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21075" windowHeight="8895" firstSheet="2" activeTab="5"/>
  </bookViews>
  <sheets>
    <sheet name="Impact Summary" sheetId="65" r:id="rId1"/>
    <sheet name="Ratepayer GA Payments" sheetId="74" r:id="rId2"/>
    <sheet name="Summary" sheetId="6" r:id="rId3"/>
    <sheet name="1a GA RPP" sheetId="68" r:id="rId4"/>
    <sheet name="1b GA Class B" sheetId="67" r:id="rId5"/>
    <sheet name="1c GA All" sheetId="66" r:id="rId6"/>
    <sheet name="2a GA RPP" sheetId="69" r:id="rId7"/>
    <sheet name="2b GA Class B" sheetId="70" r:id="rId8"/>
    <sheet name="2c GA All" sheetId="73" r:id="rId9"/>
    <sheet name="3 GA All" sheetId="72" r:id="rId10"/>
    <sheet name="Calcs" sheetId="3" r:id="rId11"/>
    <sheet name="Indicative graph" sheetId="9" r:id="rId12"/>
    <sheet name="Residential Bill" sheetId="4" r:id="rId13"/>
    <sheet name="2013 LTEP" sheetId="24" r:id="rId14"/>
    <sheet name="OPG Costs" sheetId="25" r:id="rId15"/>
    <sheet name="RRRP and OESP" sheetId="23" r:id="rId16"/>
    <sheet name="Historical Data" sheetId="22" r:id="rId17"/>
    <sheet name="IESO Cases" sheetId="2" r:id="rId18"/>
    <sheet name="IESO HOEP-GA" sheetId="1" r:id="rId19"/>
    <sheet name="IESO Res Bill" sheetId="5" r:id="rId20"/>
    <sheet name="HOEP-GA POEM Dynamics" sheetId="7" r:id="rId21"/>
  </sheets>
  <externalReferences>
    <externalReference r:id="rId22"/>
  </externalReferences>
  <definedNames>
    <definedName name="solver_adj" localSheetId="3" hidden="1">'1a GA RPP'!#REF!</definedName>
    <definedName name="solver_adj" localSheetId="4" hidden="1">'1b GA Class B'!#REF!</definedName>
    <definedName name="solver_adj" localSheetId="5" hidden="1">'1c GA All'!#REF!</definedName>
    <definedName name="solver_adj" localSheetId="6" hidden="1">'2a GA RPP'!#REF!</definedName>
    <definedName name="solver_adj" localSheetId="7" hidden="1">'2b GA Class B'!#REF!</definedName>
    <definedName name="solver_adj" localSheetId="8" hidden="1">'2c GA All'!#REF!</definedName>
    <definedName name="solver_adj" localSheetId="9" hidden="1">'3 GA All'!#REF!</definedName>
    <definedName name="solver_adj" localSheetId="11" hidden="1">'Indicative graph'!$C$13</definedName>
    <definedName name="solver_adj" localSheetId="2" hidden="1">Summary!#REF!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0" hidden="1">0.0001</definedName>
    <definedName name="solver_cvg" localSheetId="11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0" hidden="1">1</definedName>
    <definedName name="solver_drv" localSheetId="11" hidden="1">1</definedName>
    <definedName name="solver_drv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ng" localSheetId="10" hidden="1">1</definedName>
    <definedName name="solver_eng" localSheetId="11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0" hidden="1">1</definedName>
    <definedName name="solver_est" localSheetId="11" hidden="1">1</definedName>
    <definedName name="solver_est" localSheetId="2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itr" localSheetId="10" hidden="1">2147483647</definedName>
    <definedName name="solver_itr" localSheetId="11" hidden="1">2147483647</definedName>
    <definedName name="solver_itr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ip" localSheetId="10" hidden="1">2147483647</definedName>
    <definedName name="solver_mip" localSheetId="11" hidden="1">2147483647</definedName>
    <definedName name="solver_mip" localSheetId="2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0" hidden="1">30</definedName>
    <definedName name="solver_mni" localSheetId="11" hidden="1">30</definedName>
    <definedName name="solver_mni" localSheetId="2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0" hidden="1">0.075</definedName>
    <definedName name="solver_mrt" localSheetId="11" hidden="1">0.075</definedName>
    <definedName name="solver_mrt" localSheetId="2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0" hidden="1">2</definedName>
    <definedName name="solver_msl" localSheetId="11" hidden="1">2</definedName>
    <definedName name="solver_msl" localSheetId="2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eg" localSheetId="10" hidden="1">1</definedName>
    <definedName name="solver_neg" localSheetId="11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od" localSheetId="10" hidden="1">2147483647</definedName>
    <definedName name="solver_nod" localSheetId="11" hidden="1">2147483647</definedName>
    <definedName name="solver_nod" localSheetId="2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um" localSheetId="9" hidden="1">0</definedName>
    <definedName name="solver_num" localSheetId="10" hidden="1">0</definedName>
    <definedName name="solver_num" localSheetId="11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0" hidden="1">1</definedName>
    <definedName name="solver_nwt" localSheetId="11" hidden="1">1</definedName>
    <definedName name="solver_nwt" localSheetId="2" hidden="1">1</definedName>
    <definedName name="solver_opt" localSheetId="3" hidden="1">'1a GA RPP'!#REF!</definedName>
    <definedName name="solver_opt" localSheetId="4" hidden="1">'1b GA Class B'!#REF!</definedName>
    <definedName name="solver_opt" localSheetId="5" hidden="1">'1c GA All'!#REF!</definedName>
    <definedName name="solver_opt" localSheetId="6" hidden="1">'2a GA RPP'!#REF!</definedName>
    <definedName name="solver_opt" localSheetId="7" hidden="1">'2b GA Class B'!#REF!</definedName>
    <definedName name="solver_opt" localSheetId="8" hidden="1">'2c GA All'!#REF!</definedName>
    <definedName name="solver_opt" localSheetId="9" hidden="1">'3 GA All'!#REF!</definedName>
    <definedName name="solver_opt" localSheetId="10" hidden="1">Calcs!#REF!</definedName>
    <definedName name="solver_opt" localSheetId="11" hidden="1">'Indicative graph'!$C$14</definedName>
    <definedName name="solver_opt" localSheetId="2" hidden="1">Summary!#REF!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0" hidden="1">0.000001</definedName>
    <definedName name="solver_pre" localSheetId="11" hidden="1">0.000001</definedName>
    <definedName name="solver_pre" localSheetId="2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bv" localSheetId="10" hidden="1">1</definedName>
    <definedName name="solver_rbv" localSheetId="11" hidden="1">1</definedName>
    <definedName name="solver_rbv" localSheetId="2" hidden="1">1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lx" localSheetId="10" hidden="1">2</definedName>
    <definedName name="solver_rlx" localSheetId="11" hidden="1">2</definedName>
    <definedName name="solver_rlx" localSheetId="2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0" hidden="1">0</definedName>
    <definedName name="solver_rsd" localSheetId="11" hidden="1">0</definedName>
    <definedName name="solver_rsd" localSheetId="2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cl" localSheetId="10" hidden="1">1</definedName>
    <definedName name="solver_scl" localSheetId="11" hidden="1">1</definedName>
    <definedName name="solver_scl" localSheetId="2" hidden="1">1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0" hidden="1">2</definedName>
    <definedName name="solver_sho" localSheetId="11" hidden="1">2</definedName>
    <definedName name="solver_sho" localSheetId="2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0" hidden="1">100</definedName>
    <definedName name="solver_ssz" localSheetId="11" hidden="1">100</definedName>
    <definedName name="solver_ssz" localSheetId="2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im" localSheetId="10" hidden="1">2147483647</definedName>
    <definedName name="solver_tim" localSheetId="11" hidden="1">2147483647</definedName>
    <definedName name="solver_tim" localSheetId="2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ol" localSheetId="10" hidden="1">0.01</definedName>
    <definedName name="solver_tol" localSheetId="11" hidden="1">0.01</definedName>
    <definedName name="solver_tol" localSheetId="2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7" hidden="1">3</definedName>
    <definedName name="solver_typ" localSheetId="8" hidden="1">3</definedName>
    <definedName name="solver_typ" localSheetId="9" hidden="1">3</definedName>
    <definedName name="solver_typ" localSheetId="10" hidden="1">3</definedName>
    <definedName name="solver_typ" localSheetId="11" hidden="1">3</definedName>
    <definedName name="solver_typ" localSheetId="2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0" hidden="1">0</definedName>
    <definedName name="solver_val" localSheetId="11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  <definedName name="solver_ver" localSheetId="10" hidden="1">3</definedName>
    <definedName name="solver_ver" localSheetId="11" hidden="1">3</definedName>
    <definedName name="solver_ver" localSheetId="2" hidden="1">3</definedName>
  </definedNames>
  <calcPr calcId="145621"/>
  <oleSize ref="A1:BT57"/>
</workbook>
</file>

<file path=xl/sharedStrings.xml><?xml version="1.0" encoding="utf-8"?>
<sst xmlns="http://schemas.openxmlformats.org/spreadsheetml/2006/main" count="649" uniqueCount="246">
  <si>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</si>
  <si>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</si>
  <si>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</si>
  <si>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</si>
  <si>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</si>
  <si>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</si>
  <si>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</si>
  <si>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</si>
  <si>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</si>
  <si>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</si>
  <si>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</si>
  <si>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</si>
  <si>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</si>
  <si>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</si>
  <si>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</si>
  <si>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</si>
  <si>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</si>
  <si>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</si>
  <si>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</si>
  <si>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</si>
  <si>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</si>
  <si>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</si>
  <si>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</si>
  <si>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</si>
  <si>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</si>
  <si>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</si>
  <si>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</si>
  <si>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</si>
  <si>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</si>
  <si>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</si>
  <si>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</si>
  <si>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</si>
  <si>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</si>
  <si>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</si>
  <si>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</si>
  <si>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</si>
  <si>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</si>
  <si>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</si>
  <si>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</si>
  <si>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</si>
  <si>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</si>
  <si>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</si>
  <si>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</si>
  <si>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</si>
  <si>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</si>
  <si>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</si>
  <si>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</si>
  <si>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</si>
  <si>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</si>
  <si>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</si>
  <si>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</si>
  <si>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</si>
  <si>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</si>
  <si>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</si>
  <si>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</si>
  <si>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</si>
  <si>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</si>
  <si>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</si>
  <si>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</si>
  <si>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</si>
  <si>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</si>
  <si>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</si>
  <si>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</si>
  <si>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</si>
  <si>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</si>
  <si>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</si>
  <si>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</si>
  <si>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</si>
  <si>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</si>
  <si>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</si>
  <si>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</si>
  <si>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</si>
  <si>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</si>
  <si>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</si>
  <si>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</si>
  <si>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</si>
  <si>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</si>
  <si>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</si>
  <si>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</si>
  <si>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</si>
  <si>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</si>
  <si>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</si>
  <si>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</si>
  <si>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</si>
  <si>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</si>
  <si>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</si>
  <si>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</si>
  <si>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</si>
  <si>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</si>
  <si>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</si>
  <si>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</si>
  <si>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</si>
  <si>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</si>
  <si>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</si>
  <si>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</si>
  <si>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</si>
  <si>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</si>
  <si>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</si>
  <si>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</si>
  <si>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</si>
  <si>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</si>
  <si>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</si>
  <si>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</si>
  <si>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</si>
  <si>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</si>
  <si>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</si>
  <si>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</si>
  <si>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</si>
  <si>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</si>
  <si>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</si>
  <si>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</si>
  <si>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</si>
  <si>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</si>
  <si>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</si>
  <si>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</si>
  <si>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</si>
  <si>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</si>
  <si>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</si>
  <si>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</si>
  <si>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</si>
  <si>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</si>
  <si>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</si>
  <si>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</si>
  <si>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</si>
  <si>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</si>
  <si>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</si>
  <si>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</si>
  <si>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</si>
  <si>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</si>
  <si>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</si>
  <si>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</si>
  <si>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</si>
  <si>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</si>
  <si>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</si>
  <si>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</si>
  <si>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</si>
  <si>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</si>
  <si>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</si>
  <si>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</si>
  <si>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</si>
  <si>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</si>
  <si>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</si>
  <si>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</si>
  <si>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</si>
  <si>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</si>
  <si>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</si>
  <si>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</si>
  <si>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</si>
  <si>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</si>
  <si>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</si>
  <si>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</si>
  <si>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</si>
  <si>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</si>
  <si>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</si>
  <si>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</si>
  <si>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</si>
  <si>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</si>
  <si>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</si>
  <si>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</si>
  <si>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</si>
  <si>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</si>
  <si>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</si>
  <si>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</si>
  <si>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</si>
  <si>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</si>
  <si>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</si>
  <si>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</si>
  <si>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</si>
  <si>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</si>
  <si>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</si>
  <si>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</si>
  <si>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</si>
  <si>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</si>
  <si>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</si>
  <si>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</si>
  <si>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</si>
  <si>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</si>
  <si>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</si>
  <si>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</si>
  <si>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</si>
  <si>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</si>
  <si>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</si>
  <si>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</si>
  <si>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</si>
  <si>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</si>
  <si>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</si>
  <si>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</si>
  <si>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</si>
  <si>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</si>
  <si>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</si>
  <si>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</si>
  <si>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</si>
  <si>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</si>
  <si>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</si>
  <si>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</si>
  <si>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</si>
  <si>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</si>
  <si>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</si>
  <si>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</si>
  <si>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</si>
  <si>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</si>
  <si>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</si>
  <si>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</si>
  <si>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</si>
  <si>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</si>
  <si>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</si>
  <si>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</si>
  <si>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</si>
  <si>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</si>
  <si>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</si>
  <si>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</si>
  <si>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</si>
  <si>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</si>
  <si>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</si>
  <si>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</si>
  <si>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</si>
  <si>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</si>
  <si>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</si>
  <si>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</si>
  <si>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</si>
  <si>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</si>
  <si>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</si>
  <si>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</si>
  <si>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</si>
  <si>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</si>
  <si>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</si>
  <si>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</si>
  <si>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</si>
  <si>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</si>
  <si>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</si>
  <si>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</si>
  <si>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</si>
  <si>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 3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</si>
  <si>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</si>
  <si>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</si>
  <si>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</si>
  <si>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</si>
  <si>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</si>
  <si>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</si>
  <si>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 xml:space="preserve">1a </t>
  </si>
  <si>
    <t>1b</t>
  </si>
  <si>
    <t>1c</t>
  </si>
  <si>
    <t>2a</t>
  </si>
  <si>
    <t>2b</t>
  </si>
  <si>
    <t>2c</t>
  </si>
  <si>
    <t>Annual Ratepayer GA Payments 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</si>
</sst>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73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2" fillId="0" borderId="1" xfId="0" applyFont="1" applyBorder="1" applyAlignment="1">
      <alignment horizontal="center" vertical="center" textRotation="9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2" borderId="1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7" borderId="0" xfId="0" applyNumberFormat="1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87840"/>
        <c:axId val="16915699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87840"/>
        <c:axId val="16915699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87840"/>
        <c:axId val="169156992"/>
      </c:lineChart>
      <c:catAx>
        <c:axId val="167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156992"/>
        <c:crosses val="autoZero"/>
        <c:auto val="1"/>
        <c:lblAlgn val="ctr"/>
        <c:lblOffset val="100"/>
        <c:noMultiLvlLbl val="0"/>
      </c:catAx>
      <c:valAx>
        <c:axId val="16915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878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RPP'!$C$54:$AM$54</c:f>
              <c:numCache>
                <c:formatCode>0</c:formatCode>
                <c:ptCount val="37"/>
                <c:pt idx="3">
                  <c:v>130.4878326180891</c:v>
                </c:pt>
                <c:pt idx="4">
                  <c:v>129.55880298964919</c:v>
                </c:pt>
                <c:pt idx="5">
                  <c:v>132.19220006702113</c:v>
                </c:pt>
                <c:pt idx="6">
                  <c:v>134.28852368871554</c:v>
                </c:pt>
                <c:pt idx="7">
                  <c:v>132.89333780473959</c:v>
                </c:pt>
                <c:pt idx="8">
                  <c:v>141.25816004784852</c:v>
                </c:pt>
                <c:pt idx="9">
                  <c:v>153.65684286568319</c:v>
                </c:pt>
                <c:pt idx="10">
                  <c:v>146.46473682927098</c:v>
                </c:pt>
                <c:pt idx="11">
                  <c:v>166.06299639416096</c:v>
                </c:pt>
                <c:pt idx="12">
                  <c:v>170.0123854189969</c:v>
                </c:pt>
                <c:pt idx="13">
                  <c:v>168.6560919634627</c:v>
                </c:pt>
                <c:pt idx="14">
                  <c:v>174.58013081014983</c:v>
                </c:pt>
                <c:pt idx="15">
                  <c:v>187.05408637312925</c:v>
                </c:pt>
                <c:pt idx="16">
                  <c:v>195.70309009401598</c:v>
                </c:pt>
                <c:pt idx="17">
                  <c:v>215.38885289419491</c:v>
                </c:pt>
                <c:pt idx="18">
                  <c:v>217.98638956823058</c:v>
                </c:pt>
                <c:pt idx="19">
                  <c:v>230.31242366489343</c:v>
                </c:pt>
                <c:pt idx="20">
                  <c:v>240.66889541568878</c:v>
                </c:pt>
                <c:pt idx="21">
                  <c:v>266.98009365162983</c:v>
                </c:pt>
                <c:pt idx="22">
                  <c:v>269.94475833086352</c:v>
                </c:pt>
                <c:pt idx="23">
                  <c:v>270.52486463117549</c:v>
                </c:pt>
                <c:pt idx="24">
                  <c:v>271.1095755473176</c:v>
                </c:pt>
                <c:pt idx="25">
                  <c:v>271.69890090767706</c:v>
                </c:pt>
                <c:pt idx="26">
                  <c:v>272.29285061918625</c:v>
                </c:pt>
                <c:pt idx="27">
                  <c:v>272.89143466748908</c:v>
                </c:pt>
                <c:pt idx="28">
                  <c:v>273.49466311710898</c:v>
                </c:pt>
                <c:pt idx="29">
                  <c:v>274.10254611161815</c:v>
                </c:pt>
                <c:pt idx="30">
                  <c:v>274.71509387380792</c:v>
                </c:pt>
                <c:pt idx="31">
                  <c:v>275.33231670586065</c:v>
                </c:pt>
                <c:pt idx="32">
                  <c:v>275.9542249895232</c:v>
                </c:pt>
                <c:pt idx="33">
                  <c:v>276.58082918628099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27264"/>
        <c:axId val="219228800"/>
      </c:lineChart>
      <c:catAx>
        <c:axId val="2192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228800"/>
        <c:crosses val="autoZero"/>
        <c:auto val="1"/>
        <c:lblAlgn val="ctr"/>
        <c:lblOffset val="100"/>
        <c:noMultiLvlLbl val="0"/>
      </c:catAx>
      <c:valAx>
        <c:axId val="21922880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9227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B'!$F$46:$AM$46</c:f>
              <c:numCache>
                <c:formatCode>0</c:formatCode>
                <c:ptCount val="34"/>
                <c:pt idx="0">
                  <c:v>4113.4807999999994</c:v>
                </c:pt>
                <c:pt idx="1">
                  <c:v>8918.9550110613309</c:v>
                </c:pt>
                <c:pt idx="2">
                  <c:v>13939.696749427228</c:v>
                </c:pt>
                <c:pt idx="3">
                  <c:v>20375.489501794593</c:v>
                </c:pt>
                <c:pt idx="4">
                  <c:v>27010.124611373074</c:v>
                </c:pt>
                <c:pt idx="5">
                  <c:v>33490.563841218318</c:v>
                </c:pt>
                <c:pt idx="6">
                  <c:v>39613.327511884709</c:v>
                </c:pt>
                <c:pt idx="7">
                  <c:v>46618.843807773563</c:v>
                </c:pt>
                <c:pt idx="8">
                  <c:v>53049.459695963596</c:v>
                </c:pt>
                <c:pt idx="9">
                  <c:v>58965.18669339297</c:v>
                </c:pt>
                <c:pt idx="10">
                  <c:v>65824.054806495871</c:v>
                </c:pt>
                <c:pt idx="11">
                  <c:v>72421.073408801982</c:v>
                </c:pt>
                <c:pt idx="12">
                  <c:v>78135.1721704347</c:v>
                </c:pt>
                <c:pt idx="13">
                  <c:v>83422.181756472681</c:v>
                </c:pt>
                <c:pt idx="14">
                  <c:v>87457.205740276855</c:v>
                </c:pt>
                <c:pt idx="15">
                  <c:v>91383.991599320521</c:v>
                </c:pt>
                <c:pt idx="16">
                  <c:v>94423.709305461147</c:v>
                </c:pt>
                <c:pt idx="17">
                  <c:v>96603.934590567849</c:v>
                </c:pt>
                <c:pt idx="18">
                  <c:v>96239.368939485881</c:v>
                </c:pt>
                <c:pt idx="19">
                  <c:v>94990.085229603486</c:v>
                </c:pt>
                <c:pt idx="20">
                  <c:v>92792.015836729217</c:v>
                </c:pt>
                <c:pt idx="21">
                  <c:v>89575.4480192638</c:v>
                </c:pt>
                <c:pt idx="22">
                  <c:v>85264.672491562349</c:v>
                </c:pt>
                <c:pt idx="23">
                  <c:v>79777.607482680993</c:v>
                </c:pt>
                <c:pt idx="24">
                  <c:v>73025.396825524149</c:v>
                </c:pt>
                <c:pt idx="25">
                  <c:v>64911.980528769505</c:v>
                </c:pt>
                <c:pt idx="26">
                  <c:v>55333.636185940297</c:v>
                </c:pt>
                <c:pt idx="27">
                  <c:v>44178.489472293913</c:v>
                </c:pt>
                <c:pt idx="28">
                  <c:v>31325.991870457976</c:v>
                </c:pt>
                <c:pt idx="29">
                  <c:v>16646.363649605097</c:v>
                </c:pt>
                <c:pt idx="30">
                  <c:v>3.1417584978044033E-8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2304"/>
        <c:axId val="218780032"/>
      </c:areaChart>
      <c:barChart>
        <c:barDir val="col"/>
        <c:grouping val="clustered"/>
        <c:varyColors val="0"/>
        <c:ser>
          <c:idx val="2"/>
          <c:order val="1"/>
          <c:tx>
            <c:strRef>
              <c:f>'2b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B'!$F$45:$AM$45</c:f>
              <c:numCache>
                <c:formatCode>0</c:formatCode>
                <c:ptCount val="34"/>
                <c:pt idx="0">
                  <c:v>7981.8888822350455</c:v>
                </c:pt>
                <c:pt idx="1">
                  <c:v>7239.652435054024</c:v>
                </c:pt>
                <c:pt idx="2">
                  <c:v>6987.6571527800234</c:v>
                </c:pt>
                <c:pt idx="3">
                  <c:v>6445.7899381905654</c:v>
                </c:pt>
                <c:pt idx="4">
                  <c:v>5251.3304095176372</c:v>
                </c:pt>
                <c:pt idx="5">
                  <c:v>5535.025007311333</c:v>
                </c:pt>
                <c:pt idx="6">
                  <c:v>5834.0457450621434</c:v>
                </c:pt>
                <c:pt idx="7">
                  <c:v>6149.2205925932958</c:v>
                </c:pt>
                <c:pt idx="8">
                  <c:v>6481.4222494531823</c:v>
                </c:pt>
                <c:pt idx="9">
                  <c:v>6831.5705613661303</c:v>
                </c:pt>
                <c:pt idx="10">
                  <c:v>7200.635067227995</c:v>
                </c:pt>
                <c:pt idx="11">
                  <c:v>7589.6376836990603</c:v>
                </c:pt>
                <c:pt idx="12">
                  <c:v>7999.6555348276952</c:v>
                </c:pt>
                <c:pt idx="13">
                  <c:v>8431.8239345398597</c:v>
                </c:pt>
                <c:pt idx="14">
                  <c:v>8887.3395302527279</c:v>
                </c:pt>
                <c:pt idx="15">
                  <c:v>9367.463616316978</c:v>
                </c:pt>
                <c:pt idx="16">
                  <c:v>9873.5256264623713</c:v>
                </c:pt>
                <c:pt idx="17">
                  <c:v>10406.926814917066</c:v>
                </c:pt>
                <c:pt idx="18">
                  <c:v>10969.144136393417</c:v>
                </c:pt>
                <c:pt idx="19">
                  <c:v>11561.734335683706</c:v>
                </c:pt>
                <c:pt idx="20">
                  <c:v>12186.338258189629</c:v>
                </c:pt>
                <c:pt idx="21">
                  <c:v>12844.685393321161</c:v>
                </c:pt>
                <c:pt idx="22">
                  <c:v>13538.598663345147</c:v>
                </c:pt>
                <c:pt idx="23">
                  <c:v>14269.999470943687</c:v>
                </c:pt>
                <c:pt idx="24">
                  <c:v>15040.913019458621</c:v>
                </c:pt>
                <c:pt idx="25">
                  <c:v>15853.473920553632</c:v>
                </c:pt>
                <c:pt idx="26">
                  <c:v>16709.932104821153</c:v>
                </c:pt>
                <c:pt idx="27">
                  <c:v>17612.659051700248</c:v>
                </c:pt>
                <c:pt idx="28">
                  <c:v>18564.154355955641</c:v>
                </c:pt>
                <c:pt idx="29">
                  <c:v>19567.052648900171</c:v>
                </c:pt>
                <c:pt idx="30">
                  <c:v>20624.13089352498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2304"/>
        <c:axId val="218780032"/>
      </c:barChart>
      <c:lineChart>
        <c:grouping val="standard"/>
        <c:varyColors val="0"/>
        <c:ser>
          <c:idx val="0"/>
          <c:order val="0"/>
          <c:tx>
            <c:strRef>
              <c:f>'2b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2304"/>
        <c:axId val="218780032"/>
      </c:lineChart>
      <c:catAx>
        <c:axId val="167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780032"/>
        <c:crosses val="autoZero"/>
        <c:auto val="1"/>
        <c:lblAlgn val="ctr"/>
        <c:lblOffset val="100"/>
        <c:noMultiLvlLbl val="0"/>
      </c:catAx>
      <c:valAx>
        <c:axId val="21878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2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B'!$C$54:$AM$54</c:f>
              <c:numCache>
                <c:formatCode>0</c:formatCode>
                <c:ptCount val="37"/>
                <c:pt idx="3">
                  <c:v>130.48783261808899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132.89333780473956</c:v>
                </c:pt>
                <c:pt idx="8">
                  <c:v>139.80381892317055</c:v>
                </c:pt>
                <c:pt idx="9">
                  <c:v>149.65291520764839</c:v>
                </c:pt>
                <c:pt idx="10">
                  <c:v>148.21330959024226</c:v>
                </c:pt>
                <c:pt idx="11">
                  <c:v>164.05301594937018</c:v>
                </c:pt>
                <c:pt idx="12">
                  <c:v>164.98616083319851</c:v>
                </c:pt>
                <c:pt idx="13">
                  <c:v>170.47814543164466</c:v>
                </c:pt>
                <c:pt idx="14">
                  <c:v>175.35209389757176</c:v>
                </c:pt>
                <c:pt idx="15">
                  <c:v>183.09360919953053</c:v>
                </c:pt>
                <c:pt idx="16">
                  <c:v>190.53472722405903</c:v>
                </c:pt>
                <c:pt idx="17">
                  <c:v>204.10595054292696</c:v>
                </c:pt>
                <c:pt idx="18">
                  <c:v>208.679414723593</c:v>
                </c:pt>
                <c:pt idx="19">
                  <c:v>218.36336789871885</c:v>
                </c:pt>
                <c:pt idx="20">
                  <c:v>226.88477047756282</c:v>
                </c:pt>
                <c:pt idx="21">
                  <c:v>241.65386146891109</c:v>
                </c:pt>
                <c:pt idx="22">
                  <c:v>248.36724169652021</c:v>
                </c:pt>
                <c:pt idx="23">
                  <c:v>255.16504591932028</c:v>
                </c:pt>
                <c:pt idx="24">
                  <c:v>262.06230450901825</c:v>
                </c:pt>
                <c:pt idx="25">
                  <c:v>269.07421899788693</c:v>
                </c:pt>
                <c:pt idx="26">
                  <c:v>276.21620058866148</c:v>
                </c:pt>
                <c:pt idx="27">
                  <c:v>283.50390900860543</c:v>
                </c:pt>
                <c:pt idx="28">
                  <c:v>290.95329180675162</c:v>
                </c:pt>
                <c:pt idx="29">
                  <c:v>298.5806241939606</c:v>
                </c:pt>
                <c:pt idx="30">
                  <c:v>306.40254952633074</c:v>
                </c:pt>
                <c:pt idx="31">
                  <c:v>314.43612053364058</c:v>
                </c:pt>
                <c:pt idx="32">
                  <c:v>322.69884139591358</c:v>
                </c:pt>
                <c:pt idx="33">
                  <c:v>331.20871077285551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88096"/>
        <c:axId val="221598080"/>
      </c:lineChart>
      <c:catAx>
        <c:axId val="2215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1598080"/>
        <c:crosses val="autoZero"/>
        <c:auto val="1"/>
        <c:lblAlgn val="ctr"/>
        <c:lblOffset val="100"/>
        <c:noMultiLvlLbl val="0"/>
      </c:catAx>
      <c:valAx>
        <c:axId val="22159808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1588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21792"/>
        <c:axId val="223123328"/>
      </c:areaChart>
      <c:barChart>
        <c:barDir val="col"/>
        <c:grouping val="clustered"/>
        <c:varyColors val="0"/>
        <c:ser>
          <c:idx val="2"/>
          <c:order val="1"/>
          <c:tx>
            <c:strRef>
              <c:f>'2c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21792"/>
        <c:axId val="223123328"/>
      </c:barChart>
      <c:lineChart>
        <c:grouping val="standard"/>
        <c:varyColors val="0"/>
        <c:ser>
          <c:idx val="0"/>
          <c:order val="0"/>
          <c:tx>
            <c:strRef>
              <c:f>'2c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121792"/>
        <c:axId val="223123328"/>
      </c:lineChart>
      <c:catAx>
        <c:axId val="2231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123328"/>
        <c:crosses val="autoZero"/>
        <c:auto val="1"/>
        <c:lblAlgn val="ctr"/>
        <c:lblOffset val="100"/>
        <c:noMultiLvlLbl val="0"/>
      </c:catAx>
      <c:valAx>
        <c:axId val="2231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121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3200"/>
        <c:axId val="223524736"/>
      </c:lineChart>
      <c:catAx>
        <c:axId val="22352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524736"/>
        <c:crosses val="autoZero"/>
        <c:auto val="1"/>
        <c:lblAlgn val="ctr"/>
        <c:lblOffset val="100"/>
        <c:noMultiLvlLbl val="0"/>
      </c:catAx>
      <c:valAx>
        <c:axId val="22352473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'3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All'!$F$46:$AM$46</c:f>
              <c:numCache>
                <c:formatCode>0</c:formatCode>
                <c:ptCount val="34"/>
                <c:pt idx="0">
                  <c:v>3110.9433333333345</c:v>
                </c:pt>
                <c:pt idx="1">
                  <c:v>6462.7691942666643</c:v>
                </c:pt>
                <c:pt idx="2">
                  <c:v>9926.6990116998913</c:v>
                </c:pt>
                <c:pt idx="3">
                  <c:v>14843.390751320278</c:v>
                </c:pt>
                <c:pt idx="4">
                  <c:v>19115.385288824491</c:v>
                </c:pt>
                <c:pt idx="5">
                  <c:v>23232.464220952763</c:v>
                </c:pt>
                <c:pt idx="6">
                  <c:v>27002.788837293811</c:v>
                </c:pt>
                <c:pt idx="7">
                  <c:v>31679.770424289622</c:v>
                </c:pt>
                <c:pt idx="8">
                  <c:v>35820.192761663151</c:v>
                </c:pt>
                <c:pt idx="9">
                  <c:v>39500.077551453898</c:v>
                </c:pt>
                <c:pt idx="10">
                  <c:v>44195.16664699628</c:v>
                </c:pt>
                <c:pt idx="11">
                  <c:v>48720.020425404808</c:v>
                </c:pt>
                <c:pt idx="12">
                  <c:v>52475.106032544158</c:v>
                </c:pt>
                <c:pt idx="13">
                  <c:v>55939.935871770169</c:v>
                </c:pt>
                <c:pt idx="14">
                  <c:v>58315.608478577495</c:v>
                </c:pt>
                <c:pt idx="15">
                  <c:v>60774.360389016423</c:v>
                </c:pt>
                <c:pt idx="16">
                  <c:v>62568.538301169741</c:v>
                </c:pt>
                <c:pt idx="17">
                  <c:v>63759.789447884323</c:v>
                </c:pt>
                <c:pt idx="18">
                  <c:v>62700.003123023474</c:v>
                </c:pt>
                <c:pt idx="19">
                  <c:v>61089.793227057169</c:v>
                </c:pt>
                <c:pt idx="20">
                  <c:v>58909.239657974395</c:v>
                </c:pt>
                <c:pt idx="21">
                  <c:v>56136.654429169546</c:v>
                </c:pt>
                <c:pt idx="22">
                  <c:v>52748.51956214528</c:v>
                </c:pt>
                <c:pt idx="23">
                  <c:v>48719.420258572645</c:v>
                </c:pt>
                <c:pt idx="24">
                  <c:v>44021.973180839967</c:v>
                </c:pt>
                <c:pt idx="25">
                  <c:v>38626.749657981942</c:v>
                </c:pt>
                <c:pt idx="26">
                  <c:v>32502.193621180828</c:v>
                </c:pt>
                <c:pt idx="27">
                  <c:v>25614.534059841386</c:v>
                </c:pt>
                <c:pt idx="28">
                  <c:v>17927.691775527663</c:v>
                </c:pt>
                <c:pt idx="29">
                  <c:v>9403.1801967778611</c:v>
                </c:pt>
                <c:pt idx="30">
                  <c:v>2.9489965527318418E-6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80384"/>
        <c:axId val="223681920"/>
      </c:areaChart>
      <c:barChart>
        <c:barDir val="col"/>
        <c:grouping val="clustered"/>
        <c:varyColors val="0"/>
        <c:ser>
          <c:idx val="2"/>
          <c:order val="1"/>
          <c:tx>
            <c:strRef>
              <c:f>'3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All'!$F$45:$AM$45</c:f>
              <c:numCache>
                <c:formatCode>0</c:formatCode>
                <c:ptCount val="34"/>
                <c:pt idx="0">
                  <c:v>8984.4263489017103</c:v>
                </c:pt>
                <c:pt idx="1">
                  <c:v>8642.0109683873598</c:v>
                </c:pt>
                <c:pt idx="2">
                  <c:v>8418.8106073254785</c:v>
                </c:pt>
                <c:pt idx="3">
                  <c:v>7759.5859866754108</c:v>
                </c:pt>
                <c:pt idx="4">
                  <c:v>7330.9488095176384</c:v>
                </c:pt>
                <c:pt idx="5">
                  <c:v>7494.4904412867236</c:v>
                </c:pt>
                <c:pt idx="6">
                  <c:v>7661.6804228147039</c:v>
                </c:pt>
                <c:pt idx="7">
                  <c:v>7832.6001428942682</c:v>
                </c:pt>
                <c:pt idx="8">
                  <c:v>8007.3328059706555</c:v>
                </c:pt>
                <c:pt idx="9">
                  <c:v>8185.9634726459462</c:v>
                </c:pt>
                <c:pt idx="10">
                  <c:v>8368.5791010869143</c:v>
                </c:pt>
                <c:pt idx="11">
                  <c:v>8555.2685893566413</c:v>
                </c:pt>
                <c:pt idx="12">
                  <c:v>8746.1228186904609</c:v>
                </c:pt>
                <c:pt idx="13">
                  <c:v>8941.23469773734</c:v>
                </c:pt>
                <c:pt idx="14">
                  <c:v>9140.6992077881914</c:v>
                </c:pt>
                <c:pt idx="15">
                  <c:v>9344.6134490131863</c:v>
                </c:pt>
                <c:pt idx="16">
                  <c:v>9553.0766877305086</c:v>
                </c:pt>
                <c:pt idx="17">
                  <c:v>9766.1904047296357</c:v>
                </c:pt>
                <c:pt idx="18">
                  <c:v>9984.0583446726177</c:v>
                </c:pt>
                <c:pt idx="19">
                  <c:v>10206.786566597404</c:v>
                </c:pt>
                <c:pt idx="20">
                  <c:v>10434.483495547853</c:v>
                </c:pt>
                <c:pt idx="21">
                  <c:v>10667.259975355484</c:v>
                </c:pt>
                <c:pt idx="22">
                  <c:v>10905.229322598745</c:v>
                </c:pt>
                <c:pt idx="23">
                  <c:v>11148.507381765989</c:v>
                </c:pt>
                <c:pt idx="24">
                  <c:v>11397.212581649066</c:v>
                </c:pt>
                <c:pt idx="25">
                  <c:v>11651.465992994967</c:v>
                </c:pt>
                <c:pt idx="26">
                  <c:v>11911.391387443568</c:v>
                </c:pt>
                <c:pt idx="27">
                  <c:v>12177.115297780207</c:v>
                </c:pt>
                <c:pt idx="28">
                  <c:v>12448.767079532354</c:v>
                </c:pt>
                <c:pt idx="29">
                  <c:v>12726.478973940459</c:v>
                </c:pt>
                <c:pt idx="30">
                  <c:v>13010.386172333525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80384"/>
        <c:axId val="223681920"/>
      </c:barChart>
      <c:lineChart>
        <c:grouping val="standard"/>
        <c:varyColors val="0"/>
        <c:ser>
          <c:idx val="0"/>
          <c:order val="0"/>
          <c:tx>
            <c:strRef>
              <c:f>'3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'3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680384"/>
        <c:axId val="223681920"/>
      </c:lineChart>
      <c:catAx>
        <c:axId val="2236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681920"/>
        <c:crosses val="autoZero"/>
        <c:auto val="1"/>
        <c:lblAlgn val="ctr"/>
        <c:lblOffset val="100"/>
        <c:noMultiLvlLbl val="0"/>
      </c:catAx>
      <c:valAx>
        <c:axId val="22368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680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'3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'3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'3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'3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'3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All'!$C$54:$AM$54</c:f>
              <c:numCache>
                <c:formatCode>0</c:formatCode>
                <c:ptCount val="37"/>
                <c:pt idx="3">
                  <c:v>140.43183261808912</c:v>
                </c:pt>
                <c:pt idx="4">
                  <c:v>142.4634029896493</c:v>
                </c:pt>
                <c:pt idx="5">
                  <c:v>145.34540006702136</c:v>
                </c:pt>
                <c:pt idx="6">
                  <c:v>147.70162368871547</c:v>
                </c:pt>
                <c:pt idx="7">
                  <c:v>151.09763780473958</c:v>
                </c:pt>
                <c:pt idx="8">
                  <c:v>156.80740075299383</c:v>
                </c:pt>
                <c:pt idx="9">
                  <c:v>165.21015105481911</c:v>
                </c:pt>
                <c:pt idx="10">
                  <c:v>163.34400730610619</c:v>
                </c:pt>
                <c:pt idx="11">
                  <c:v>177.35996536430866</c:v>
                </c:pt>
                <c:pt idx="12">
                  <c:v>176.53884043411381</c:v>
                </c:pt>
                <c:pt idx="13">
                  <c:v>181.3146735337921</c:v>
                </c:pt>
                <c:pt idx="14">
                  <c:v>184.35762126968868</c:v>
                </c:pt>
                <c:pt idx="15">
                  <c:v>189.62945879766653</c:v>
                </c:pt>
                <c:pt idx="16">
                  <c:v>194.89318116465932</c:v>
                </c:pt>
                <c:pt idx="17">
                  <c:v>205.51541933706812</c:v>
                </c:pt>
                <c:pt idx="18">
                  <c:v>208.06351935117323</c:v>
                </c:pt>
                <c:pt idx="19">
                  <c:v>214.95445387574807</c:v>
                </c:pt>
                <c:pt idx="20">
                  <c:v>220.64173490393361</c:v>
                </c:pt>
                <c:pt idx="21">
                  <c:v>231.1530302482044</c:v>
                </c:pt>
                <c:pt idx="22">
                  <c:v>234.9236704957373</c:v>
                </c:pt>
                <c:pt idx="23">
                  <c:v>238.62285706291524</c:v>
                </c:pt>
                <c:pt idx="24">
                  <c:v>242.25592791623023</c:v>
                </c:pt>
                <c:pt idx="25">
                  <c:v>245.82796841978069</c:v>
                </c:pt>
                <c:pt idx="26">
                  <c:v>249.34382499526419</c:v>
                </c:pt>
                <c:pt idx="27">
                  <c:v>252.80811807666331</c:v>
                </c:pt>
                <c:pt idx="28">
                  <c:v>256.2252543966211</c:v>
                </c:pt>
                <c:pt idx="29">
                  <c:v>259.59943863957432</c:v>
                </c:pt>
                <c:pt idx="30">
                  <c:v>262.93468449488159</c:v>
                </c:pt>
                <c:pt idx="31">
                  <c:v>266.23482514145155</c:v>
                </c:pt>
                <c:pt idx="32">
                  <c:v>269.50352319373246</c:v>
                </c:pt>
                <c:pt idx="33">
                  <c:v>272.74428013736662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836032"/>
        <c:axId val="223837568"/>
      </c:lineChart>
      <c:catAx>
        <c:axId val="2238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837568"/>
        <c:crosses val="autoZero"/>
        <c:auto val="1"/>
        <c:lblAlgn val="ctr"/>
        <c:lblOffset val="100"/>
        <c:noMultiLvlLbl val="0"/>
      </c:catAx>
      <c:valAx>
        <c:axId val="22383756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8360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931392"/>
        <c:axId val="22429772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31392"/>
        <c:axId val="22429772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931392"/>
        <c:axId val="224297728"/>
      </c:lineChart>
      <c:catAx>
        <c:axId val="2239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297728"/>
        <c:crosses val="autoZero"/>
        <c:auto val="1"/>
        <c:lblAlgn val="ctr"/>
        <c:lblOffset val="100"/>
        <c:noMultiLvlLbl val="0"/>
      </c:catAx>
      <c:valAx>
        <c:axId val="22429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931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60704"/>
        <c:axId val="224366592"/>
      </c:lineChart>
      <c:catAx>
        <c:axId val="22436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366592"/>
        <c:crosses val="autoZero"/>
        <c:auto val="1"/>
        <c:lblAlgn val="ctr"/>
        <c:lblOffset val="100"/>
        <c:noMultiLvlLbl val="0"/>
      </c:catAx>
      <c:valAx>
        <c:axId val="224366592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224360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09856"/>
        <c:axId val="169611648"/>
      </c:lineChart>
      <c:catAx>
        <c:axId val="1696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611648"/>
        <c:crosses val="autoZero"/>
        <c:auto val="1"/>
        <c:lblAlgn val="ctr"/>
        <c:lblOffset val="100"/>
        <c:noMultiLvlLbl val="0"/>
      </c:catAx>
      <c:valAx>
        <c:axId val="16961164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96098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RPP'!$F$46:$AM$46</c:f>
              <c:numCache>
                <c:formatCode>0</c:formatCode>
                <c:ptCount val="34"/>
                <c:pt idx="0">
                  <c:v>1499.8335733333333</c:v>
                </c:pt>
                <c:pt idx="1">
                  <c:v>3041.5958642783989</c:v>
                </c:pt>
                <c:pt idx="2">
                  <c:v>4619.8988793615499</c:v>
                </c:pt>
                <c:pt idx="3">
                  <c:v>6863.1661700296881</c:v>
                </c:pt>
                <c:pt idx="4">
                  <c:v>8794.1436712884079</c:v>
                </c:pt>
                <c:pt idx="5">
                  <c:v>10428.706816242266</c:v>
                </c:pt>
                <c:pt idx="6">
                  <c:v>11567.720689118878</c:v>
                </c:pt>
                <c:pt idx="7">
                  <c:v>13456.934376345092</c:v>
                </c:pt>
                <c:pt idx="8">
                  <c:v>14645.085072149133</c:v>
                </c:pt>
                <c:pt idx="9">
                  <c:v>15199.744186756443</c:v>
                </c:pt>
                <c:pt idx="10">
                  <c:v>16587.779277245292</c:v>
                </c:pt>
                <c:pt idx="11">
                  <c:v>17614.431094947431</c:v>
                </c:pt>
                <c:pt idx="12">
                  <c:v>17670.37942615994</c:v>
                </c:pt>
                <c:pt idx="13">
                  <c:v>17224.858042580148</c:v>
                </c:pt>
                <c:pt idx="14">
                  <c:v>16564.986380981718</c:v>
                </c:pt>
                <c:pt idx="15">
                  <c:v>15871.355685175909</c:v>
                </c:pt>
                <c:pt idx="16">
                  <c:v>15142.238842972678</c:v>
                </c:pt>
                <c:pt idx="17">
                  <c:v>14375.820383122327</c:v>
                </c:pt>
                <c:pt idx="18">
                  <c:v>13570.191954866033</c:v>
                </c:pt>
                <c:pt idx="19">
                  <c:v>12723.347576220149</c:v>
                </c:pt>
                <c:pt idx="20">
                  <c:v>11833.178639162739</c:v>
                </c:pt>
                <c:pt idx="21">
                  <c:v>10897.468659285472</c:v>
                </c:pt>
                <c:pt idx="22">
                  <c:v>9913.8877568376847</c:v>
                </c:pt>
                <c:pt idx="23">
                  <c:v>8879.9868554206678</c:v>
                </c:pt>
                <c:pt idx="24">
                  <c:v>7793.1915838871555</c:v>
                </c:pt>
                <c:pt idx="25">
                  <c:v>6650.7958662619894</c:v>
                </c:pt>
                <c:pt idx="26">
                  <c:v>5449.9551837231193</c:v>
                </c:pt>
                <c:pt idx="27">
                  <c:v>4187.6794918655614</c:v>
                </c:pt>
                <c:pt idx="28">
                  <c:v>2860.8257756125704</c:v>
                </c:pt>
                <c:pt idx="29">
                  <c:v>1466.0902232360754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4096"/>
        <c:axId val="167925632"/>
      </c:areaChart>
      <c:barChart>
        <c:barDir val="col"/>
        <c:grouping val="clustered"/>
        <c:varyColors val="0"/>
        <c:ser>
          <c:idx val="2"/>
          <c:order val="1"/>
          <c:tx>
            <c:strRef>
              <c:f>'1a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RPP'!$F$45:$AM$45</c:f>
              <c:numCache>
                <c:formatCode>0</c:formatCode>
                <c:ptCount val="34"/>
                <c:pt idx="0">
                  <c:v>10595.536108901711</c:v>
                </c:pt>
                <c:pt idx="1">
                  <c:v>10369.650163054024</c:v>
                </c:pt>
                <c:pt idx="2">
                  <c:v>10129.410182113355</c:v>
                </c:pt>
                <c:pt idx="3">
                  <c:v>10161.51454085723</c:v>
                </c:pt>
                <c:pt idx="4">
                  <c:v>9263.6975561843046</c:v>
                </c:pt>
                <c:pt idx="5">
                  <c:v>9448.9715073079915</c:v>
                </c:pt>
                <c:pt idx="6">
                  <c:v>9637.9509374541485</c:v>
                </c:pt>
                <c:pt idx="7">
                  <c:v>9830.7099562032327</c:v>
                </c:pt>
                <c:pt idx="8">
                  <c:v>10027.324155327296</c:v>
                </c:pt>
                <c:pt idx="9">
                  <c:v>10227.870638433844</c:v>
                </c:pt>
                <c:pt idx="10">
                  <c:v>10432.428051202518</c:v>
                </c:pt>
                <c:pt idx="11">
                  <c:v>10641.07661222657</c:v>
                </c:pt>
                <c:pt idx="12">
                  <c:v>10853.898144471101</c:v>
                </c:pt>
                <c:pt idx="13">
                  <c:v>11070.976107360524</c:v>
                </c:pt>
                <c:pt idx="14">
                  <c:v>10195.580094452582</c:v>
                </c:pt>
                <c:pt idx="15">
                  <c:v>10361.034228744915</c:v>
                </c:pt>
                <c:pt idx="16">
                  <c:v>9779.1337214385749</c:v>
                </c:pt>
                <c:pt idx="17">
                  <c:v>9297.5305310131989</c:v>
                </c:pt>
                <c:pt idx="18">
                  <c:v>7203.4165907148326</c:v>
                </c:pt>
                <c:pt idx="19">
                  <c:v>6929.9399099140373</c:v>
                </c:pt>
                <c:pt idx="20">
                  <c:v>6669.6715040256604</c:v>
                </c:pt>
                <c:pt idx="21">
                  <c:v>6421.9734447054925</c:v>
                </c:pt>
                <c:pt idx="22">
                  <c:v>6186.2386140349954</c:v>
                </c:pt>
                <c:pt idx="23">
                  <c:v>5961.8892164508234</c:v>
                </c:pt>
                <c:pt idx="24">
                  <c:v>5748.3753625446352</c:v>
                </c:pt>
                <c:pt idx="25">
                  <c:v>5545.1737212620028</c:v>
                </c:pt>
                <c:pt idx="26">
                  <c:v>5351.7862371969295</c:v>
                </c:pt>
                <c:pt idx="27">
                  <c:v>5167.7389098379881</c:v>
                </c:pt>
                <c:pt idx="28">
                  <c:v>4992.5806317739771</c:v>
                </c:pt>
                <c:pt idx="29">
                  <c:v>4825.8820830114946</c:v>
                </c:pt>
                <c:pt idx="30">
                  <c:v>4667.2346786943363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4096"/>
        <c:axId val="167925632"/>
      </c:barChart>
      <c:lineChart>
        <c:grouping val="standard"/>
        <c:varyColors val="0"/>
        <c:ser>
          <c:idx val="0"/>
          <c:order val="0"/>
          <c:tx>
            <c:strRef>
              <c:f>'1a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4096"/>
        <c:axId val="167925632"/>
      </c:lineChart>
      <c:catAx>
        <c:axId val="16792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925632"/>
        <c:crosses val="autoZero"/>
        <c:auto val="1"/>
        <c:lblAlgn val="ctr"/>
        <c:lblOffset val="100"/>
        <c:noMultiLvlLbl val="0"/>
      </c:catAx>
      <c:valAx>
        <c:axId val="16792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4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145.87650006702134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160.64489204784851</c:v>
                </c:pt>
                <c:pt idx="9">
                  <c:v>173.43130950568317</c:v>
                </c:pt>
                <c:pt idx="10">
                  <c:v>166.63469280207099</c:v>
                </c:pt>
                <c:pt idx="11">
                  <c:v>186.63635148641697</c:v>
                </c:pt>
                <c:pt idx="12">
                  <c:v>191.14603613929731</c:v>
                </c:pt>
                <c:pt idx="13">
                  <c:v>190.06061060144583</c:v>
                </c:pt>
                <c:pt idx="14">
                  <c:v>196.4127398208926</c:v>
                </c:pt>
                <c:pt idx="15">
                  <c:v>209.32334756408687</c:v>
                </c:pt>
                <c:pt idx="16">
                  <c:v>218.25889282757055</c:v>
                </c:pt>
                <c:pt idx="17">
                  <c:v>223.43866674935396</c:v>
                </c:pt>
                <c:pt idx="18">
                  <c:v>225.61938354336712</c:v>
                </c:pt>
                <c:pt idx="19">
                  <c:v>227.43168820736969</c:v>
                </c:pt>
                <c:pt idx="20">
                  <c:v>228.70574503150306</c:v>
                </c:pt>
                <c:pt idx="21">
                  <c:v>224.9001232458034</c:v>
                </c:pt>
                <c:pt idx="22">
                  <c:v>225.65996936982751</c:v>
                </c:pt>
                <c:pt idx="23">
                  <c:v>226.42364625022114</c:v>
                </c:pt>
                <c:pt idx="24">
                  <c:v>227.19116680439993</c:v>
                </c:pt>
                <c:pt idx="25">
                  <c:v>227.96254401503003</c:v>
                </c:pt>
                <c:pt idx="26">
                  <c:v>228.73779093024731</c:v>
                </c:pt>
                <c:pt idx="27">
                  <c:v>229.51692066387844</c:v>
                </c:pt>
                <c:pt idx="28">
                  <c:v>230.29994639566237</c:v>
                </c:pt>
                <c:pt idx="29">
                  <c:v>231.08688137147365</c:v>
                </c:pt>
                <c:pt idx="30">
                  <c:v>231.87773890354609</c:v>
                </c:pt>
                <c:pt idx="31">
                  <c:v>232.67253237069824</c:v>
                </c:pt>
                <c:pt idx="32">
                  <c:v>233.47127521855961</c:v>
                </c:pt>
                <c:pt idx="33">
                  <c:v>234.273980959798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33536"/>
        <c:axId val="170035072"/>
      </c:lineChart>
      <c:catAx>
        <c:axId val="1700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035072"/>
        <c:crosses val="autoZero"/>
        <c:auto val="1"/>
        <c:lblAlgn val="ctr"/>
        <c:lblOffset val="100"/>
        <c:noMultiLvlLbl val="0"/>
      </c:catAx>
      <c:valAx>
        <c:axId val="17003507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0033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B'!$F$46:$AM$46</c:f>
              <c:numCache>
                <c:formatCode>0</c:formatCode>
                <c:ptCount val="34"/>
                <c:pt idx="0">
                  <c:v>2829.8746666666684</c:v>
                </c:pt>
                <c:pt idx="1">
                  <c:v>5738.8601212800022</c:v>
                </c:pt>
                <c:pt idx="2">
                  <c:v>8716.7903384180154</c:v>
                </c:pt>
                <c:pt idx="3">
                  <c:v>12949.370132131487</c:v>
                </c:pt>
                <c:pt idx="4">
                  <c:v>16592.723908091331</c:v>
                </c:pt>
                <c:pt idx="5">
                  <c:v>20055.288619560026</c:v>
                </c:pt>
                <c:pt idx="6">
                  <c:v>23144.405143126372</c:v>
                </c:pt>
                <c:pt idx="7">
                  <c:v>27112.640867164246</c:v>
                </c:pt>
                <c:pt idx="8">
                  <c:v>30515.911544386123</c:v>
                </c:pt>
                <c:pt idx="9">
                  <c:v>33429.346059407559</c:v>
                </c:pt>
                <c:pt idx="10">
                  <c:v>37327.767978157608</c:v>
                </c:pt>
                <c:pt idx="11">
                  <c:v>41024.793222183915</c:v>
                </c:pt>
                <c:pt idx="12">
                  <c:v>43919.917596299048</c:v>
                </c:pt>
                <c:pt idx="13">
                  <c:v>46491.654540306241</c:v>
                </c:pt>
                <c:pt idx="14">
                  <c:v>47940.075246375054</c:v>
                </c:pt>
                <c:pt idx="15">
                  <c:v>49436.359749346491</c:v>
                </c:pt>
                <c:pt idx="16">
                  <c:v>50231.768288657186</c:v>
                </c:pt>
                <c:pt idx="17">
                  <c:v>50386.830859456692</c:v>
                </c:pt>
                <c:pt idx="18">
                  <c:v>48252.287894543842</c:v>
                </c:pt>
                <c:pt idx="19">
                  <c:v>45527.571942278439</c:v>
                </c:pt>
                <c:pt idx="20">
                  <c:v>42342.30720908763</c:v>
                </c:pt>
                <c:pt idx="21">
                  <c:v>38994.084332146784</c:v>
                </c:pt>
                <c:pt idx="22">
                  <c:v>35474.566372821639</c:v>
                </c:pt>
                <c:pt idx="23">
                  <c:v>31774.989874697421</c:v>
                </c:pt>
                <c:pt idx="24">
                  <c:v>27886.143042929172</c:v>
                </c:pt>
                <c:pt idx="25">
                  <c:v>23798.342807247653</c:v>
                </c:pt>
                <c:pt idx="26">
                  <c:v>19501.410711508666</c:v>
                </c:pt>
                <c:pt idx="27">
                  <c:v>14984.647569751676</c:v>
                </c:pt>
                <c:pt idx="28">
                  <c:v>10236.806825662399</c:v>
                </c:pt>
                <c:pt idx="29">
                  <c:v>5246.0665491055115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460480"/>
        <c:axId val="171462016"/>
      </c:areaChart>
      <c:barChart>
        <c:barDir val="col"/>
        <c:grouping val="clustered"/>
        <c:varyColors val="0"/>
        <c:ser>
          <c:idx val="2"/>
          <c:order val="1"/>
          <c:tx>
            <c:strRef>
              <c:f>'1b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B'!$F$45:$AM$45</c:f>
              <c:numCache>
                <c:formatCode>0</c:formatCode>
                <c:ptCount val="34"/>
                <c:pt idx="0">
                  <c:v>9265.4950155683764</c:v>
                </c:pt>
                <c:pt idx="1">
                  <c:v>9070.4719017206899</c:v>
                </c:pt>
                <c:pt idx="2">
                  <c:v>8867.7750194466953</c:v>
                </c:pt>
                <c:pt idx="3">
                  <c:v>8381.7990048572246</c:v>
                </c:pt>
                <c:pt idx="4">
                  <c:v>7862.6914761843082</c:v>
                </c:pt>
                <c:pt idx="5">
                  <c:v>8019.9453057079945</c:v>
                </c:pt>
                <c:pt idx="6">
                  <c:v>8180.3442118221528</c:v>
                </c:pt>
                <c:pt idx="7">
                  <c:v>8343.9510960585958</c:v>
                </c:pt>
                <c:pt idx="8">
                  <c:v>8510.8301179797691</c:v>
                </c:pt>
                <c:pt idx="9">
                  <c:v>8681.0467203393637</c:v>
                </c:pt>
                <c:pt idx="10">
                  <c:v>8854.6676547461502</c:v>
                </c:pt>
                <c:pt idx="11">
                  <c:v>9031.7610078410744</c:v>
                </c:pt>
                <c:pt idx="12">
                  <c:v>9212.396227997895</c:v>
                </c:pt>
                <c:pt idx="13">
                  <c:v>9396.6441525578539</c:v>
                </c:pt>
                <c:pt idx="14">
                  <c:v>9584.5770356090088</c:v>
                </c:pt>
                <c:pt idx="15">
                  <c:v>9776.2685763211903</c:v>
                </c:pt>
                <c:pt idx="16">
                  <c:v>9971.7939478476146</c:v>
                </c:pt>
                <c:pt idx="17">
                  <c:v>10171.229826804567</c:v>
                </c:pt>
                <c:pt idx="18">
                  <c:v>10374.654423340657</c:v>
                </c:pt>
                <c:pt idx="19">
                  <c:v>10582.14751180747</c:v>
                </c:pt>
                <c:pt idx="20">
                  <c:v>10643.031418726601</c:v>
                </c:pt>
                <c:pt idx="21">
                  <c:v>10395.333359406435</c:v>
                </c:pt>
                <c:pt idx="22">
                  <c:v>10159.598528735936</c:v>
                </c:pt>
                <c:pt idx="23">
                  <c:v>9935.2491311517661</c:v>
                </c:pt>
                <c:pt idx="24">
                  <c:v>9721.7352772455779</c:v>
                </c:pt>
                <c:pt idx="25">
                  <c:v>9518.5336359629455</c:v>
                </c:pt>
                <c:pt idx="26">
                  <c:v>9325.1461518978722</c:v>
                </c:pt>
                <c:pt idx="27">
                  <c:v>9141.0988245389308</c:v>
                </c:pt>
                <c:pt idx="28">
                  <c:v>8965.9405464749198</c:v>
                </c:pt>
                <c:pt idx="29">
                  <c:v>8799.2419977124373</c:v>
                </c:pt>
                <c:pt idx="30">
                  <c:v>8640.5945933952789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60480"/>
        <c:axId val="171462016"/>
      </c:barChart>
      <c:lineChart>
        <c:grouping val="standard"/>
        <c:varyColors val="0"/>
        <c:ser>
          <c:idx val="0"/>
          <c:order val="0"/>
          <c:tx>
            <c:strRef>
              <c:f>'1b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60480"/>
        <c:axId val="171462016"/>
      </c:lineChart>
      <c:catAx>
        <c:axId val="1714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462016"/>
        <c:crosses val="autoZero"/>
        <c:auto val="1"/>
        <c:lblAlgn val="ctr"/>
        <c:lblOffset val="100"/>
        <c:noMultiLvlLbl val="0"/>
      </c:catAx>
      <c:valAx>
        <c:axId val="17146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1460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145.87650006702137</c:v>
                </c:pt>
                <c:pt idx="6">
                  <c:v>148.37962368871541</c:v>
                </c:pt>
                <c:pt idx="7">
                  <c:v>151.89993780473961</c:v>
                </c:pt>
                <c:pt idx="8">
                  <c:v>157.8901290647986</c:v>
                </c:pt>
                <c:pt idx="9">
                  <c:v>166.73027651457991</c:v>
                </c:pt>
                <c:pt idx="10">
                  <c:v>164.18749459270569</c:v>
                </c:pt>
                <c:pt idx="11">
                  <c:v>178.82391227860654</c:v>
                </c:pt>
                <c:pt idx="12">
                  <c:v>178.54290745774284</c:v>
                </c:pt>
                <c:pt idx="13">
                  <c:v>182.51690030902043</c:v>
                </c:pt>
                <c:pt idx="14">
                  <c:v>185.8484827434182</c:v>
                </c:pt>
                <c:pt idx="15">
                  <c:v>191.92045338934284</c:v>
                </c:pt>
                <c:pt idx="16">
                  <c:v>197.50799291372513</c:v>
                </c:pt>
                <c:pt idx="17">
                  <c:v>209.14525453226219</c:v>
                </c:pt>
                <c:pt idx="18">
                  <c:v>211.613545851672</c:v>
                </c:pt>
                <c:pt idx="19">
                  <c:v>219.06380862516119</c:v>
                </c:pt>
                <c:pt idx="20">
                  <c:v>225.21626732499564</c:v>
                </c:pt>
                <c:pt idx="21">
                  <c:v>237.50232857658895</c:v>
                </c:pt>
                <c:pt idx="22">
                  <c:v>241.55479554437863</c:v>
                </c:pt>
                <c:pt idx="23">
                  <c:v>244.47675079810682</c:v>
                </c:pt>
                <c:pt idx="24">
                  <c:v>245.16943710441231</c:v>
                </c:pt>
                <c:pt idx="25">
                  <c:v>245.86629027224424</c:v>
                </c:pt>
                <c:pt idx="26">
                  <c:v>246.56732206386769</c:v>
                </c:pt>
                <c:pt idx="27">
                  <c:v>247.27254431256844</c:v>
                </c:pt>
                <c:pt idx="28">
                  <c:v>247.98196892285287</c:v>
                </c:pt>
                <c:pt idx="29">
                  <c:v>248.69560787064901</c:v>
                </c:pt>
                <c:pt idx="30">
                  <c:v>249.41347320350837</c:v>
                </c:pt>
                <c:pt idx="31">
                  <c:v>250.13557704080966</c:v>
                </c:pt>
                <c:pt idx="32">
                  <c:v>250.86193157396315</c:v>
                </c:pt>
                <c:pt idx="33">
                  <c:v>251.59254906661644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060672"/>
        <c:axId val="218062208"/>
      </c:lineChart>
      <c:catAx>
        <c:axId val="21806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062208"/>
        <c:crosses val="autoZero"/>
        <c:auto val="1"/>
        <c:lblAlgn val="ctr"/>
        <c:lblOffset val="100"/>
        <c:noMultiLvlLbl val="0"/>
      </c:catAx>
      <c:valAx>
        <c:axId val="21806220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060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All'!$F$46:$AM$46</c:f>
              <c:numCache>
                <c:formatCode>0</c:formatCode>
                <c:ptCount val="34"/>
                <c:pt idx="0">
                  <c:v>3215.7666666666682</c:v>
                </c:pt>
                <c:pt idx="1">
                  <c:v>6521.4319560000004</c:v>
                </c:pt>
                <c:pt idx="2">
                  <c:v>9905.4435663841177</c:v>
                </c:pt>
                <c:pt idx="3">
                  <c:v>14715.193331967603</c:v>
                </c:pt>
                <c:pt idx="4">
                  <c:v>18855.368077376523</c:v>
                </c:pt>
                <c:pt idx="5">
                  <c:v>22843.173314715968</c:v>
                </c:pt>
                <c:pt idx="6">
                  <c:v>26487.357834327482</c:v>
                </c:pt>
                <c:pt idx="7">
                  <c:v>31041.965852152185</c:v>
                </c:pt>
                <c:pt idx="8">
                  <c:v>35064.46228021619</c:v>
                </c:pt>
                <c:pt idx="9">
                  <c:v>38631.601083895192</c:v>
                </c:pt>
                <c:pt idx="10">
                  <c:v>43219.910601499621</c:v>
                </c:pt>
                <c:pt idx="11">
                  <c:v>47644.79517837883</c:v>
                </c:pt>
                <c:pt idx="12">
                  <c:v>51307.626853606693</c:v>
                </c:pt>
                <c:pt idx="13">
                  <c:v>54688.88748009238</c:v>
                </c:pt>
                <c:pt idx="14">
                  <c:v>56990.713430307216</c:v>
                </c:pt>
                <c:pt idx="15">
                  <c:v>59386.451506068777</c:v>
                </c:pt>
                <c:pt idx="16">
                  <c:v>61129.635362801979</c:v>
                </c:pt>
                <c:pt idx="17">
                  <c:v>62283.18037817943</c:v>
                </c:pt>
                <c:pt idx="18">
                  <c:v>61200.329919723234</c:v>
                </c:pt>
                <c:pt idx="19">
                  <c:v>59583.142890141367</c:v>
                </c:pt>
                <c:pt idx="20">
                  <c:v>57413.240390011786</c:v>
                </c:pt>
                <c:pt idx="21">
                  <c:v>54670.577393802509</c:v>
                </c:pt>
                <c:pt idx="22">
                  <c:v>51333.386502150774</c:v>
                </c:pt>
                <c:pt idx="23">
                  <c:v>47378.117290804636</c:v>
                </c:pt>
                <c:pt idx="24">
                  <c:v>42779.37110204401</c:v>
                </c:pt>
                <c:pt idx="25">
                  <c:v>37509.831113022803</c:v>
                </c:pt>
                <c:pt idx="26">
                  <c:v>31540.187503684072</c:v>
                </c:pt>
                <c:pt idx="27">
                  <c:v>24839.057534665899</c:v>
                </c:pt>
                <c:pt idx="28">
                  <c:v>17372.900332907782</c:v>
                </c:pt>
                <c:pt idx="29">
                  <c:v>9105.9261694528741</c:v>
                </c:pt>
                <c:pt idx="30">
                  <c:v>1.8829814507625997E-7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51744"/>
        <c:axId val="170800256"/>
      </c:areaChart>
      <c:barChart>
        <c:barDir val="col"/>
        <c:grouping val="clustered"/>
        <c:varyColors val="0"/>
        <c:ser>
          <c:idx val="2"/>
          <c:order val="1"/>
          <c:tx>
            <c:strRef>
              <c:f>'1c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All'!$F$45:$AM$45</c:f>
              <c:numCache>
                <c:formatCode>0</c:formatCode>
                <c:ptCount val="34"/>
                <c:pt idx="0">
                  <c:v>8879.6030155683766</c:v>
                </c:pt>
                <c:pt idx="1">
                  <c:v>8693.5343017206906</c:v>
                </c:pt>
                <c:pt idx="2">
                  <c:v>8501.7300012648648</c:v>
                </c:pt>
                <c:pt idx="3">
                  <c:v>7865.4405321299573</c:v>
                </c:pt>
                <c:pt idx="4">
                  <c:v>7456.2100216388517</c:v>
                </c:pt>
                <c:pt idx="5">
                  <c:v>7610.4616555378707</c:v>
                </c:pt>
                <c:pt idx="6">
                  <c:v>7767.9043967811631</c:v>
                </c:pt>
                <c:pt idx="7">
                  <c:v>7928.6042619536174</c:v>
                </c:pt>
                <c:pt idx="8">
                  <c:v>8092.628633369628</c:v>
                </c:pt>
                <c:pt idx="9">
                  <c:v>8260.0462873268698</c:v>
                </c:pt>
                <c:pt idx="10">
                  <c:v>8430.9274229445637</c:v>
                </c:pt>
                <c:pt idx="11">
                  <c:v>8605.3436915983548</c:v>
                </c:pt>
                <c:pt idx="12">
                  <c:v>8783.3682269640976</c:v>
                </c:pt>
                <c:pt idx="13">
                  <c:v>8965.0756756832197</c:v>
                </c:pt>
                <c:pt idx="14">
                  <c:v>9150.5422286624398</c:v>
                </c:pt>
                <c:pt idx="15">
                  <c:v>9339.8456530210424</c:v>
                </c:pt>
                <c:pt idx="16">
                  <c:v>9533.065324699026</c:v>
                </c:pt>
                <c:pt idx="17">
                  <c:v>9730.2822617398742</c:v>
                </c:pt>
                <c:pt idx="18">
                  <c:v>9931.5791582618585</c:v>
                </c:pt>
                <c:pt idx="19">
                  <c:v>10137.040419132112</c:v>
                </c:pt>
                <c:pt idx="20">
                  <c:v>10346.752195358049</c:v>
                </c:pt>
                <c:pt idx="21">
                  <c:v>10560.80242021095</c:v>
                </c:pt>
                <c:pt idx="22">
                  <c:v>10779.280846096837</c:v>
                </c:pt>
                <c:pt idx="23">
                  <c:v>11002.279082190162</c:v>
                </c:pt>
                <c:pt idx="24">
                  <c:v>11229.890632846002</c:v>
                </c:pt>
                <c:pt idx="25">
                  <c:v>11462.210936806949</c:v>
                </c:pt>
                <c:pt idx="26">
                  <c:v>11699.337407221075</c:v>
                </c:pt>
                <c:pt idx="27">
                  <c:v>11941.369472487811</c:v>
                </c:pt>
                <c:pt idx="28">
                  <c:v>12188.408617948769</c:v>
                </c:pt>
                <c:pt idx="29">
                  <c:v>12440.558428441131</c:v>
                </c:pt>
                <c:pt idx="30">
                  <c:v>12697.92463173129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51744"/>
        <c:axId val="170800256"/>
      </c:barChart>
      <c:lineChart>
        <c:grouping val="standard"/>
        <c:varyColors val="0"/>
        <c:ser>
          <c:idx val="0"/>
          <c:order val="0"/>
          <c:tx>
            <c:strRef>
              <c:f>'1c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51744"/>
        <c:axId val="170800256"/>
      </c:lineChart>
      <c:catAx>
        <c:axId val="16795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800256"/>
        <c:crosses val="autoZero"/>
        <c:auto val="1"/>
        <c:lblAlgn val="ctr"/>
        <c:lblOffset val="100"/>
        <c:noMultiLvlLbl val="0"/>
      </c:catAx>
      <c:valAx>
        <c:axId val="170800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517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145.87650006702131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157.55019817302565</c:v>
                </c:pt>
                <c:pt idx="9">
                  <c:v>165.89051725014878</c:v>
                </c:pt>
                <c:pt idx="10">
                  <c:v>163.9589151727711</c:v>
                </c:pt>
                <c:pt idx="11">
                  <c:v>177.90628645735362</c:v>
                </c:pt>
                <c:pt idx="12">
                  <c:v>177.01670726674686</c:v>
                </c:pt>
                <c:pt idx="13">
                  <c:v>181.71401549910846</c:v>
                </c:pt>
                <c:pt idx="14">
                  <c:v>184.67835307363808</c:v>
                </c:pt>
                <c:pt idx="15">
                  <c:v>189.86801621342124</c:v>
                </c:pt>
                <c:pt idx="16">
                  <c:v>195.04481515196989</c:v>
                </c:pt>
                <c:pt idx="17">
                  <c:v>205.57802316589309</c:v>
                </c:pt>
                <c:pt idx="18">
                  <c:v>208.03340568034886</c:v>
                </c:pt>
                <c:pt idx="19">
                  <c:v>214.82893264320913</c:v>
                </c:pt>
                <c:pt idx="20">
                  <c:v>220.41804384945846</c:v>
                </c:pt>
                <c:pt idx="21">
                  <c:v>230.83052713988909</c:v>
                </c:pt>
                <c:pt idx="22">
                  <c:v>234.49683252807159</c:v>
                </c:pt>
                <c:pt idx="23">
                  <c:v>238.08817773450124</c:v>
                </c:pt>
                <c:pt idx="24">
                  <c:v>241.60981068286841</c:v>
                </c:pt>
                <c:pt idx="25">
                  <c:v>245.06672462830448</c:v>
                </c:pt>
                <c:pt idx="26">
                  <c:v>248.46367177281292</c:v>
                </c:pt>
                <c:pt idx="27">
                  <c:v>251.80517617446853</c:v>
                </c:pt>
                <c:pt idx="28">
                  <c:v>255.09554598736432</c:v>
                </c:pt>
                <c:pt idx="29">
                  <c:v>258.33888506735349</c:v>
                </c:pt>
                <c:pt idx="30">
                  <c:v>261.53910397680602</c:v>
                </c:pt>
                <c:pt idx="31">
                  <c:v>264.69993041986322</c:v>
                </c:pt>
                <c:pt idx="32">
                  <c:v>267.82491913803324</c:v>
                </c:pt>
                <c:pt idx="33">
                  <c:v>270.91746129440929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18560"/>
        <c:axId val="218514560"/>
      </c:lineChart>
      <c:catAx>
        <c:axId val="2184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514560"/>
        <c:crosses val="autoZero"/>
        <c:auto val="1"/>
        <c:lblAlgn val="ctr"/>
        <c:lblOffset val="100"/>
        <c:noMultiLvlLbl val="0"/>
      </c:catAx>
      <c:valAx>
        <c:axId val="21851456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418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RPP'!$F$46:$AM$46</c:f>
              <c:numCache>
                <c:formatCode>0</c:formatCode>
                <c:ptCount val="34"/>
                <c:pt idx="0">
                  <c:v>2180.1448240000027</c:v>
                </c:pt>
                <c:pt idx="1">
                  <c:v>4727.0461558625166</c:v>
                </c:pt>
                <c:pt idx="2">
                  <c:v>7388.0392771964589</c:v>
                </c:pt>
                <c:pt idx="3">
                  <c:v>10799.009435951157</c:v>
                </c:pt>
                <c:pt idx="4">
                  <c:v>14315.366044027753</c:v>
                </c:pt>
                <c:pt idx="5">
                  <c:v>17644.096718210956</c:v>
                </c:pt>
                <c:pt idx="6">
                  <c:v>20592.185766965085</c:v>
                </c:pt>
                <c:pt idx="7">
                  <c:v>24411.825632636566</c:v>
                </c:pt>
                <c:pt idx="8">
                  <c:v>27658.537801076389</c:v>
                </c:pt>
                <c:pt idx="9">
                  <c:v>30407.036577978804</c:v>
                </c:pt>
                <c:pt idx="10">
                  <c:v>34131.709596299443</c:v>
                </c:pt>
                <c:pt idx="11">
                  <c:v>37645.714395203177</c:v>
                </c:pt>
                <c:pt idx="12">
                  <c:v>40348.064796257138</c:v>
                </c:pt>
                <c:pt idx="13">
                  <c:v>42716.767444735888</c:v>
                </c:pt>
                <c:pt idx="14">
                  <c:v>43951.360654591452</c:v>
                </c:pt>
                <c:pt idx="15">
                  <c:v>45222.464161195297</c:v>
                </c:pt>
                <c:pt idx="16">
                  <c:v>45780.749077207198</c:v>
                </c:pt>
                <c:pt idx="17">
                  <c:v>45686.12596563976</c:v>
                </c:pt>
                <c:pt idx="18">
                  <c:v>43288.683968059893</c:v>
                </c:pt>
                <c:pt idx="19">
                  <c:v>40587.264651424171</c:v>
                </c:pt>
                <c:pt idx="20">
                  <c:v>37747.64072254936</c:v>
                </c:pt>
                <c:pt idx="21">
                  <c:v>34762.741633473321</c:v>
                </c:pt>
                <c:pt idx="22">
                  <c:v>31625.135107000147</c:v>
                </c:pt>
                <c:pt idx="23">
                  <c:v>28327.008630632605</c:v>
                </c:pt>
                <c:pt idx="24">
                  <c:v>24860.150003734096</c:v>
                </c:pt>
                <c:pt idx="25">
                  <c:v>21215.92688948346</c:v>
                </c:pt>
                <c:pt idx="26">
                  <c:v>17385.26532070776</c:v>
                </c:pt>
                <c:pt idx="27">
                  <c:v>13358.627106073498</c:v>
                </c:pt>
                <c:pt idx="28">
                  <c:v>9125.986080378545</c:v>
                </c:pt>
                <c:pt idx="29">
                  <c:v>4676.8031398090388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850432"/>
        <c:axId val="218851968"/>
      </c:areaChart>
      <c:barChart>
        <c:barDir val="col"/>
        <c:grouping val="clustered"/>
        <c:varyColors val="0"/>
        <c:ser>
          <c:idx val="2"/>
          <c:order val="1"/>
          <c:tx>
            <c:strRef>
              <c:f>'2a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RPP'!$F$45:$AM$45</c:f>
              <c:numCache>
                <c:formatCode>0</c:formatCode>
                <c:ptCount val="34"/>
                <c:pt idx="0">
                  <c:v>9915.2248582350421</c:v>
                </c:pt>
                <c:pt idx="1">
                  <c:v>9399.3158457206828</c:v>
                </c:pt>
                <c:pt idx="2">
                  <c:v>9132.9477127800074</c:v>
                </c:pt>
                <c:pt idx="3">
                  <c:v>9135.4297355239032</c:v>
                </c:pt>
                <c:pt idx="4">
                  <c:v>7879.6761908509716</c:v>
                </c:pt>
                <c:pt idx="5">
                  <c:v>8037.2697146679911</c:v>
                </c:pt>
                <c:pt idx="6">
                  <c:v>8198.0151089613501</c:v>
                </c:pt>
                <c:pt idx="7">
                  <c:v>8361.9754111405764</c:v>
                </c:pt>
                <c:pt idx="8">
                  <c:v>8529.2149193633886</c:v>
                </c:pt>
                <c:pt idx="9">
                  <c:v>8699.7992177506567</c:v>
                </c:pt>
                <c:pt idx="10">
                  <c:v>8873.7952021056681</c:v>
                </c:pt>
                <c:pt idx="11">
                  <c:v>9051.2711061477839</c:v>
                </c:pt>
                <c:pt idx="12">
                  <c:v>9232.2965282707391</c:v>
                </c:pt>
                <c:pt idx="13">
                  <c:v>9416.9424588361544</c:v>
                </c:pt>
                <c:pt idx="14">
                  <c:v>9605.2813080128744</c:v>
                </c:pt>
                <c:pt idx="15">
                  <c:v>9797.3869341731333</c:v>
                </c:pt>
                <c:pt idx="16">
                  <c:v>9993.3346728565975</c:v>
                </c:pt>
                <c:pt idx="17">
                  <c:v>10193.201366313728</c:v>
                </c:pt>
                <c:pt idx="18">
                  <c:v>10397.065393640001</c:v>
                </c:pt>
                <c:pt idx="19">
                  <c:v>10304.912899298877</c:v>
                </c:pt>
                <c:pt idx="20">
                  <c:v>10044.644493410498</c:v>
                </c:pt>
                <c:pt idx="21">
                  <c:v>9796.9464340903323</c:v>
                </c:pt>
                <c:pt idx="22">
                  <c:v>9561.2116034198334</c:v>
                </c:pt>
                <c:pt idx="23">
                  <c:v>9336.8622058356632</c:v>
                </c:pt>
                <c:pt idx="24">
                  <c:v>9123.348351929475</c:v>
                </c:pt>
                <c:pt idx="25">
                  <c:v>8920.1467106468426</c:v>
                </c:pt>
                <c:pt idx="26">
                  <c:v>8726.7592265817693</c:v>
                </c:pt>
                <c:pt idx="27">
                  <c:v>8542.7118992228279</c:v>
                </c:pt>
                <c:pt idx="28">
                  <c:v>8367.5536211588169</c:v>
                </c:pt>
                <c:pt idx="29">
                  <c:v>8200.8550723963344</c:v>
                </c:pt>
                <c:pt idx="30">
                  <c:v>8042.2076680791761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850432"/>
        <c:axId val="218851968"/>
      </c:barChart>
      <c:lineChart>
        <c:grouping val="standard"/>
        <c:varyColors val="0"/>
        <c:ser>
          <c:idx val="0"/>
          <c:order val="0"/>
          <c:tx>
            <c:strRef>
              <c:f>'2a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850432"/>
        <c:axId val="218851968"/>
      </c:lineChart>
      <c:catAx>
        <c:axId val="21885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851968"/>
        <c:crosses val="autoZero"/>
        <c:auto val="1"/>
        <c:lblAlgn val="ctr"/>
        <c:lblOffset val="100"/>
        <c:noMultiLvlLbl val="0"/>
      </c:catAx>
      <c:valAx>
        <c:axId val="21885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8504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40</xdr:row>
      <xdr:rowOff>171450</xdr:rowOff>
    </xdr:to>
    <xdr:pic>
      <xdr:nvPicPr>
        <xdr:cNvPr id="2" name="Picture 3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0"/>
          <a:ext cx="7000875" cy="750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9633" name="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9634" name="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5" name="Button 3" hidden="1">
              <a:extLst>
                <a:ext uri="{63B3BB69-23CF-44E3-9099-C40C66FF867C}">
                  <a14:compatExt spid="_x0000_s69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6" name="Button 4" hidden="1">
              <a:extLst>
                <a:ext uri="{63B3BB69-23CF-44E3-9099-C40C66FF867C}">
                  <a14:compatExt spid="_x0000_s69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8609" name="Button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8610" name="Button 2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1" name="Button 3" hidden="1">
              <a:extLst>
                <a:ext uri="{63B3BB69-23CF-44E3-9099-C40C66FF867C}">
                  <a14:compatExt spid="_x0000_s68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2" name="Button 4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7585" name="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7586" name="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7" name="Button 3" hidden="1">
              <a:extLst>
                <a:ext uri="{63B3BB69-23CF-44E3-9099-C40C66FF867C}">
                  <a14:compatExt spid="_x0000_s67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8" name="Button 4" hidden="1">
              <a:extLst>
                <a:ext uri="{63B3BB69-23CF-44E3-9099-C40C66FF867C}">
                  <a14:compatExt spid="_x0000_s67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0657" name="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0658" name="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59" name="Button 3" hidden="1">
              <a:extLst>
                <a:ext uri="{63B3BB69-23CF-44E3-9099-C40C66FF867C}">
                  <a14:compatExt spid="_x0000_s70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60" name="Button 4" hidden="1">
              <a:extLst>
                <a:ext uri="{63B3BB69-23CF-44E3-9099-C40C66FF867C}">
                  <a14:compatExt spid="_x0000_s70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1681" name="Button 1" hidden="1">
              <a:extLst>
                <a:ext uri="{63B3BB69-23CF-44E3-9099-C40C66FF867C}">
                  <a14:compatExt spid="_x0000_s7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1682" name="Button 2" hidden="1">
              <a:extLst>
                <a:ext uri="{63B3BB69-23CF-44E3-9099-C40C66FF867C}">
                  <a14:compatExt spid="_x0000_s7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3" name="Button 3" hidden="1">
              <a:extLst>
                <a:ext uri="{63B3BB69-23CF-44E3-9099-C40C66FF867C}">
                  <a14:compatExt spid="_x0000_s7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4" name="Button 4" hidden="1">
              <a:extLst>
                <a:ext uri="{63B3BB69-23CF-44E3-9099-C40C66FF867C}">
                  <a14:compatExt spid="_x0000_s7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4753" name="Button 1" hidden="1">
              <a:extLst>
                <a:ext uri="{63B3BB69-23CF-44E3-9099-C40C66FF867C}">
                  <a14:compatExt spid="_x0000_s74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4754" name="Button 2" hidden="1">
              <a:extLst>
                <a:ext uri="{63B3BB69-23CF-44E3-9099-C40C66FF867C}">
                  <a14:compatExt spid="_x0000_s74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5" name="Button 3" hidden="1">
              <a:extLst>
                <a:ext uri="{63B3BB69-23CF-44E3-9099-C40C66FF867C}">
                  <a14:compatExt spid="_x0000_s74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6" name="Button 4" hidden="1">
              <a:extLst>
                <a:ext uri="{63B3BB69-23CF-44E3-9099-C40C66FF867C}">
                  <a14:compatExt spid="_x0000_s74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3729" name="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3730" name="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1" name="Button 3" hidden="1">
              <a:extLst>
                <a:ext uri="{63B3BB69-23CF-44E3-9099-C40C66FF867C}">
                  <a14:compatExt spid="_x0000_s73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2" name="Button 4" hidden="1">
              <a:extLst>
                <a:ext uri="{63B3BB69-23CF-44E3-9099-C40C66FF867C}">
                  <a14:compatExt spid="_x0000_s73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3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20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46"/>
  <sheetViews>
    <sheetView workbookViewId="0">
      <selection activeCell="O17" sqref="O17"/>
    </sheetView>
  </sheetViews>
  <sheetFormatPr defaultRowHeight="15" x14ac:dyDescent="0.25"/>
  <cols>
    <col min="20" max="20" width="15.28515625" customWidth="1"/>
  </cols>
  <sheetData>
    <row r="1" spans="1:27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2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2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98</v>
      </c>
      <c r="U3">
        <v>-18.100000000000001</v>
      </c>
      <c r="V3">
        <v>-17.68</v>
      </c>
      <c r="W3">
        <v>-17.29</v>
      </c>
      <c r="X3">
        <v>-24.39</v>
      </c>
      <c r="Y3">
        <v>-19.2</v>
      </c>
    </row>
    <row r="4" spans="1:2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99</v>
      </c>
      <c r="U4">
        <v>-26.31</v>
      </c>
      <c r="V4">
        <v>-29.39</v>
      </c>
      <c r="W4">
        <v>-29.4</v>
      </c>
      <c r="X4">
        <v>-36.86</v>
      </c>
      <c r="Y4">
        <v>-36.020000000000003</v>
      </c>
    </row>
    <row r="5" spans="1:27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T5" t="s">
        <v>232</v>
      </c>
      <c r="U5">
        <v>-17.510000000000002</v>
      </c>
      <c r="V5">
        <v>-17.97</v>
      </c>
      <c r="W5">
        <v>-17.760000000000002</v>
      </c>
      <c r="X5">
        <v>-24.99</v>
      </c>
      <c r="Y5">
        <v>-19.91</v>
      </c>
    </row>
    <row r="6" spans="1:27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2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2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2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2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2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2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2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2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2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2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BT57"/>
  <sheetViews>
    <sheetView topLeftCell="A25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3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'3 GA All'!$J$1, 0)</f>
        <v>-17.510000000000002</v>
      </c>
      <c r="K4" s="59">
        <f ca="1">OFFSET('Impact Summary'!V$2, '3 GA All'!$J$1, 0)</f>
        <v>-17.97</v>
      </c>
      <c r="L4" s="59">
        <f ca="1">OFFSET('Impact Summary'!W$2, '3 GA All'!$J$1, 0)</f>
        <v>-17.760000000000002</v>
      </c>
      <c r="M4" s="59">
        <f ca="1">OFFSET('Impact Summary'!X$2, '3 GA All'!$J$1, 0)</f>
        <v>-24.99</v>
      </c>
      <c r="N4" s="59">
        <f ca="1">OFFSET('Impact Summary'!Y$2, '3 GA All'!$J$1, 0)</f>
        <v>-19.91</v>
      </c>
      <c r="AN4" s="133" t="s">
        <v>221</v>
      </c>
      <c r="AO4" s="131">
        <f>'3 GA All'!F55/1.13</f>
        <v>-17.510000000000002</v>
      </c>
      <c r="AP4" s="131">
        <f>'3 GA All'!G55/1.13</f>
        <v>-17.969999999999988</v>
      </c>
      <c r="AQ4" s="131">
        <f>'3 GA All'!H55/1.13</f>
        <v>-17.759999999999984</v>
      </c>
      <c r="AR4" s="131">
        <f>'3 GA All'!I55/1.13</f>
        <v>-24.99</v>
      </c>
      <c r="AS4" s="131">
        <f>'3 GA All'!J55/1.13</f>
        <v>-19.910000000000004</v>
      </c>
      <c r="AT4" s="131">
        <f>'3 GA All'!K55/1.13</f>
        <v>-17.793109255378962</v>
      </c>
      <c r="AU4" s="131">
        <f>'3 GA All'!L55/1.13</f>
        <v>-14.633769777448373</v>
      </c>
      <c r="AV4" s="131">
        <f>'3 GA All'!M55/1.13</f>
        <v>-18.679512887776575</v>
      </c>
      <c r="AW4" s="131">
        <f>'3 GA All'!N55/1.13</f>
        <v>-14.281967420372144</v>
      </c>
      <c r="AX4" s="131">
        <f>'3 GA All'!O55/1.13</f>
        <v>-10.545179558455951</v>
      </c>
      <c r="AY4" s="131">
        <f>'3 GA All'!P55/1.13</f>
        <v>-15.158149987002716</v>
      </c>
      <c r="AZ4" s="131">
        <f>'3 GA All'!Q55/1.13</f>
        <v>-12.831734582736251</v>
      </c>
      <c r="BA4" s="131">
        <f>'3 GA All'!R55/1.13</f>
        <v>-7.1564391878728939</v>
      </c>
      <c r="BB4" s="131">
        <f>'3 GA All'!S55/1.13</f>
        <v>-4.3913888251465911</v>
      </c>
      <c r="BC4" s="131">
        <f>'3 GA All'!T55/1.13</f>
        <v>2.736667049113187</v>
      </c>
      <c r="BD4" s="131">
        <f>'3 GA All'!U55/1.13</f>
        <v>2.9326325267155315</v>
      </c>
      <c r="BE4" s="131">
        <f>'3 GA All'!V55/1.13</f>
        <v>7.2996242315406743</v>
      </c>
      <c r="BF4" s="131">
        <f>'3 GA All'!W55/1.13</f>
        <v>11.079506181342788</v>
      </c>
      <c r="BG4" s="131">
        <f>'3 GA All'!X55/1.13</f>
        <v>23.503184912571275</v>
      </c>
      <c r="BH4" s="131">
        <f>'3 GA All'!Y55/1.13</f>
        <v>26.093116227256999</v>
      </c>
      <c r="BI4" s="131">
        <f>'3 GA All'!Z55/1.13</f>
        <v>28.616732917502819</v>
      </c>
      <c r="BJ4" s="131">
        <f>'3 GA All'!AA55/1.13</f>
        <v>31.07874613619364</v>
      </c>
      <c r="BK4" s="131">
        <f>'3 GA All'!AB55/1.13</f>
        <v>33.483643441835049</v>
      </c>
      <c r="BL4" s="131">
        <f>'3 GA All'!AC55/1.13</f>
        <v>35.835700886826196</v>
      </c>
      <c r="BM4" s="131">
        <f>'3 GA All'!AD55/1.13</f>
        <v>38.1389944815663</v>
      </c>
      <c r="BN4" s="131">
        <f>'3 GA All'!AE55/1.13</f>
        <v>40.397411067135209</v>
      </c>
      <c r="BO4" s="131">
        <f>'3 GA All'!AF55/1.13</f>
        <v>42.614658627581605</v>
      </c>
      <c r="BP4" s="131">
        <f>'3 GA All'!AG55/1.13</f>
        <v>44.794276071232503</v>
      </c>
      <c r="BQ4" s="131">
        <f>'3 GA All'!AH55/1.13</f>
        <v>46.93964250890442</v>
      </c>
      <c r="BR4" s="131">
        <f>'3 GA All'!AI55/1.13</f>
        <v>49.053986055442309</v>
      </c>
      <c r="BS4" s="131">
        <f>'3 GA All'!AJ55/1.13</f>
        <v>51.140392179633615</v>
      </c>
      <c r="BT4" s="131">
        <f>'3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'3 GA All'!F46/1000</f>
        <v>3.1109433333333345</v>
      </c>
      <c r="AP5" s="131">
        <f>'3 GA All'!G46/1000</f>
        <v>6.4627691942666639</v>
      </c>
      <c r="AQ5" s="131">
        <f>'3 GA All'!H46/1000</f>
        <v>9.9266990116998919</v>
      </c>
      <c r="AR5" s="131">
        <f>'3 GA All'!I46/1000</f>
        <v>14.843390751320278</v>
      </c>
      <c r="AS5" s="131">
        <f>'3 GA All'!J46/1000</f>
        <v>19.115385288824491</v>
      </c>
      <c r="AT5" s="131">
        <f>'3 GA All'!K46/1000</f>
        <v>23.232464220952764</v>
      </c>
      <c r="AU5" s="131">
        <f>'3 GA All'!L46/1000</f>
        <v>27.00278883729381</v>
      </c>
      <c r="AV5" s="131">
        <f>'3 GA All'!M46/1000</f>
        <v>31.679770424289622</v>
      </c>
      <c r="AW5" s="131">
        <f>'3 GA All'!N46/1000</f>
        <v>35.820192761663151</v>
      </c>
      <c r="AX5" s="131">
        <f>'3 GA All'!O46/1000</f>
        <v>39.500077551453899</v>
      </c>
      <c r="AY5" s="131">
        <f>'3 GA All'!P46/1000</f>
        <v>44.195166646996277</v>
      </c>
      <c r="AZ5" s="131">
        <f>'3 GA All'!Q46/1000</f>
        <v>48.720020425404805</v>
      </c>
      <c r="BA5" s="131">
        <f>'3 GA All'!R46/1000</f>
        <v>52.475106032544154</v>
      </c>
      <c r="BB5" s="131">
        <f>'3 GA All'!S46/1000</f>
        <v>55.939935871770167</v>
      </c>
      <c r="BC5" s="131">
        <f>'3 GA All'!T46/1000</f>
        <v>58.315608478577495</v>
      </c>
      <c r="BD5" s="131">
        <f>'3 GA All'!U46/1000</f>
        <v>60.774360389016422</v>
      </c>
      <c r="BE5" s="131">
        <f>'3 GA All'!V46/1000</f>
        <v>62.568538301169738</v>
      </c>
      <c r="BF5" s="131">
        <f>'3 GA All'!W46/1000</f>
        <v>63.759789447884323</v>
      </c>
      <c r="BG5" s="131">
        <f>'3 GA All'!X46/1000</f>
        <v>62.700003123023471</v>
      </c>
      <c r="BH5" s="131">
        <f>'3 GA All'!Y46/1000</f>
        <v>61.089793227057172</v>
      </c>
      <c r="BI5" s="131">
        <f>'3 GA All'!Z46/1000</f>
        <v>58.909239657974396</v>
      </c>
      <c r="BJ5" s="131">
        <f>'3 GA All'!AA46/1000</f>
        <v>56.136654429169546</v>
      </c>
      <c r="BK5" s="131">
        <f>'3 GA All'!AB46/1000</f>
        <v>52.748519562145283</v>
      </c>
      <c r="BL5" s="131">
        <f>'3 GA All'!AC46/1000</f>
        <v>48.719420258572647</v>
      </c>
      <c r="BM5" s="131">
        <f>'3 GA All'!AD46/1000</f>
        <v>44.021973180839964</v>
      </c>
      <c r="BN5" s="131">
        <f>'3 GA All'!AE46/1000</f>
        <v>38.626749657981939</v>
      </c>
      <c r="BO5" s="131">
        <f>'3 GA All'!AF46/1000</f>
        <v>32.50219362118083</v>
      </c>
      <c r="BP5" s="131">
        <f>'3 GA All'!AG46/1000</f>
        <v>25.614534059841386</v>
      </c>
      <c r="BQ5" s="131">
        <f>'3 GA All'!AH46/1000</f>
        <v>17.927691775527663</v>
      </c>
      <c r="BR5" s="131">
        <f>'3 GA All'!AI46/1000</f>
        <v>9.4031801967778605</v>
      </c>
      <c r="BS5" s="131">
        <f>'3 GA All'!AJ46/1000</f>
        <v>2.9489965527318419E-9</v>
      </c>
      <c r="BT5" s="131">
        <f>'3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3.1109433333333345</v>
      </c>
      <c r="AP6" s="131">
        <f t="shared" ref="AP6:BT6" si="0">AP5-AO5</f>
        <v>3.3518258609333293</v>
      </c>
      <c r="AQ6" s="131">
        <f t="shared" si="0"/>
        <v>3.463929817433228</v>
      </c>
      <c r="AR6" s="131">
        <f t="shared" si="0"/>
        <v>4.9166917396203864</v>
      </c>
      <c r="AS6" s="131">
        <f t="shared" si="0"/>
        <v>4.271994537504213</v>
      </c>
      <c r="AT6" s="131">
        <f t="shared" si="0"/>
        <v>4.1170789321282726</v>
      </c>
      <c r="AU6" s="131">
        <f t="shared" si="0"/>
        <v>3.7703246163410462</v>
      </c>
      <c r="AV6" s="131">
        <f t="shared" si="0"/>
        <v>4.6769815869958116</v>
      </c>
      <c r="AW6" s="131">
        <f t="shared" si="0"/>
        <v>4.1404223373735292</v>
      </c>
      <c r="AX6" s="131">
        <f t="shared" si="0"/>
        <v>3.6798847897907478</v>
      </c>
      <c r="AY6" s="131">
        <f t="shared" si="0"/>
        <v>4.6950890955423787</v>
      </c>
      <c r="AZ6" s="131">
        <f t="shared" si="0"/>
        <v>4.5248537784085272</v>
      </c>
      <c r="BA6" s="131">
        <f t="shared" si="0"/>
        <v>3.7550856071393497</v>
      </c>
      <c r="BB6" s="131">
        <f t="shared" si="0"/>
        <v>3.4648298392260131</v>
      </c>
      <c r="BC6" s="131">
        <f t="shared" si="0"/>
        <v>2.3756726068073277</v>
      </c>
      <c r="BD6" s="131">
        <f t="shared" si="0"/>
        <v>2.4587519104389273</v>
      </c>
      <c r="BE6" s="131">
        <f t="shared" si="0"/>
        <v>1.7941779121533159</v>
      </c>
      <c r="BF6" s="131">
        <f t="shared" si="0"/>
        <v>1.1912511467145848</v>
      </c>
      <c r="BG6" s="131">
        <f t="shared" si="0"/>
        <v>-1.0597863248608519</v>
      </c>
      <c r="BH6" s="131">
        <f t="shared" si="0"/>
        <v>-1.6102098959662996</v>
      </c>
      <c r="BI6" s="131">
        <f t="shared" si="0"/>
        <v>-2.1805535690827753</v>
      </c>
      <c r="BJ6" s="131">
        <f t="shared" si="0"/>
        <v>-2.77258522880485</v>
      </c>
      <c r="BK6" s="131">
        <f t="shared" si="0"/>
        <v>-3.388134867024263</v>
      </c>
      <c r="BL6" s="131">
        <f t="shared" si="0"/>
        <v>-4.0290993035726359</v>
      </c>
      <c r="BM6" s="131">
        <f t="shared" si="0"/>
        <v>-4.6974470777326829</v>
      </c>
      <c r="BN6" s="131">
        <f t="shared" si="0"/>
        <v>-5.395223522858025</v>
      </c>
      <c r="BO6" s="131">
        <f t="shared" si="0"/>
        <v>-6.1245560368011098</v>
      </c>
      <c r="BP6" s="131">
        <f t="shared" si="0"/>
        <v>-6.8876595613394436</v>
      </c>
      <c r="BQ6" s="131">
        <f t="shared" si="0"/>
        <v>-7.6868422843137232</v>
      </c>
      <c r="BR6" s="131">
        <f t="shared" si="0"/>
        <v>-8.5245115787498023</v>
      </c>
      <c r="BS6" s="131">
        <f t="shared" si="0"/>
        <v>-9.4031801938288648</v>
      </c>
      <c r="BT6" s="131">
        <f t="shared" si="0"/>
        <v>-2.9489965527318419E-9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2.263122991820373E-3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'3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8984.4263489017103</v>
      </c>
      <c r="G45" s="32">
        <v>8642.0109683873598</v>
      </c>
      <c r="H45" s="32">
        <v>8418.8106073254785</v>
      </c>
      <c r="I45" s="32">
        <v>7759.5859866754108</v>
      </c>
      <c r="J45" s="32">
        <v>7330.9488095176384</v>
      </c>
      <c r="K45" s="32">
        <v>7494.4904412867236</v>
      </c>
      <c r="L45" s="32">
        <v>7661.6804228147039</v>
      </c>
      <c r="M45" s="32">
        <v>7832.6001428942682</v>
      </c>
      <c r="N45" s="32">
        <v>8007.3328059706555</v>
      </c>
      <c r="O45" s="32">
        <v>8185.9634726459462</v>
      </c>
      <c r="P45" s="32">
        <v>8368.5791010869143</v>
      </c>
      <c r="Q45" s="32">
        <v>8555.2685893566413</v>
      </c>
      <c r="R45" s="32">
        <v>8746.1228186904609</v>
      </c>
      <c r="S45" s="32">
        <v>8941.23469773734</v>
      </c>
      <c r="T45" s="32">
        <v>9140.6992077881914</v>
      </c>
      <c r="U45" s="32">
        <v>9344.6134490131863</v>
      </c>
      <c r="V45" s="32">
        <v>9553.0766877305086</v>
      </c>
      <c r="W45" s="32">
        <v>9766.1904047296357</v>
      </c>
      <c r="X45" s="32">
        <v>9984.0583446726177</v>
      </c>
      <c r="Y45" s="32">
        <v>10206.786566597404</v>
      </c>
      <c r="Z45" s="32">
        <v>10434.483495547853</v>
      </c>
      <c r="AA45" s="32">
        <v>10667.259975355484</v>
      </c>
      <c r="AB45" s="32">
        <v>10905.229322598745</v>
      </c>
      <c r="AC45" s="32">
        <v>11148.507381765989</v>
      </c>
      <c r="AD45" s="32">
        <v>11397.212581649066</v>
      </c>
      <c r="AE45" s="32">
        <v>11651.465992994967</v>
      </c>
      <c r="AF45" s="32">
        <v>11911.391387443568</v>
      </c>
      <c r="AG45" s="32">
        <v>12177.115297780207</v>
      </c>
      <c r="AH45" s="32">
        <v>12448.767079532354</v>
      </c>
      <c r="AI45" s="32">
        <v>12726.478973940459</v>
      </c>
      <c r="AJ45" s="32">
        <v>13010.386172333525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3110.9433333333345</v>
      </c>
      <c r="G46" s="32">
        <v>6462.7691942666643</v>
      </c>
      <c r="H46" s="32">
        <v>9926.6990116998913</v>
      </c>
      <c r="I46" s="32">
        <v>14843.390751320278</v>
      </c>
      <c r="J46" s="32">
        <v>19115.385288824491</v>
      </c>
      <c r="K46" s="32">
        <v>23232.464220952763</v>
      </c>
      <c r="L46" s="32">
        <v>27002.788837293811</v>
      </c>
      <c r="M46" s="32">
        <v>31679.770424289622</v>
      </c>
      <c r="N46" s="32">
        <v>35820.192761663151</v>
      </c>
      <c r="O46" s="32">
        <v>39500.077551453898</v>
      </c>
      <c r="P46" s="32">
        <v>44195.16664699628</v>
      </c>
      <c r="Q46" s="32">
        <v>48720.020425404808</v>
      </c>
      <c r="R46" s="32">
        <v>52475.106032544158</v>
      </c>
      <c r="S46" s="32">
        <v>55939.935871770169</v>
      </c>
      <c r="T46" s="32">
        <v>58315.608478577495</v>
      </c>
      <c r="U46" s="32">
        <v>60774.360389016423</v>
      </c>
      <c r="V46" s="32">
        <v>62568.538301169741</v>
      </c>
      <c r="W46" s="32">
        <v>63759.789447884323</v>
      </c>
      <c r="X46" s="32">
        <v>62700.003123023474</v>
      </c>
      <c r="Y46" s="32">
        <v>61089.793227057169</v>
      </c>
      <c r="Z46" s="32">
        <v>58909.239657974395</v>
      </c>
      <c r="AA46" s="32">
        <v>56136.654429169546</v>
      </c>
      <c r="AB46" s="32">
        <v>52748.51956214528</v>
      </c>
      <c r="AC46" s="32">
        <v>48719.420258572645</v>
      </c>
      <c r="AD46" s="32">
        <v>44021.973180839967</v>
      </c>
      <c r="AE46" s="32">
        <v>38626.749657981942</v>
      </c>
      <c r="AF46" s="32">
        <v>32502.193621180828</v>
      </c>
      <c r="AG46" s="32">
        <v>25614.534059841386</v>
      </c>
      <c r="AH46" s="32">
        <v>17927.691775527663</v>
      </c>
      <c r="AI46" s="32">
        <v>9403.1801967778611</v>
      </c>
      <c r="AJ46" s="32">
        <v>2.9489965527318418E-6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140.43183261808912</v>
      </c>
      <c r="G54" s="32">
        <v>142.4634029896493</v>
      </c>
      <c r="H54" s="32">
        <v>145.34540006702136</v>
      </c>
      <c r="I54" s="32">
        <v>147.70162368871547</v>
      </c>
      <c r="J54" s="32">
        <v>151.09763780473958</v>
      </c>
      <c r="K54" s="32">
        <v>156.80740075299383</v>
      </c>
      <c r="L54" s="32">
        <v>165.21015105481911</v>
      </c>
      <c r="M54" s="32">
        <v>163.34400730610619</v>
      </c>
      <c r="N54" s="32">
        <v>177.35996536430866</v>
      </c>
      <c r="O54" s="32">
        <v>176.53884043411381</v>
      </c>
      <c r="P54" s="32">
        <v>181.3146735337921</v>
      </c>
      <c r="Q54" s="32">
        <v>184.35762126968868</v>
      </c>
      <c r="R54" s="32">
        <v>189.62945879766653</v>
      </c>
      <c r="S54" s="32">
        <v>194.89318116465932</v>
      </c>
      <c r="T54" s="32">
        <v>205.51541933706812</v>
      </c>
      <c r="U54" s="32">
        <v>208.06351935117323</v>
      </c>
      <c r="V54" s="32">
        <v>214.95445387574807</v>
      </c>
      <c r="W54" s="32">
        <v>220.64173490393361</v>
      </c>
      <c r="X54" s="32">
        <v>231.1530302482044</v>
      </c>
      <c r="Y54" s="32">
        <v>234.9236704957373</v>
      </c>
      <c r="Z54" s="32">
        <v>238.62285706291524</v>
      </c>
      <c r="AA54" s="32">
        <v>242.25592791623023</v>
      </c>
      <c r="AB54" s="32">
        <v>245.82796841978069</v>
      </c>
      <c r="AC54" s="32">
        <v>249.34382499526419</v>
      </c>
      <c r="AD54" s="32">
        <v>252.80811807666331</v>
      </c>
      <c r="AE54" s="32">
        <v>256.2252543966211</v>
      </c>
      <c r="AF54" s="32">
        <v>259.59943863957432</v>
      </c>
      <c r="AG54" s="32">
        <v>262.93468449488159</v>
      </c>
      <c r="AH54" s="32">
        <v>266.23482514145155</v>
      </c>
      <c r="AI54" s="32">
        <v>269.50352319373246</v>
      </c>
      <c r="AJ54" s="32">
        <v>272.74428013736662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-19.786300000000001</v>
      </c>
      <c r="G55" s="37">
        <v>-20.306099999999986</v>
      </c>
      <c r="H55" s="37">
        <v>-20.068799999999982</v>
      </c>
      <c r="I55" s="37">
        <v>-28.238699999999994</v>
      </c>
      <c r="J55" s="37">
        <v>-22.4983</v>
      </c>
      <c r="K55" s="37">
        <v>-20.106213458578225</v>
      </c>
      <c r="L55" s="37">
        <v>-16.536159848516661</v>
      </c>
      <c r="M55" s="37">
        <v>-21.107849563187528</v>
      </c>
      <c r="N55" s="37">
        <v>-16.138623185020521</v>
      </c>
      <c r="O55" s="37">
        <v>-11.916052901055224</v>
      </c>
      <c r="P55" s="37">
        <v>-17.128709485313067</v>
      </c>
      <c r="Q55" s="37">
        <v>-14.499860078491963</v>
      </c>
      <c r="R55" s="37">
        <v>-8.0867762822963698</v>
      </c>
      <c r="S55" s="37">
        <v>-4.9622693724156477</v>
      </c>
      <c r="T55" s="37">
        <v>3.0924337654979013</v>
      </c>
      <c r="U55" s="37">
        <v>3.3138747551885501</v>
      </c>
      <c r="V55" s="37">
        <v>8.2485753816409613</v>
      </c>
      <c r="W55" s="37">
        <v>12.519841984917349</v>
      </c>
      <c r="X55" s="37">
        <v>26.558598951205539</v>
      </c>
      <c r="Y55" s="37">
        <v>29.485221336800407</v>
      </c>
      <c r="Z55" s="37">
        <v>32.336908196778182</v>
      </c>
      <c r="AA55" s="37">
        <v>35.118983133898809</v>
      </c>
      <c r="AB55" s="37">
        <v>37.836517089273599</v>
      </c>
      <c r="AC55" s="37">
        <v>40.494342002113598</v>
      </c>
      <c r="AD55" s="37">
        <v>43.097063764169917</v>
      </c>
      <c r="AE55" s="37">
        <v>45.649074505862785</v>
      </c>
      <c r="AF55" s="37">
        <v>48.154564249167208</v>
      </c>
      <c r="AG55" s="37">
        <v>50.617531960492727</v>
      </c>
      <c r="AH55" s="37">
        <v>53.041796035061992</v>
      </c>
      <c r="AI55" s="37">
        <v>55.431004242649806</v>
      </c>
      <c r="AJ55" s="37">
        <v>57.788643162985977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Q24" sqref="Q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4.6902293684943815E-2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100000000000000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53">
        <v>7275.4506688578876</v>
      </c>
      <c r="E24" s="153">
        <v>6356.2645473414286</v>
      </c>
      <c r="F24" s="153">
        <v>5998.1006791385826</v>
      </c>
      <c r="G24" s="153">
        <v>5233.981803626064</v>
      </c>
      <c r="H24" s="153">
        <v>4065.6030347173532</v>
      </c>
      <c r="I24" s="32">
        <f>IF(I15&lt;$D$15+$C$4, H24*(1+$C$5), H24*(1+$C$6))</f>
        <v>4256.289142258066</v>
      </c>
      <c r="J24" s="32">
        <f t="shared" ref="J24:AK24" si="7">IF(J15&lt;$D$15+$C$4, I24*(1+$C$5), I24*(1+$C$6))</f>
        <v>4455.9188656162914</v>
      </c>
      <c r="K24" s="32">
        <f t="shared" si="7"/>
        <v>4664.9116808877088</v>
      </c>
      <c r="L24" s="32">
        <f t="shared" si="7"/>
        <v>4883.7067385590299</v>
      </c>
      <c r="M24" s="32">
        <f t="shared" si="7"/>
        <v>5112.7637862820648</v>
      </c>
      <c r="N24" s="32">
        <f t="shared" si="7"/>
        <v>5352.5641349280122</v>
      </c>
      <c r="O24" s="32">
        <f t="shared" si="7"/>
        <v>5603.6116699519034</v>
      </c>
      <c r="P24" s="32">
        <f t="shared" si="7"/>
        <v>5866.433910192367</v>
      </c>
      <c r="Q24" s="32">
        <f t="shared" si="7"/>
        <v>6141.5831163315233</v>
      </c>
      <c r="R24" s="32">
        <f t="shared" si="7"/>
        <v>6429.6374513441979</v>
      </c>
      <c r="S24" s="32">
        <f t="shared" si="7"/>
        <v>6731.2021953748581</v>
      </c>
      <c r="T24" s="32">
        <f t="shared" si="7"/>
        <v>7046.9110175950691</v>
      </c>
      <c r="U24" s="32">
        <f t="shared" si="7"/>
        <v>7377.4273077139796</v>
      </c>
      <c r="V24" s="32">
        <f t="shared" si="7"/>
        <v>7723.4455699397058</v>
      </c>
      <c r="W24" s="32">
        <f t="shared" si="7"/>
        <v>8085.6928823206972</v>
      </c>
      <c r="X24" s="32">
        <f t="shared" si="7"/>
        <v>8464.9304245335625</v>
      </c>
      <c r="Y24" s="32">
        <f t="shared" si="7"/>
        <v>8861.9550773276533</v>
      </c>
      <c r="Z24" s="32">
        <f t="shared" si="7"/>
        <v>9277.601096987255</v>
      </c>
      <c r="AA24" s="32">
        <f t="shared" si="7"/>
        <v>9712.7418683299093</v>
      </c>
      <c r="AB24" s="32">
        <f t="shared" si="7"/>
        <v>10168.291739924369</v>
      </c>
      <c r="AC24" s="32">
        <f t="shared" si="7"/>
        <v>10645.207945384491</v>
      </c>
      <c r="AD24" s="32">
        <f t="shared" si="7"/>
        <v>11144.492614776213</v>
      </c>
      <c r="AE24" s="32">
        <f t="shared" si="7"/>
        <v>11667.194880364135</v>
      </c>
      <c r="AF24" s="32">
        <f t="shared" si="7"/>
        <v>12214.413081122448</v>
      </c>
      <c r="AG24" s="32">
        <f t="shared" si="7"/>
        <v>12787.297070642473</v>
      </c>
      <c r="AH24" s="32">
        <f t="shared" si="7"/>
        <v>13387.05063328637</v>
      </c>
      <c r="AI24" s="32">
        <f t="shared" si="7"/>
        <v>14014.934013663982</v>
      </c>
      <c r="AJ24" s="32">
        <f t="shared" si="7"/>
        <v>14672.266564747961</v>
      </c>
      <c r="AK24" s="32">
        <f t="shared" si="7"/>
        <v>15360.429520191552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7420.9596822350459</v>
      </c>
      <c r="E25" s="32">
        <f t="shared" si="8"/>
        <v>6613.0576350540223</v>
      </c>
      <c r="F25" s="32">
        <f t="shared" si="8"/>
        <v>6365.2324255072963</v>
      </c>
      <c r="G25" s="32">
        <f t="shared" si="8"/>
        <v>5665.4302290996566</v>
      </c>
      <c r="H25" s="32">
        <f t="shared" si="8"/>
        <v>4488.7542640630927</v>
      </c>
      <c r="I25" s="32">
        <f t="shared" si="8"/>
        <v>4793.2728775324395</v>
      </c>
      <c r="J25" s="32">
        <f t="shared" si="8"/>
        <v>5118.4501371414717</v>
      </c>
      <c r="K25" s="32">
        <f t="shared" si="8"/>
        <v>5465.687532459131</v>
      </c>
      <c r="L25" s="32">
        <f t="shared" si="8"/>
        <v>5836.4816305825989</v>
      </c>
      <c r="M25" s="32">
        <f t="shared" si="8"/>
        <v>6232.4305262291036</v>
      </c>
      <c r="N25" s="32">
        <f t="shared" si="8"/>
        <v>6655.2407294041359</v>
      </c>
      <c r="O25" s="32">
        <f t="shared" si="8"/>
        <v>7106.7345203314235</v>
      </c>
      <c r="P25" s="32">
        <f t="shared" si="8"/>
        <v>7588.8578033438353</v>
      </c>
      <c r="Q25" s="32">
        <f t="shared" si="8"/>
        <v>8103.6884935849384</v>
      </c>
      <c r="R25" s="32">
        <f t="shared" si="8"/>
        <v>8653.4454726672047</v>
      </c>
      <c r="S25" s="32">
        <f t="shared" si="8"/>
        <v>9240.4981518851509</v>
      </c>
      <c r="T25" s="32">
        <f t="shared" si="8"/>
        <v>9867.3766842000514</v>
      </c>
      <c r="U25" s="32">
        <f t="shared" si="8"/>
        <v>10536.782869009216</v>
      </c>
      <c r="V25" s="32">
        <f t="shared" si="8"/>
        <v>11251.601796698491</v>
      </c>
      <c r="W25" s="32">
        <f t="shared" si="8"/>
        <v>12014.914283165153</v>
      </c>
      <c r="X25" s="32">
        <f t="shared" si="8"/>
        <v>12830.010147903062</v>
      </c>
      <c r="Y25" s="32">
        <f t="shared" si="8"/>
        <v>13700.402392877641</v>
      </c>
      <c r="Z25" s="32">
        <f t="shared" si="8"/>
        <v>14629.842343300501</v>
      </c>
      <c r="AA25" s="32">
        <f t="shared" si="8"/>
        <v>15622.335815559418</v>
      </c>
      <c r="AB25" s="32">
        <f t="shared" si="8"/>
        <v>16682.160381986116</v>
      </c>
      <c r="AC25" s="32">
        <f t="shared" si="8"/>
        <v>17813.883806871792</v>
      </c>
      <c r="AD25" s="32">
        <f t="shared" si="8"/>
        <v>19022.38373318818</v>
      </c>
      <c r="AE25" s="32">
        <f t="shared" si="8"/>
        <v>20312.868704862474</v>
      </c>
      <c r="AF25" s="32">
        <f t="shared" si="8"/>
        <v>21690.900615210467</v>
      </c>
      <c r="AG25" s="32">
        <f t="shared" si="8"/>
        <v>23162.418678279122</v>
      </c>
      <c r="AH25" s="32">
        <f t="shared" si="8"/>
        <v>24733.765026413021</v>
      </c>
      <c r="AI25" s="32">
        <f t="shared" si="8"/>
        <v>26411.712044368571</v>
      </c>
      <c r="AJ25" s="32">
        <f t="shared" si="8"/>
        <v>28203.491557783636</v>
      </c>
      <c r="AK25" s="32">
        <f t="shared" si="8"/>
        <v>30116.826001802987</v>
      </c>
    </row>
    <row r="26" spans="2:37" s="19" customFormat="1" x14ac:dyDescent="0.25">
      <c r="B26" s="19" t="s">
        <v>203</v>
      </c>
      <c r="D26" s="32">
        <f t="shared" ref="D26:AK26" si="9">D21-D25</f>
        <v>4674.4099999999989</v>
      </c>
      <c r="E26" s="32">
        <f t="shared" si="9"/>
        <v>5221.6233333333339</v>
      </c>
      <c r="F26" s="32">
        <f t="shared" si="9"/>
        <v>5186.8727272727265</v>
      </c>
      <c r="G26" s="32">
        <f t="shared" si="9"/>
        <v>6502.9975757575739</v>
      </c>
      <c r="H26" s="32">
        <f t="shared" si="9"/>
        <v>6354.8012121212123</v>
      </c>
      <c r="I26" s="32">
        <f t="shared" si="9"/>
        <v>5840.3533845062939</v>
      </c>
      <c r="J26" s="32">
        <f t="shared" si="9"/>
        <v>5124.9820324703342</v>
      </c>
      <c r="K26" s="32">
        <f t="shared" si="9"/>
        <v>5662.4315205149924</v>
      </c>
      <c r="L26" s="32">
        <f t="shared" si="9"/>
        <v>4690.5364578549215</v>
      </c>
      <c r="M26" s="32">
        <f t="shared" si="9"/>
        <v>3800.8566745208991</v>
      </c>
      <c r="N26" s="32">
        <f t="shared" si="9"/>
        <v>4387.603499692771</v>
      </c>
      <c r="O26" s="32">
        <f t="shared" si="9"/>
        <v>3712.3631217734146</v>
      </c>
      <c r="P26" s="32">
        <f t="shared" si="9"/>
        <v>2419.834377522262</v>
      </c>
      <c r="Q26" s="32">
        <f t="shared" si="9"/>
        <v>1617.749618753448</v>
      </c>
      <c r="R26" s="32">
        <f t="shared" si="9"/>
        <v>1.0392227285428817</v>
      </c>
      <c r="S26" s="32">
        <f t="shared" si="9"/>
        <v>-420.55932219707029</v>
      </c>
      <c r="T26" s="32">
        <f t="shared" si="9"/>
        <v>-1629.3383618183107</v>
      </c>
      <c r="U26" s="32">
        <f t="shared" si="9"/>
        <v>-2780.3477370528508</v>
      </c>
      <c r="V26" s="32">
        <f t="shared" si="9"/>
        <v>-5589.2806050404924</v>
      </c>
      <c r="W26" s="32">
        <f t="shared" si="9"/>
        <v>-6626.0697723079493</v>
      </c>
      <c r="X26" s="32">
        <f t="shared" si="9"/>
        <v>-7701.4340429342355</v>
      </c>
      <c r="Y26" s="32">
        <f t="shared" si="9"/>
        <v>-8819.5243472289822</v>
      </c>
      <c r="Z26" s="32">
        <f t="shared" si="9"/>
        <v>-9984.6991283223397</v>
      </c>
      <c r="AA26" s="32">
        <f t="shared" si="9"/>
        <v>-11201.541998165429</v>
      </c>
      <c r="AB26" s="32">
        <f t="shared" si="9"/>
        <v>-12474.880418498315</v>
      </c>
      <c r="AC26" s="32">
        <f t="shared" si="9"/>
        <v>-13809.805484666624</v>
      </c>
      <c r="AD26" s="32">
        <f t="shared" si="9"/>
        <v>-15211.692895048085</v>
      </c>
      <c r="AE26" s="32">
        <f t="shared" si="9"/>
        <v>-16686.225194081318</v>
      </c>
      <c r="AF26" s="32">
        <f t="shared" si="9"/>
        <v>-18239.415382493324</v>
      </c>
      <c r="AG26" s="32">
        <f t="shared" si="9"/>
        <v>-19877.63199432446</v>
      </c>
      <c r="AH26" s="32">
        <f t="shared" si="9"/>
        <v>-21607.625746775517</v>
      </c>
      <c r="AI26" s="32">
        <f t="shared" si="9"/>
        <v>-23436.557875779832</v>
      </c>
      <c r="AJ26" s="32">
        <f t="shared" si="9"/>
        <v>-25372.03027756283</v>
      </c>
      <c r="AK26" s="32">
        <f t="shared" si="9"/>
        <v>-27422.117584325388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4674.4099999999989</v>
      </c>
      <c r="E28" s="32">
        <f t="shared" ref="E28:AK28" si="11">D28*(1+$C$10) - E27 + E26</f>
        <v>10135.176148933333</v>
      </c>
      <c r="F28" s="32">
        <f t="shared" si="11"/>
        <v>15840.56448798549</v>
      </c>
      <c r="G28" s="32">
        <f t="shared" si="11"/>
        <v>23153.965342948402</v>
      </c>
      <c r="H28" s="32">
        <f t="shared" si="11"/>
        <v>30693.323422014859</v>
      </c>
      <c r="I28" s="32">
        <f t="shared" si="11"/>
        <v>38103.947232791434</v>
      </c>
      <c r="J28" s="32">
        <f t="shared" si="11"/>
        <v>45178.327205691377</v>
      </c>
      <c r="K28" s="32">
        <f t="shared" si="11"/>
        <v>53152.08194604954</v>
      </c>
      <c r="L28" s="32">
        <f t="shared" si="11"/>
        <v>60561.878916264359</v>
      </c>
      <c r="M28" s="32">
        <f t="shared" si="11"/>
        <v>67461.081316141353</v>
      </c>
      <c r="N28" s="32">
        <f t="shared" si="11"/>
        <v>75299.993735967932</v>
      </c>
      <c r="O28" s="32">
        <f t="shared" si="11"/>
        <v>82864.704537273472</v>
      </c>
      <c r="P28" s="32">
        <f t="shared" si="11"/>
        <v>89523.897198922656</v>
      </c>
      <c r="Q28" s="32">
        <f t="shared" si="11"/>
        <v>95721.689398372982</v>
      </c>
      <c r="R28" s="32">
        <f t="shared" si="11"/>
        <v>100619.8502507223</v>
      </c>
      <c r="S28" s="32">
        <f t="shared" si="11"/>
        <v>105347.0024673522</v>
      </c>
      <c r="T28" s="32">
        <f t="shared" si="11"/>
        <v>109107.21675176363</v>
      </c>
      <c r="U28" s="32">
        <f t="shared" si="11"/>
        <v>111908.79422373101</v>
      </c>
      <c r="V28" s="32">
        <f t="shared" si="11"/>
        <v>112044.76753117661</v>
      </c>
      <c r="W28" s="32">
        <f t="shared" si="11"/>
        <v>111150.90806576367</v>
      </c>
      <c r="X28" s="32">
        <f t="shared" si="11"/>
        <v>109135.9544794739</v>
      </c>
      <c r="Y28" s="32">
        <f t="shared" si="11"/>
        <v>105899.82556341481</v>
      </c>
      <c r="Z28" s="32">
        <f t="shared" si="11"/>
        <v>101332.96151091679</v>
      </c>
      <c r="AA28" s="32">
        <f t="shared" si="11"/>
        <v>95315.613823649881</v>
      </c>
      <c r="AB28" s="32">
        <f t="shared" si="11"/>
        <v>87717.080208369502</v>
      </c>
      <c r="AC28" s="32">
        <f t="shared" si="11"/>
        <v>78394.880547163077</v>
      </c>
      <c r="AD28" s="32">
        <f t="shared" si="11"/>
        <v>67193.869740907874</v>
      </c>
      <c r="AE28" s="32">
        <f t="shared" si="11"/>
        <v>53945.28292277141</v>
      </c>
      <c r="AF28" s="32">
        <f t="shared" si="11"/>
        <v>38465.708214607075</v>
      </c>
      <c r="AG28" s="32">
        <f t="shared" si="11"/>
        <v>20555.981852541918</v>
      </c>
      <c r="AH28" s="32">
        <f t="shared" si="11"/>
        <v>1.3734244566876441E-4</v>
      </c>
      <c r="AI28" s="32">
        <f t="shared" si="11"/>
        <v>-23436.557731410947</v>
      </c>
      <c r="AJ28" s="32">
        <f t="shared" si="11"/>
        <v>-50007.602302512765</v>
      </c>
      <c r="AK28" s="32">
        <f t="shared" si="11"/>
        <v>-79988.108820634719</v>
      </c>
    </row>
    <row r="29" spans="2:37" s="19" customFormat="1" x14ac:dyDescent="0.25">
      <c r="B29" s="19" t="s">
        <v>206</v>
      </c>
      <c r="D29" s="32">
        <f t="shared" ref="D29:AK29" si="12">D25+D27</f>
        <v>7420.9596822350459</v>
      </c>
      <c r="E29" s="32">
        <f t="shared" si="12"/>
        <v>6613.0576350540223</v>
      </c>
      <c r="F29" s="32">
        <f t="shared" si="12"/>
        <v>6365.2324255072963</v>
      </c>
      <c r="G29" s="32">
        <f t="shared" si="12"/>
        <v>5665.4302290996566</v>
      </c>
      <c r="H29" s="32">
        <f t="shared" si="12"/>
        <v>4488.7542640630927</v>
      </c>
      <c r="I29" s="32">
        <f t="shared" si="12"/>
        <v>4793.2728775324395</v>
      </c>
      <c r="J29" s="32">
        <f t="shared" si="12"/>
        <v>5118.4501371414717</v>
      </c>
      <c r="K29" s="32">
        <f t="shared" si="12"/>
        <v>5465.687532459131</v>
      </c>
      <c r="L29" s="32">
        <f t="shared" si="12"/>
        <v>5836.4816305825989</v>
      </c>
      <c r="M29" s="32">
        <f t="shared" si="12"/>
        <v>6232.4305262291036</v>
      </c>
      <c r="N29" s="32">
        <f t="shared" si="12"/>
        <v>6655.2407294041359</v>
      </c>
      <c r="O29" s="32">
        <f t="shared" si="12"/>
        <v>7106.7345203314235</v>
      </c>
      <c r="P29" s="32">
        <f t="shared" si="12"/>
        <v>7588.8578033438353</v>
      </c>
      <c r="Q29" s="32">
        <f t="shared" si="12"/>
        <v>8103.6884935849384</v>
      </c>
      <c r="R29" s="32">
        <f t="shared" si="12"/>
        <v>8653.4454726672047</v>
      </c>
      <c r="S29" s="32">
        <f t="shared" si="12"/>
        <v>9240.4981518851509</v>
      </c>
      <c r="T29" s="32">
        <f t="shared" si="12"/>
        <v>9867.3766842000514</v>
      </c>
      <c r="U29" s="32">
        <f t="shared" si="12"/>
        <v>10536.782869009216</v>
      </c>
      <c r="V29" s="32">
        <f t="shared" si="12"/>
        <v>11251.601796698491</v>
      </c>
      <c r="W29" s="32">
        <f t="shared" si="12"/>
        <v>12014.914283165153</v>
      </c>
      <c r="X29" s="32">
        <f t="shared" si="12"/>
        <v>12830.010147903062</v>
      </c>
      <c r="Y29" s="32">
        <f t="shared" si="12"/>
        <v>13700.402392877641</v>
      </c>
      <c r="Z29" s="32">
        <f t="shared" si="12"/>
        <v>14629.842343300501</v>
      </c>
      <c r="AA29" s="32">
        <f t="shared" si="12"/>
        <v>15622.335815559418</v>
      </c>
      <c r="AB29" s="32">
        <f t="shared" si="12"/>
        <v>16682.160381986116</v>
      </c>
      <c r="AC29" s="32">
        <f t="shared" si="12"/>
        <v>17813.883806871792</v>
      </c>
      <c r="AD29" s="32">
        <f t="shared" si="12"/>
        <v>19022.38373318818</v>
      </c>
      <c r="AE29" s="32">
        <f t="shared" si="12"/>
        <v>20312.868704862474</v>
      </c>
      <c r="AF29" s="32">
        <f t="shared" si="12"/>
        <v>21690.900615210467</v>
      </c>
      <c r="AG29" s="32">
        <f t="shared" si="12"/>
        <v>23162.418678279122</v>
      </c>
      <c r="AH29" s="32">
        <f t="shared" si="12"/>
        <v>24733.765026413021</v>
      </c>
      <c r="AI29" s="32">
        <f t="shared" si="12"/>
        <v>26411.712044368571</v>
      </c>
      <c r="AJ29" s="32">
        <f t="shared" si="12"/>
        <v>28203.491557783636</v>
      </c>
      <c r="AK29" s="32">
        <f t="shared" si="12"/>
        <v>30116.826001802987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4674.4099999999989</v>
      </c>
      <c r="E32" s="32">
        <f t="shared" si="13"/>
        <v>10135.176148933333</v>
      </c>
      <c r="F32" s="32">
        <f t="shared" si="13"/>
        <v>15840.56448798549</v>
      </c>
      <c r="G32" s="32">
        <f t="shared" si="13"/>
        <v>23153.965342948402</v>
      </c>
      <c r="H32" s="32">
        <f t="shared" si="13"/>
        <v>30693.323422014859</v>
      </c>
      <c r="I32" s="32">
        <f t="shared" si="13"/>
        <v>38103.947232791434</v>
      </c>
      <c r="J32" s="32">
        <f t="shared" si="13"/>
        <v>45178.327205691377</v>
      </c>
      <c r="K32" s="32">
        <f t="shared" si="13"/>
        <v>53152.08194604954</v>
      </c>
      <c r="L32" s="32">
        <f t="shared" si="13"/>
        <v>60561.878916264359</v>
      </c>
      <c r="M32" s="32">
        <f t="shared" si="13"/>
        <v>67461.081316141353</v>
      </c>
      <c r="N32" s="32">
        <f t="shared" si="13"/>
        <v>75299.993735967932</v>
      </c>
      <c r="O32" s="32">
        <f t="shared" si="13"/>
        <v>82864.704537273472</v>
      </c>
      <c r="P32" s="32">
        <f t="shared" si="13"/>
        <v>89523.897198922656</v>
      </c>
      <c r="Q32" s="32">
        <f t="shared" si="13"/>
        <v>95721.689398372982</v>
      </c>
      <c r="R32" s="32">
        <f t="shared" si="13"/>
        <v>100619.8502507223</v>
      </c>
      <c r="S32" s="32">
        <f t="shared" si="13"/>
        <v>105347.0024673522</v>
      </c>
      <c r="T32" s="32">
        <f t="shared" si="13"/>
        <v>109107.21675176363</v>
      </c>
      <c r="U32" s="32">
        <f t="shared" si="13"/>
        <v>111908.79422373101</v>
      </c>
      <c r="V32" s="32">
        <f t="shared" si="13"/>
        <v>112044.76753117661</v>
      </c>
      <c r="W32" s="32">
        <f t="shared" si="13"/>
        <v>111150.90806576367</v>
      </c>
      <c r="X32" s="32">
        <f t="shared" si="13"/>
        <v>109135.9544794739</v>
      </c>
      <c r="Y32" s="32">
        <f t="shared" si="13"/>
        <v>105899.82556341481</v>
      </c>
      <c r="Z32" s="32">
        <f t="shared" si="13"/>
        <v>101332.96151091679</v>
      </c>
      <c r="AA32" s="32">
        <f t="shared" si="13"/>
        <v>95315.613823649881</v>
      </c>
      <c r="AB32" s="32">
        <f t="shared" si="13"/>
        <v>87717.080208369502</v>
      </c>
      <c r="AC32" s="32">
        <f t="shared" si="13"/>
        <v>78394.880547163077</v>
      </c>
      <c r="AD32" s="32">
        <f t="shared" si="13"/>
        <v>67193.869740907874</v>
      </c>
      <c r="AE32" s="32">
        <f t="shared" si="13"/>
        <v>53945.28292277141</v>
      </c>
      <c r="AF32" s="32">
        <f t="shared" si="13"/>
        <v>38465.708214607075</v>
      </c>
      <c r="AG32" s="32">
        <f t="shared" si="13"/>
        <v>20555.981852541918</v>
      </c>
      <c r="AH32" s="32">
        <f t="shared" si="13"/>
        <v>1.3734244566876441E-4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7420.9596822350459</v>
      </c>
      <c r="E33" s="32">
        <f t="shared" ref="E33:AK33" si="14">IF(D32&lt;0.1, E$21, E29)</f>
        <v>6613.0576350540223</v>
      </c>
      <c r="F33" s="32">
        <f t="shared" si="14"/>
        <v>6365.2324255072963</v>
      </c>
      <c r="G33" s="32">
        <f t="shared" si="14"/>
        <v>5665.4302290996566</v>
      </c>
      <c r="H33" s="32">
        <f t="shared" si="14"/>
        <v>4488.7542640630927</v>
      </c>
      <c r="I33" s="32">
        <f t="shared" si="14"/>
        <v>4793.2728775324395</v>
      </c>
      <c r="J33" s="32">
        <f t="shared" si="14"/>
        <v>5118.4501371414717</v>
      </c>
      <c r="K33" s="32">
        <f t="shared" si="14"/>
        <v>5465.687532459131</v>
      </c>
      <c r="L33" s="32">
        <f t="shared" si="14"/>
        <v>5836.4816305825989</v>
      </c>
      <c r="M33" s="32">
        <f t="shared" si="14"/>
        <v>6232.4305262291036</v>
      </c>
      <c r="N33" s="32">
        <f t="shared" si="14"/>
        <v>6655.2407294041359</v>
      </c>
      <c r="O33" s="32">
        <f t="shared" si="14"/>
        <v>7106.7345203314235</v>
      </c>
      <c r="P33" s="32">
        <f t="shared" si="14"/>
        <v>7588.8578033438353</v>
      </c>
      <c r="Q33" s="32">
        <f t="shared" si="14"/>
        <v>8103.6884935849384</v>
      </c>
      <c r="R33" s="32">
        <f t="shared" si="14"/>
        <v>8653.4454726672047</v>
      </c>
      <c r="S33" s="32">
        <f t="shared" si="14"/>
        <v>9240.4981518851509</v>
      </c>
      <c r="T33" s="32">
        <f t="shared" si="14"/>
        <v>9867.3766842000514</v>
      </c>
      <c r="U33" s="32">
        <f t="shared" si="14"/>
        <v>10536.782869009216</v>
      </c>
      <c r="V33" s="32">
        <f t="shared" si="14"/>
        <v>11251.601796698491</v>
      </c>
      <c r="W33" s="32">
        <f t="shared" si="14"/>
        <v>12014.914283165153</v>
      </c>
      <c r="X33" s="32">
        <f t="shared" si="14"/>
        <v>12830.010147903062</v>
      </c>
      <c r="Y33" s="32">
        <f t="shared" si="14"/>
        <v>13700.402392877641</v>
      </c>
      <c r="Z33" s="32">
        <f t="shared" si="14"/>
        <v>14629.842343300501</v>
      </c>
      <c r="AA33" s="32">
        <f t="shared" si="14"/>
        <v>15622.335815559418</v>
      </c>
      <c r="AB33" s="32">
        <f t="shared" si="14"/>
        <v>16682.160381986116</v>
      </c>
      <c r="AC33" s="32">
        <f t="shared" si="14"/>
        <v>17813.883806871792</v>
      </c>
      <c r="AD33" s="32">
        <f t="shared" si="14"/>
        <v>19022.38373318818</v>
      </c>
      <c r="AE33" s="32">
        <f t="shared" si="14"/>
        <v>20312.868704862474</v>
      </c>
      <c r="AF33" s="32">
        <f t="shared" si="14"/>
        <v>21690.900615210467</v>
      </c>
      <c r="AG33" s="32">
        <f t="shared" si="14"/>
        <v>23162.418678279122</v>
      </c>
      <c r="AH33" s="32">
        <f t="shared" si="14"/>
        <v>24733.765026413021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-4674.4099999999989</v>
      </c>
      <c r="E34" s="32">
        <f t="shared" ref="E34:U34" si="15">E33-E$21</f>
        <v>-5221.6233333333339</v>
      </c>
      <c r="F34" s="32">
        <f t="shared" si="15"/>
        <v>-5186.8727272727265</v>
      </c>
      <c r="G34" s="32">
        <f t="shared" si="15"/>
        <v>-6502.9975757575739</v>
      </c>
      <c r="H34" s="32">
        <f t="shared" si="15"/>
        <v>-6354.8012121212123</v>
      </c>
      <c r="I34" s="32">
        <f t="shared" si="15"/>
        <v>-5840.3533845062939</v>
      </c>
      <c r="J34" s="32">
        <f t="shared" si="15"/>
        <v>-5124.9820324703342</v>
      </c>
      <c r="K34" s="32">
        <f t="shared" si="15"/>
        <v>-5662.4315205149924</v>
      </c>
      <c r="L34" s="32">
        <f t="shared" si="15"/>
        <v>-4690.5364578549215</v>
      </c>
      <c r="M34" s="32">
        <f t="shared" si="15"/>
        <v>-3800.8566745208991</v>
      </c>
      <c r="N34" s="32">
        <f t="shared" si="15"/>
        <v>-4387.603499692771</v>
      </c>
      <c r="O34" s="32">
        <f t="shared" si="15"/>
        <v>-3712.3631217734146</v>
      </c>
      <c r="P34" s="32">
        <f t="shared" si="15"/>
        <v>-2419.834377522262</v>
      </c>
      <c r="Q34" s="32">
        <f t="shared" si="15"/>
        <v>-1617.749618753448</v>
      </c>
      <c r="R34" s="32">
        <f t="shared" si="15"/>
        <v>-1.0392227285428817</v>
      </c>
      <c r="S34" s="32">
        <f t="shared" si="15"/>
        <v>420.55932219707029</v>
      </c>
      <c r="T34" s="32">
        <f t="shared" si="15"/>
        <v>1629.3383618183107</v>
      </c>
      <c r="U34" s="32">
        <f t="shared" si="15"/>
        <v>2780.3477370528508</v>
      </c>
      <c r="V34" s="32">
        <f>V33-V$21</f>
        <v>5589.2806050404924</v>
      </c>
      <c r="W34" s="32">
        <f t="shared" ref="W34:AH34" si="16">W33-W$21</f>
        <v>6626.0697723079493</v>
      </c>
      <c r="X34" s="32">
        <f t="shared" si="16"/>
        <v>7701.4340429342355</v>
      </c>
      <c r="Y34" s="32">
        <f t="shared" si="16"/>
        <v>8819.5243472289822</v>
      </c>
      <c r="Z34" s="32">
        <f t="shared" si="16"/>
        <v>9984.6991283223397</v>
      </c>
      <c r="AA34" s="32">
        <f t="shared" si="16"/>
        <v>11201.541998165429</v>
      </c>
      <c r="AB34" s="32">
        <f t="shared" si="16"/>
        <v>12474.880418498315</v>
      </c>
      <c r="AC34" s="32">
        <f t="shared" si="16"/>
        <v>13809.805484666624</v>
      </c>
      <c r="AD34" s="32">
        <f t="shared" si="16"/>
        <v>15211.692895048085</v>
      </c>
      <c r="AE34" s="32">
        <f t="shared" si="16"/>
        <v>16686.225194081318</v>
      </c>
      <c r="AF34" s="32">
        <f t="shared" si="16"/>
        <v>18239.415382493324</v>
      </c>
      <c r="AG34" s="32">
        <f t="shared" si="16"/>
        <v>19877.63199432446</v>
      </c>
      <c r="AH34" s="32">
        <f t="shared" si="16"/>
        <v>21607.625746775517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55">
        <v>0</v>
      </c>
      <c r="D8" s="155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95721.689398372982</v>
      </c>
    </row>
    <row r="15" spans="2:12" x14ac:dyDescent="0.25">
      <c r="B15" s="24" t="s">
        <v>120</v>
      </c>
      <c r="C15" s="156">
        <v>0</v>
      </c>
      <c r="D15" s="157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C13" sqref="C13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0.82</v>
      </c>
      <c r="D2" s="19">
        <v>0.82</v>
      </c>
      <c r="E2" s="19">
        <v>0.82</v>
      </c>
      <c r="F2" s="152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0.88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52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-4674.4099999999989</v>
      </c>
      <c r="D12" s="28">
        <f>Calcs!E34</f>
        <v>-5221.6233333333339</v>
      </c>
      <c r="E12" s="28">
        <f>Calcs!F34</f>
        <v>-5186.8727272727265</v>
      </c>
      <c r="F12" s="28">
        <f>Calcs!G34</f>
        <v>-6502.9975757575739</v>
      </c>
      <c r="G12" s="28">
        <f>Calcs!H34</f>
        <v>-6354.8012121212123</v>
      </c>
      <c r="H12" s="28">
        <f>Calcs!I34</f>
        <v>-5840.3533845062939</v>
      </c>
      <c r="I12" s="28">
        <f>Calcs!J34</f>
        <v>-5124.9820324703342</v>
      </c>
      <c r="J12" s="28">
        <f>Calcs!K34</f>
        <v>-5662.4315205149924</v>
      </c>
      <c r="K12" s="28">
        <f>Calcs!L34</f>
        <v>-4690.5364578549215</v>
      </c>
      <c r="L12" s="28">
        <f>Calcs!M34</f>
        <v>-3800.8566745208991</v>
      </c>
      <c r="M12" s="28">
        <f>Calcs!N34</f>
        <v>-4387.603499692771</v>
      </c>
      <c r="N12" s="28">
        <f>Calcs!O34</f>
        <v>-3712.3631217734146</v>
      </c>
      <c r="O12" s="28">
        <f>Calcs!P34</f>
        <v>-2419.834377522262</v>
      </c>
      <c r="P12" s="28">
        <f>Calcs!Q34</f>
        <v>-1617.749618753448</v>
      </c>
      <c r="Q12" s="28">
        <f>Calcs!R34</f>
        <v>-1.0392227285428817</v>
      </c>
      <c r="R12" s="28">
        <f>Calcs!S34</f>
        <v>420.55932219707029</v>
      </c>
      <c r="S12" s="28">
        <f>Calcs!T34</f>
        <v>1629.3383618183107</v>
      </c>
      <c r="T12" s="28">
        <f>Calcs!U34</f>
        <v>2780.3477370528508</v>
      </c>
      <c r="U12" s="28">
        <f>Calcs!V34</f>
        <v>5589.2806050404924</v>
      </c>
      <c r="V12" s="28">
        <f>Calcs!W34</f>
        <v>6626.0697723079493</v>
      </c>
      <c r="W12" s="28">
        <f>Calcs!X34</f>
        <v>7701.4340429342355</v>
      </c>
      <c r="X12" s="28">
        <f>Calcs!Y34</f>
        <v>8819.5243472289822</v>
      </c>
      <c r="Y12" s="28">
        <f>Calcs!Z34</f>
        <v>9984.6991283223397</v>
      </c>
      <c r="Z12" s="28">
        <f>Calcs!AA34</f>
        <v>11201.541998165429</v>
      </c>
      <c r="AA12" s="28">
        <f>Calcs!AB34</f>
        <v>12474.880418498315</v>
      </c>
      <c r="AB12" s="28">
        <f>Calcs!AC34</f>
        <v>13809.805484666624</v>
      </c>
      <c r="AC12" s="28">
        <f>Calcs!AD34</f>
        <v>15211.692895048085</v>
      </c>
      <c r="AD12" s="28">
        <f>Calcs!AE34</f>
        <v>16686.225194081318</v>
      </c>
      <c r="AE12" s="28">
        <f>Calcs!AF34</f>
        <v>18239.415382493324</v>
      </c>
      <c r="AF12" s="28">
        <f>Calcs!AG34</f>
        <v>19877.63199432446</v>
      </c>
      <c r="AG12" s="28">
        <f>Calcs!AH34</f>
        <v>21607.625746775517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6">
        <f ca="1">$C$4*(C12*$C$3/(C$8*$C$2))</f>
        <v>-26.31</v>
      </c>
      <c r="D13" s="28">
        <f t="shared" ref="D13:AJ13" ca="1" si="2">$C$4*(D12*$C$3/(D$8*$C$2))</f>
        <v>-29.390000000000008</v>
      </c>
      <c r="E13" s="28">
        <f t="shared" ca="1" si="2"/>
        <v>-29.4</v>
      </c>
      <c r="F13" s="28">
        <f ca="1">$C$4*(F12*$C$3/(F$8*$C$2))</f>
        <v>-36.859999999999992</v>
      </c>
      <c r="G13" s="28">
        <f t="shared" ca="1" si="2"/>
        <v>-36.020000000000003</v>
      </c>
      <c r="H13" s="28">
        <f t="shared" ca="1" si="2"/>
        <v>-33.104029833168624</v>
      </c>
      <c r="I13" s="28">
        <f t="shared" ca="1" si="2"/>
        <v>-29.049193931899865</v>
      </c>
      <c r="J13" s="28">
        <f t="shared" ca="1" si="2"/>
        <v>-32.095541081586184</v>
      </c>
      <c r="K13" s="28">
        <f t="shared" ca="1" si="2"/>
        <v>-26.586688957267675</v>
      </c>
      <c r="L13" s="28">
        <f t="shared" ca="1" si="2"/>
        <v>-21.696639034628905</v>
      </c>
      <c r="M13" s="28">
        <f t="shared" ca="1" si="2"/>
        <v>-24.869617913064488</v>
      </c>
      <c r="N13" s="28">
        <f t="shared" ca="1" si="2"/>
        <v>-21.042250604349483</v>
      </c>
      <c r="O13" s="28">
        <f t="shared" ca="1" si="2"/>
        <v>-13.715996986986372</v>
      </c>
      <c r="P13" s="28">
        <f t="shared" ca="1" si="2"/>
        <v>-9.1055325633402333</v>
      </c>
      <c r="Q13" s="28">
        <f t="shared" ca="1" si="2"/>
        <v>-5.8492836503351697E-3</v>
      </c>
      <c r="R13" s="28">
        <f t="shared" ca="1" si="2"/>
        <v>2.3506872683779338</v>
      </c>
      <c r="S13" s="28">
        <f t="shared" ca="1" si="2"/>
        <v>9.0442667687139213</v>
      </c>
      <c r="T13" s="28">
        <f t="shared" ca="1" si="2"/>
        <v>15.327677133769477</v>
      </c>
      <c r="U13" s="28">
        <f t="shared" ca="1" si="2"/>
        <v>30.396549104537947</v>
      </c>
      <c r="V13" s="28">
        <f t="shared" ca="1" si="2"/>
        <v>35.885613960997105</v>
      </c>
      <c r="W13" s="28">
        <f t="shared" ca="1" si="2"/>
        <v>41.536699543555756</v>
      </c>
      <c r="X13" s="28">
        <f t="shared" ca="1" si="2"/>
        <v>47.369800604122261</v>
      </c>
      <c r="Y13" s="28">
        <f t="shared" ca="1" si="2"/>
        <v>53.405672020990878</v>
      </c>
      <c r="Z13" s="28">
        <f t="shared" ca="1" si="2"/>
        <v>59.665903531216678</v>
      </c>
      <c r="AA13" s="28">
        <f t="shared" ca="1" si="2"/>
        <v>66.172997816074272</v>
      </c>
      <c r="AB13" s="28">
        <f t="shared" ca="1" si="2"/>
        <v>72.950452224640529</v>
      </c>
      <c r="AC13" s="28">
        <f t="shared" ca="1" si="2"/>
        <v>80.022844434833587</v>
      </c>
      <c r="AD13" s="28">
        <f t="shared" ca="1" si="2"/>
        <v>87.415922366637517</v>
      </c>
      <c r="AE13" s="28">
        <f t="shared" ca="1" si="2"/>
        <v>95.156698678801831</v>
      </c>
      <c r="AF13" s="28">
        <f t="shared" ca="1" si="2"/>
        <v>103.27355019809403</v>
      </c>
      <c r="AG13" s="28">
        <f t="shared" ca="1" si="2"/>
        <v>111.7963226492659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-29.730299999999996</v>
      </c>
      <c r="D14" s="29">
        <f t="shared" ref="D14:AJ14" ca="1" si="3">D13*1.13</f>
        <v>-33.210700000000003</v>
      </c>
      <c r="E14" s="29">
        <f t="shared" ca="1" si="3"/>
        <v>-33.221999999999994</v>
      </c>
      <c r="F14" s="29">
        <f ca="1">F13*1.13</f>
        <v>-41.651799999999987</v>
      </c>
      <c r="G14" s="29">
        <f t="shared" ca="1" si="3"/>
        <v>-40.702599999999997</v>
      </c>
      <c r="H14" s="29">
        <f t="shared" ca="1" si="3"/>
        <v>-37.407553711480546</v>
      </c>
      <c r="I14" s="29">
        <f t="shared" ca="1" si="3"/>
        <v>-32.825589143046841</v>
      </c>
      <c r="J14" s="29">
        <f t="shared" ca="1" si="3"/>
        <v>-36.267961422192386</v>
      </c>
      <c r="K14" s="29">
        <f t="shared" ca="1" si="3"/>
        <v>-30.042958521712471</v>
      </c>
      <c r="L14" s="29">
        <f t="shared" ca="1" si="3"/>
        <v>-24.517202109130661</v>
      </c>
      <c r="M14" s="29">
        <f t="shared" ca="1" si="3"/>
        <v>-28.102668241762867</v>
      </c>
      <c r="N14" s="29">
        <f t="shared" ca="1" si="3"/>
        <v>-23.777743182914914</v>
      </c>
      <c r="O14" s="29">
        <f t="shared" ca="1" si="3"/>
        <v>-15.4990765952946</v>
      </c>
      <c r="P14" s="29">
        <f t="shared" ca="1" si="3"/>
        <v>-10.289251796574463</v>
      </c>
      <c r="Q14" s="29">
        <f t="shared" ca="1" si="3"/>
        <v>-6.6096905248787408E-3</v>
      </c>
      <c r="R14" s="29">
        <f t="shared" ca="1" si="3"/>
        <v>2.6562766132670652</v>
      </c>
      <c r="S14" s="29">
        <f t="shared" ca="1" si="3"/>
        <v>10.22002144864673</v>
      </c>
      <c r="T14" s="29">
        <f t="shared" ca="1" si="3"/>
        <v>17.320275161159508</v>
      </c>
      <c r="U14" s="29">
        <f t="shared" ca="1" si="3"/>
        <v>34.348100488127876</v>
      </c>
      <c r="V14" s="29">
        <f t="shared" ca="1" si="3"/>
        <v>40.550743775926726</v>
      </c>
      <c r="W14" s="29">
        <f t="shared" ca="1" si="3"/>
        <v>46.936470484217999</v>
      </c>
      <c r="X14" s="29">
        <f t="shared" ca="1" si="3"/>
        <v>53.527874682658151</v>
      </c>
      <c r="Y14" s="29">
        <f t="shared" ca="1" si="3"/>
        <v>60.348409383719684</v>
      </c>
      <c r="Z14" s="29">
        <f t="shared" ca="1" si="3"/>
        <v>67.422470990274846</v>
      </c>
      <c r="AA14" s="29">
        <f t="shared" ca="1" si="3"/>
        <v>74.775487532163922</v>
      </c>
      <c r="AB14" s="29">
        <f t="shared" ca="1" si="3"/>
        <v>82.434011013843786</v>
      </c>
      <c r="AC14" s="29">
        <f t="shared" ca="1" si="3"/>
        <v>90.425814211361939</v>
      </c>
      <c r="AD14" s="29">
        <f t="shared" ca="1" si="3"/>
        <v>98.779992274300383</v>
      </c>
      <c r="AE14" s="29">
        <f t="shared" ca="1" si="3"/>
        <v>107.52706950704606</v>
      </c>
      <c r="AF14" s="29">
        <f t="shared" ca="1" si="3"/>
        <v>116.69911172384624</v>
      </c>
      <c r="AG14" s="29">
        <f t="shared" ca="1" si="3"/>
        <v>126.32984459367046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130.48783261808913</v>
      </c>
      <c r="D22" s="22">
        <f t="shared" ref="D22:U22" ca="1" si="8">D19+D14</f>
        <v>129.55880298964928</v>
      </c>
      <c r="E22" s="22">
        <f t="shared" ca="1" si="8"/>
        <v>132.19220006702136</v>
      </c>
      <c r="F22" s="22">
        <f ca="1">F19+F14</f>
        <v>134.28852368871549</v>
      </c>
      <c r="G22" s="22">
        <f t="shared" ca="1" si="8"/>
        <v>132.89333780473959</v>
      </c>
      <c r="H22" s="22">
        <f t="shared" ca="1" si="8"/>
        <v>139.50606050009151</v>
      </c>
      <c r="I22" s="22">
        <f t="shared" ca="1" si="8"/>
        <v>148.92072176028893</v>
      </c>
      <c r="J22" s="22">
        <f t="shared" ca="1" si="8"/>
        <v>148.18389544710135</v>
      </c>
      <c r="K22" s="22">
        <f t="shared" ca="1" si="8"/>
        <v>163.45563002761671</v>
      </c>
      <c r="L22" s="22">
        <f t="shared" ca="1" si="8"/>
        <v>163.93769122603837</v>
      </c>
      <c r="M22" s="22">
        <f t="shared" ca="1" si="8"/>
        <v>170.3407147773423</v>
      </c>
      <c r="N22" s="22">
        <f t="shared" ca="1" si="8"/>
        <v>175.07973816526572</v>
      </c>
      <c r="O22" s="22">
        <f t="shared" ca="1" si="8"/>
        <v>182.21715848466829</v>
      </c>
      <c r="P22" s="22">
        <f t="shared" ca="1" si="8"/>
        <v>189.56619874050051</v>
      </c>
      <c r="Q22" s="22">
        <f t="shared" ca="1" si="8"/>
        <v>202.41637588104535</v>
      </c>
      <c r="R22" s="22">
        <f t="shared" ca="1" si="8"/>
        <v>207.40592120925174</v>
      </c>
      <c r="S22" s="22">
        <f t="shared" ca="1" si="8"/>
        <v>216.92589994275383</v>
      </c>
      <c r="T22" s="22">
        <f t="shared" ca="1" si="8"/>
        <v>225.44216808017578</v>
      </c>
      <c r="U22" s="22">
        <f t="shared" ca="1" si="8"/>
        <v>238.94253178512673</v>
      </c>
      <c r="V22" s="22">
        <f ca="1">V20+V14</f>
        <v>245.98919293486361</v>
      </c>
      <c r="W22" s="22">
        <f t="shared" ref="W22:AJ22" ca="1" si="9">W20+W14</f>
        <v>253.22241935035507</v>
      </c>
      <c r="X22" s="22">
        <f t="shared" ca="1" si="9"/>
        <v>260.66481946498959</v>
      </c>
      <c r="Y22" s="22">
        <f t="shared" ca="1" si="9"/>
        <v>268.3398607142268</v>
      </c>
      <c r="Z22" s="22">
        <f t="shared" ca="1" si="9"/>
        <v>276.27195398342542</v>
      </c>
      <c r="AA22" s="22">
        <f t="shared" ca="1" si="9"/>
        <v>284.48654184465732</v>
      </c>
      <c r="AB22" s="22">
        <f t="shared" ca="1" si="9"/>
        <v>293.0101909046021</v>
      </c>
      <c r="AC22" s="22">
        <f t="shared" ca="1" si="9"/>
        <v>301.87068860176907</v>
      </c>
      <c r="AD22" s="22">
        <f t="shared" ca="1" si="9"/>
        <v>311.09714480868922</v>
      </c>
      <c r="AE22" s="22">
        <f t="shared" ca="1" si="9"/>
        <v>320.72009861343565</v>
      </c>
      <c r="AF22" s="22">
        <f t="shared" ca="1" si="9"/>
        <v>330.77163067492893</v>
      </c>
      <c r="AG22" s="22">
        <f t="shared" ca="1" si="9"/>
        <v>341.28548156805107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58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59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0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61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61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62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63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64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64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64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65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66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67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68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J9"/>
  <sheetViews>
    <sheetView workbookViewId="0">
      <selection activeCell="B2" sqref="B2:AJ9"/>
    </sheetView>
  </sheetViews>
  <sheetFormatPr defaultRowHeight="15" x14ac:dyDescent="0.25"/>
  <sheetData>
    <row r="1" spans="2:36" x14ac:dyDescent="0.25">
      <c r="B1" s="54" t="s">
        <v>245</v>
      </c>
    </row>
    <row r="2" spans="2:36" x14ac:dyDescent="0.25">
      <c r="C2" s="54">
        <v>2017</v>
      </c>
      <c r="D2" s="54">
        <v>2018</v>
      </c>
      <c r="E2" s="54">
        <v>2019</v>
      </c>
      <c r="F2" s="54">
        <v>2020</v>
      </c>
      <c r="G2" s="54">
        <v>2021</v>
      </c>
      <c r="H2" s="54">
        <v>2022</v>
      </c>
      <c r="I2" s="54">
        <v>2023</v>
      </c>
      <c r="J2" s="54">
        <v>2024</v>
      </c>
      <c r="K2" s="54">
        <v>2025</v>
      </c>
      <c r="L2" s="54">
        <v>2026</v>
      </c>
      <c r="M2" s="54">
        <v>2027</v>
      </c>
      <c r="N2" s="54">
        <v>2028</v>
      </c>
      <c r="O2" s="54">
        <v>2029</v>
      </c>
      <c r="P2" s="54">
        <v>2030</v>
      </c>
      <c r="Q2" s="54">
        <v>2031</v>
      </c>
      <c r="R2" s="54">
        <v>2032</v>
      </c>
      <c r="S2" s="54">
        <v>2033</v>
      </c>
      <c r="T2" s="54">
        <v>2034</v>
      </c>
      <c r="U2" s="54">
        <v>2035</v>
      </c>
      <c r="V2" s="54">
        <v>2036</v>
      </c>
      <c r="W2" s="54">
        <v>2037</v>
      </c>
      <c r="X2" s="54">
        <v>2038</v>
      </c>
      <c r="Y2" s="54">
        <v>2039</v>
      </c>
      <c r="Z2" s="54">
        <v>2040</v>
      </c>
      <c r="AA2" s="54">
        <v>2041</v>
      </c>
      <c r="AB2" s="54">
        <v>2042</v>
      </c>
      <c r="AC2" s="54">
        <v>2043</v>
      </c>
      <c r="AD2" s="54">
        <v>2044</v>
      </c>
      <c r="AE2" s="54">
        <v>2045</v>
      </c>
      <c r="AF2" s="54">
        <v>2046</v>
      </c>
      <c r="AG2" s="54">
        <v>2047</v>
      </c>
      <c r="AH2" s="54">
        <v>2048</v>
      </c>
      <c r="AI2" s="54">
        <v>2049</v>
      </c>
      <c r="AJ2" s="54">
        <v>2050</v>
      </c>
    </row>
    <row r="3" spans="2:36" x14ac:dyDescent="0.25">
      <c r="B3" s="154" t="s">
        <v>239</v>
      </c>
      <c r="C3" s="32">
        <f>'1a GA RPP'!F45</f>
        <v>10595.536108901711</v>
      </c>
      <c r="D3" s="32">
        <f>'1a GA RPP'!G45</f>
        <v>10369.650163054024</v>
      </c>
      <c r="E3" s="32">
        <f>'1a GA RPP'!H45</f>
        <v>10129.410182113355</v>
      </c>
      <c r="F3" s="32">
        <f>'1a GA RPP'!I45</f>
        <v>10161.51454085723</v>
      </c>
      <c r="G3" s="32">
        <f>'1a GA RPP'!J45</f>
        <v>9263.6975561843046</v>
      </c>
      <c r="H3" s="32">
        <f>'1a GA RPP'!K45</f>
        <v>9448.9715073079915</v>
      </c>
      <c r="I3" s="32">
        <f>'1a GA RPP'!L45</f>
        <v>9637.9509374541485</v>
      </c>
      <c r="J3" s="32">
        <f>'1a GA RPP'!M45</f>
        <v>9830.7099562032327</v>
      </c>
      <c r="K3" s="32">
        <f>'1a GA RPP'!N45</f>
        <v>10027.324155327296</v>
      </c>
      <c r="L3" s="32">
        <f>'1a GA RPP'!O45</f>
        <v>10227.870638433844</v>
      </c>
      <c r="M3" s="32">
        <f>'1a GA RPP'!P45</f>
        <v>10432.428051202518</v>
      </c>
      <c r="N3" s="32">
        <f>'1a GA RPP'!Q45</f>
        <v>10641.07661222657</v>
      </c>
      <c r="O3" s="32">
        <f>'1a GA RPP'!R45</f>
        <v>10853.898144471101</v>
      </c>
      <c r="P3" s="32">
        <f>'1a GA RPP'!S45</f>
        <v>11070.976107360524</v>
      </c>
      <c r="Q3" s="32">
        <f>'1a GA RPP'!T45</f>
        <v>10195.580094452582</v>
      </c>
      <c r="R3" s="32">
        <f>'1a GA RPP'!U45</f>
        <v>10361.034228744915</v>
      </c>
      <c r="S3" s="32">
        <f>'1a GA RPP'!V45</f>
        <v>9779.1337214385749</v>
      </c>
      <c r="T3" s="32">
        <f>'1a GA RPP'!W45</f>
        <v>9297.5305310131989</v>
      </c>
      <c r="U3" s="32">
        <f>'1a GA RPP'!X45</f>
        <v>7203.4165907148326</v>
      </c>
      <c r="V3" s="32">
        <f>'1a GA RPP'!Y45</f>
        <v>6929.9399099140373</v>
      </c>
      <c r="W3" s="32">
        <f>'1a GA RPP'!Z45</f>
        <v>6669.6715040256604</v>
      </c>
      <c r="X3" s="32">
        <f>'1a GA RPP'!AA45</f>
        <v>6421.9734447054925</v>
      </c>
      <c r="Y3" s="32">
        <f>'1a GA RPP'!AB45</f>
        <v>6186.2386140349954</v>
      </c>
      <c r="Z3" s="32">
        <f>'1a GA RPP'!AC45</f>
        <v>5961.8892164508234</v>
      </c>
      <c r="AA3" s="32">
        <f>'1a GA RPP'!AD45</f>
        <v>5748.3753625446352</v>
      </c>
      <c r="AB3" s="32">
        <f>'1a GA RPP'!AE45</f>
        <v>5545.1737212620028</v>
      </c>
      <c r="AC3" s="32">
        <f>'1a GA RPP'!AF45</f>
        <v>5351.7862371969295</v>
      </c>
      <c r="AD3" s="32">
        <f>'1a GA RPP'!AG45</f>
        <v>5167.7389098379881</v>
      </c>
      <c r="AE3" s="32">
        <f>'1a GA RPP'!AH45</f>
        <v>4992.5806317739771</v>
      </c>
      <c r="AF3" s="32">
        <f>'1a GA RPP'!AI45</f>
        <v>4825.8820830114946</v>
      </c>
      <c r="AG3" s="32">
        <f>'1a GA RPP'!AJ45</f>
        <v>4667.2346786943363</v>
      </c>
      <c r="AH3" s="32">
        <f>'1a GA RPP'!AK45</f>
        <v>2975.1541685887391</v>
      </c>
      <c r="AI3" s="32">
        <f>'1a GA RPP'!AL45</f>
        <v>2831.4612802208057</v>
      </c>
      <c r="AJ3" s="32">
        <f>'1a GA RPP'!AM45</f>
        <v>2694.7084174775991</v>
      </c>
    </row>
    <row r="4" spans="2:36" x14ac:dyDescent="0.25">
      <c r="B4" s="154" t="s">
        <v>240</v>
      </c>
      <c r="C4" s="32">
        <f>'1b GA Class B'!F45</f>
        <v>9265.4950155683764</v>
      </c>
      <c r="D4" s="32">
        <f>'1b GA Class B'!G45</f>
        <v>9070.4719017206899</v>
      </c>
      <c r="E4" s="32">
        <f>'1b GA Class B'!H45</f>
        <v>8867.7750194466953</v>
      </c>
      <c r="F4" s="32">
        <f>'1b GA Class B'!I45</f>
        <v>8381.7990048572246</v>
      </c>
      <c r="G4" s="32">
        <f>'1b GA Class B'!J45</f>
        <v>7862.6914761843082</v>
      </c>
      <c r="H4" s="32">
        <f>'1b GA Class B'!K45</f>
        <v>8019.9453057079945</v>
      </c>
      <c r="I4" s="32">
        <f>'1b GA Class B'!L45</f>
        <v>8180.3442118221528</v>
      </c>
      <c r="J4" s="32">
        <f>'1b GA Class B'!M45</f>
        <v>8343.9510960585958</v>
      </c>
      <c r="K4" s="32">
        <f>'1b GA Class B'!N45</f>
        <v>8510.8301179797691</v>
      </c>
      <c r="L4" s="32">
        <f>'1b GA Class B'!O45</f>
        <v>8681.0467203393637</v>
      </c>
      <c r="M4" s="32">
        <f>'1b GA Class B'!P45</f>
        <v>8854.6676547461502</v>
      </c>
      <c r="N4" s="32">
        <f>'1b GA Class B'!Q45</f>
        <v>9031.7610078410744</v>
      </c>
      <c r="O4" s="32">
        <f>'1b GA Class B'!R45</f>
        <v>9212.396227997895</v>
      </c>
      <c r="P4" s="32">
        <f>'1b GA Class B'!S45</f>
        <v>9396.6441525578539</v>
      </c>
      <c r="Q4" s="32">
        <f>'1b GA Class B'!T45</f>
        <v>9584.5770356090088</v>
      </c>
      <c r="R4" s="32">
        <f>'1b GA Class B'!U45</f>
        <v>9776.2685763211903</v>
      </c>
      <c r="S4" s="32">
        <f>'1b GA Class B'!V45</f>
        <v>9971.7939478476146</v>
      </c>
      <c r="T4" s="32">
        <f>'1b GA Class B'!W45</f>
        <v>10171.229826804567</v>
      </c>
      <c r="U4" s="32">
        <f>'1b GA Class B'!X45</f>
        <v>10374.654423340657</v>
      </c>
      <c r="V4" s="32">
        <f>'1b GA Class B'!Y45</f>
        <v>10582.14751180747</v>
      </c>
      <c r="W4" s="32">
        <f>'1b GA Class B'!Z45</f>
        <v>10643.031418726601</v>
      </c>
      <c r="X4" s="32">
        <f>'1b GA Class B'!AA45</f>
        <v>10395.333359406435</v>
      </c>
      <c r="Y4" s="32">
        <f>'1b GA Class B'!AB45</f>
        <v>10159.598528735936</v>
      </c>
      <c r="Z4" s="32">
        <f>'1b GA Class B'!AC45</f>
        <v>9935.2491311517661</v>
      </c>
      <c r="AA4" s="32">
        <f>'1b GA Class B'!AD45</f>
        <v>9721.7352772455779</v>
      </c>
      <c r="AB4" s="32">
        <f>'1b GA Class B'!AE45</f>
        <v>9518.5336359629455</v>
      </c>
      <c r="AC4" s="32">
        <f>'1b GA Class B'!AF45</f>
        <v>9325.1461518978722</v>
      </c>
      <c r="AD4" s="32">
        <f>'1b GA Class B'!AG45</f>
        <v>9141.0988245389308</v>
      </c>
      <c r="AE4" s="32">
        <f>'1b GA Class B'!AH45</f>
        <v>8965.9405464749198</v>
      </c>
      <c r="AF4" s="32">
        <f>'1b GA Class B'!AI45</f>
        <v>8799.2419977124373</v>
      </c>
      <c r="AG4" s="32">
        <f>'1b GA Class B'!AJ45</f>
        <v>8640.5945933952789</v>
      </c>
      <c r="AH4" s="32">
        <f>'1b GA Class B'!AK45</f>
        <v>2975.1541685887391</v>
      </c>
      <c r="AI4" s="32">
        <f>'1b GA Class B'!AL45</f>
        <v>2831.4612802208057</v>
      </c>
      <c r="AJ4" s="32">
        <f>'1b GA Class B'!AM45</f>
        <v>2694.7084174775991</v>
      </c>
    </row>
    <row r="5" spans="2:36" x14ac:dyDescent="0.25">
      <c r="B5" s="154" t="s">
        <v>241</v>
      </c>
      <c r="C5" s="32">
        <f>'1c GA All'!F45</f>
        <v>8879.6030155683766</v>
      </c>
      <c r="D5" s="32">
        <f>'1c GA All'!G45</f>
        <v>8693.5343017206906</v>
      </c>
      <c r="E5" s="32">
        <f>'1c GA All'!H45</f>
        <v>8501.7300012648648</v>
      </c>
      <c r="F5" s="32">
        <f>'1c GA All'!I45</f>
        <v>7865.4405321299573</v>
      </c>
      <c r="G5" s="32">
        <f>'1c GA All'!J45</f>
        <v>7456.2100216388517</v>
      </c>
      <c r="H5" s="32">
        <f>'1c GA All'!K45</f>
        <v>7610.4616555378707</v>
      </c>
      <c r="I5" s="32">
        <f>'1c GA All'!L45</f>
        <v>7767.9043967811631</v>
      </c>
      <c r="J5" s="32">
        <f>'1c GA All'!M45</f>
        <v>7928.6042619536174</v>
      </c>
      <c r="K5" s="32">
        <f>'1c GA All'!N45</f>
        <v>8092.628633369628</v>
      </c>
      <c r="L5" s="32">
        <f>'1c GA All'!O45</f>
        <v>8260.0462873268698</v>
      </c>
      <c r="M5" s="32">
        <f>'1c GA All'!P45</f>
        <v>8430.9274229445637</v>
      </c>
      <c r="N5" s="32">
        <f>'1c GA All'!Q45</f>
        <v>8605.3436915983548</v>
      </c>
      <c r="O5" s="32">
        <f>'1c GA All'!R45</f>
        <v>8783.3682269640976</v>
      </c>
      <c r="P5" s="32">
        <f>'1c GA All'!S45</f>
        <v>8965.0756756832197</v>
      </c>
      <c r="Q5" s="32">
        <f>'1c GA All'!T45</f>
        <v>9150.5422286624398</v>
      </c>
      <c r="R5" s="32">
        <f>'1c GA All'!U45</f>
        <v>9339.8456530210424</v>
      </c>
      <c r="S5" s="32">
        <f>'1c GA All'!V45</f>
        <v>9533.065324699026</v>
      </c>
      <c r="T5" s="32">
        <f>'1c GA All'!W45</f>
        <v>9730.2822617398742</v>
      </c>
      <c r="U5" s="32">
        <f>'1c GA All'!X45</f>
        <v>9931.5791582618585</v>
      </c>
      <c r="V5" s="32">
        <f>'1c GA All'!Y45</f>
        <v>10137.040419132112</v>
      </c>
      <c r="W5" s="32">
        <f>'1c GA All'!Z45</f>
        <v>10346.752195358049</v>
      </c>
      <c r="X5" s="32">
        <f>'1c GA All'!AA45</f>
        <v>10560.80242021095</v>
      </c>
      <c r="Y5" s="32">
        <f>'1c GA All'!AB45</f>
        <v>10779.280846096837</v>
      </c>
      <c r="Z5" s="32">
        <f>'1c GA All'!AC45</f>
        <v>11002.279082190162</v>
      </c>
      <c r="AA5" s="32">
        <f>'1c GA All'!AD45</f>
        <v>11229.890632846002</v>
      </c>
      <c r="AB5" s="32">
        <f>'1c GA All'!AE45</f>
        <v>11462.210936806949</v>
      </c>
      <c r="AC5" s="32">
        <f>'1c GA All'!AF45</f>
        <v>11699.337407221075</v>
      </c>
      <c r="AD5" s="32">
        <f>'1c GA All'!AG45</f>
        <v>11941.369472487811</v>
      </c>
      <c r="AE5" s="32">
        <f>'1c GA All'!AH45</f>
        <v>12188.408617948769</v>
      </c>
      <c r="AF5" s="32">
        <f>'1c GA All'!AI45</f>
        <v>12440.558428441131</v>
      </c>
      <c r="AG5" s="32">
        <f>'1c GA All'!AJ45</f>
        <v>12697.92463173129</v>
      </c>
      <c r="AH5" s="32">
        <f>'1c GA All'!AK45</f>
        <v>2975.1541685887391</v>
      </c>
      <c r="AI5" s="32">
        <f>'1c GA All'!AL45</f>
        <v>2831.4612802208057</v>
      </c>
      <c r="AJ5" s="32">
        <f>'1c GA All'!AM45</f>
        <v>2694.7084174775991</v>
      </c>
    </row>
    <row r="6" spans="2:36" x14ac:dyDescent="0.25">
      <c r="B6" s="154" t="s">
        <v>242</v>
      </c>
      <c r="C6" s="32">
        <f>'2a GA RPP'!F45</f>
        <v>9915.2248582350421</v>
      </c>
      <c r="D6" s="32">
        <f>'2a GA RPP'!G45</f>
        <v>9399.3158457206828</v>
      </c>
      <c r="E6" s="32">
        <f>'2a GA RPP'!H45</f>
        <v>9132.9477127800074</v>
      </c>
      <c r="F6" s="32">
        <f>'2a GA RPP'!I45</f>
        <v>9135.4297355239032</v>
      </c>
      <c r="G6" s="32">
        <f>'2a GA RPP'!J45</f>
        <v>7879.6761908509716</v>
      </c>
      <c r="H6" s="32">
        <f>'2a GA RPP'!K45</f>
        <v>8037.2697146679911</v>
      </c>
      <c r="I6" s="32">
        <f>'2a GA RPP'!L45</f>
        <v>8198.0151089613501</v>
      </c>
      <c r="J6" s="32">
        <f>'2a GA RPP'!M45</f>
        <v>8361.9754111405764</v>
      </c>
      <c r="K6" s="32">
        <f>'2a GA RPP'!N45</f>
        <v>8529.2149193633886</v>
      </c>
      <c r="L6" s="32">
        <f>'2a GA RPP'!O45</f>
        <v>8699.7992177506567</v>
      </c>
      <c r="M6" s="32">
        <f>'2a GA RPP'!P45</f>
        <v>8873.7952021056681</v>
      </c>
      <c r="N6" s="32">
        <f>'2a GA RPP'!Q45</f>
        <v>9051.2711061477839</v>
      </c>
      <c r="O6" s="32">
        <f>'2a GA RPP'!R45</f>
        <v>9232.2965282707391</v>
      </c>
      <c r="P6" s="32">
        <f>'2a GA RPP'!S45</f>
        <v>9416.9424588361544</v>
      </c>
      <c r="Q6" s="32">
        <f>'2a GA RPP'!T45</f>
        <v>9605.2813080128744</v>
      </c>
      <c r="R6" s="32">
        <f>'2a GA RPP'!U45</f>
        <v>9797.3869341731333</v>
      </c>
      <c r="S6" s="32">
        <f>'2a GA RPP'!V45</f>
        <v>9993.3346728565975</v>
      </c>
      <c r="T6" s="32">
        <f>'2a GA RPP'!W45</f>
        <v>10193.201366313728</v>
      </c>
      <c r="U6" s="32">
        <f>'2a GA RPP'!X45</f>
        <v>10397.065393640001</v>
      </c>
      <c r="V6" s="32">
        <f>'2a GA RPP'!Y45</f>
        <v>10304.912899298877</v>
      </c>
      <c r="W6" s="32">
        <f>'2a GA RPP'!Z45</f>
        <v>10044.644493410498</v>
      </c>
      <c r="X6" s="32">
        <f>'2a GA RPP'!AA45</f>
        <v>9796.9464340903323</v>
      </c>
      <c r="Y6" s="32">
        <f>'2a GA RPP'!AB45</f>
        <v>9561.2116034198334</v>
      </c>
      <c r="Z6" s="32">
        <f>'2a GA RPP'!AC45</f>
        <v>9336.8622058356632</v>
      </c>
      <c r="AA6" s="32">
        <f>'2a GA RPP'!AD45</f>
        <v>9123.348351929475</v>
      </c>
      <c r="AB6" s="32">
        <f>'2a GA RPP'!AE45</f>
        <v>8920.1467106468426</v>
      </c>
      <c r="AC6" s="32">
        <f>'2a GA RPP'!AF45</f>
        <v>8726.7592265817693</v>
      </c>
      <c r="AD6" s="32">
        <f>'2a GA RPP'!AG45</f>
        <v>8542.7118992228279</v>
      </c>
      <c r="AE6" s="32">
        <f>'2a GA RPP'!AH45</f>
        <v>8367.5536211588169</v>
      </c>
      <c r="AF6" s="32">
        <f>'2a GA RPP'!AI45</f>
        <v>8200.8550723963344</v>
      </c>
      <c r="AG6" s="32">
        <f>'2a GA RPP'!AJ45</f>
        <v>8042.2076680791761</v>
      </c>
      <c r="AH6" s="32">
        <f>'2a GA RPP'!AK45</f>
        <v>2975.1541685887391</v>
      </c>
      <c r="AI6" s="32">
        <f>'2a GA RPP'!AL45</f>
        <v>2831.4612802208057</v>
      </c>
      <c r="AJ6" s="32">
        <f>'2a GA RPP'!AM45</f>
        <v>2694.7084174775991</v>
      </c>
    </row>
    <row r="7" spans="2:36" x14ac:dyDescent="0.25">
      <c r="B7" s="154" t="s">
        <v>243</v>
      </c>
      <c r="C7" s="32">
        <f>'2b GA Class B'!F45</f>
        <v>7981.8888822350455</v>
      </c>
      <c r="D7" s="32">
        <f>'2b GA Class B'!G45</f>
        <v>7239.652435054024</v>
      </c>
      <c r="E7" s="32">
        <f>'2b GA Class B'!H45</f>
        <v>6987.6571527800234</v>
      </c>
      <c r="F7" s="32">
        <f>'2b GA Class B'!I45</f>
        <v>6445.7899381905654</v>
      </c>
      <c r="G7" s="32">
        <f>'2b GA Class B'!J45</f>
        <v>5251.3304095176372</v>
      </c>
      <c r="H7" s="32">
        <f>'2b GA Class B'!K45</f>
        <v>5535.025007311333</v>
      </c>
      <c r="I7" s="32">
        <f>'2b GA Class B'!L45</f>
        <v>5834.0457450621434</v>
      </c>
      <c r="J7" s="32">
        <f>'2b GA Class B'!M45</f>
        <v>6149.2205925932958</v>
      </c>
      <c r="K7" s="32">
        <f>'2b GA Class B'!N45</f>
        <v>6481.4222494531823</v>
      </c>
      <c r="L7" s="32">
        <f>'2b GA Class B'!O45</f>
        <v>6831.5705613661303</v>
      </c>
      <c r="M7" s="32">
        <f>'2b GA Class B'!P45</f>
        <v>7200.635067227995</v>
      </c>
      <c r="N7" s="32">
        <f>'2b GA Class B'!Q45</f>
        <v>7589.6376836990603</v>
      </c>
      <c r="O7" s="32">
        <f>'2b GA Class B'!R45</f>
        <v>7999.6555348276952</v>
      </c>
      <c r="P7" s="32">
        <f>'2b GA Class B'!S45</f>
        <v>8431.8239345398597</v>
      </c>
      <c r="Q7" s="32">
        <f>'2b GA Class B'!T45</f>
        <v>8887.3395302527279</v>
      </c>
      <c r="R7" s="32">
        <f>'2b GA Class B'!U45</f>
        <v>9367.463616316978</v>
      </c>
      <c r="S7" s="32">
        <f>'2b GA Class B'!V45</f>
        <v>9873.5256264623713</v>
      </c>
      <c r="T7" s="32">
        <f>'2b GA Class B'!W45</f>
        <v>10406.926814917066</v>
      </c>
      <c r="U7" s="32">
        <f>'2b GA Class B'!X45</f>
        <v>10969.144136393417</v>
      </c>
      <c r="V7" s="32">
        <f>'2b GA Class B'!Y45</f>
        <v>11561.734335683706</v>
      </c>
      <c r="W7" s="32">
        <f>'2b GA Class B'!Z45</f>
        <v>12186.338258189629</v>
      </c>
      <c r="X7" s="32">
        <f>'2b GA Class B'!AA45</f>
        <v>12844.685393321161</v>
      </c>
      <c r="Y7" s="32">
        <f>'2b GA Class B'!AB45</f>
        <v>13538.598663345147</v>
      </c>
      <c r="Z7" s="32">
        <f>'2b GA Class B'!AC45</f>
        <v>14269.999470943687</v>
      </c>
      <c r="AA7" s="32">
        <f>'2b GA Class B'!AD45</f>
        <v>15040.913019458621</v>
      </c>
      <c r="AB7" s="32">
        <f>'2b GA Class B'!AE45</f>
        <v>15853.473920553632</v>
      </c>
      <c r="AC7" s="32">
        <f>'2b GA Class B'!AF45</f>
        <v>16709.932104821153</v>
      </c>
      <c r="AD7" s="32">
        <f>'2b GA Class B'!AG45</f>
        <v>17612.659051700248</v>
      </c>
      <c r="AE7" s="32">
        <f>'2b GA Class B'!AH45</f>
        <v>18564.154355955641</v>
      </c>
      <c r="AF7" s="32">
        <f>'2b GA Class B'!AI45</f>
        <v>19567.052648900171</v>
      </c>
      <c r="AG7" s="32">
        <f>'2b GA Class B'!AJ45</f>
        <v>20624.13089352498</v>
      </c>
      <c r="AH7" s="32">
        <f>'2b GA Class B'!AK45</f>
        <v>2975.1541685887391</v>
      </c>
      <c r="AI7" s="32">
        <f>'2b GA Class B'!AL45</f>
        <v>2831.4612802208057</v>
      </c>
      <c r="AJ7" s="32">
        <f>'2b GA Class B'!AM45</f>
        <v>2694.7084174775991</v>
      </c>
    </row>
    <row r="8" spans="2:36" x14ac:dyDescent="0.25">
      <c r="B8" s="154" t="s">
        <v>244</v>
      </c>
      <c r="C8" s="32">
        <f>'2c GA All'!F45</f>
        <v>7420.9596822350459</v>
      </c>
      <c r="D8" s="32">
        <f>'2c GA All'!G45</f>
        <v>6613.0576350540223</v>
      </c>
      <c r="E8" s="32">
        <f>'2c GA All'!H45</f>
        <v>6365.2324255072963</v>
      </c>
      <c r="F8" s="32">
        <f>'2c GA All'!I45</f>
        <v>5665.4302290996566</v>
      </c>
      <c r="G8" s="32">
        <f>'2c GA All'!J45</f>
        <v>4488.7542640630927</v>
      </c>
      <c r="H8" s="32">
        <f>'2c GA All'!K45</f>
        <v>4793.2728775324395</v>
      </c>
      <c r="I8" s="32">
        <f>'2c GA All'!L45</f>
        <v>5118.4501371414717</v>
      </c>
      <c r="J8" s="32">
        <f>'2c GA All'!M45</f>
        <v>5465.687532459131</v>
      </c>
      <c r="K8" s="32">
        <f>'2c GA All'!N45</f>
        <v>5836.4816305825989</v>
      </c>
      <c r="L8" s="32">
        <f>'2c GA All'!O45</f>
        <v>6232.4305262291036</v>
      </c>
      <c r="M8" s="32">
        <f>'2c GA All'!P45</f>
        <v>6655.2407294041359</v>
      </c>
      <c r="N8" s="32">
        <f>'2c GA All'!Q45</f>
        <v>7106.7345203314235</v>
      </c>
      <c r="O8" s="32">
        <f>'2c GA All'!R45</f>
        <v>7588.8578033438353</v>
      </c>
      <c r="P8" s="32">
        <f>'2c GA All'!S45</f>
        <v>8103.6884935849384</v>
      </c>
      <c r="Q8" s="32">
        <f>'2c GA All'!T45</f>
        <v>8653.4454726672047</v>
      </c>
      <c r="R8" s="32">
        <f>'2c GA All'!U45</f>
        <v>9240.4981518851509</v>
      </c>
      <c r="S8" s="32">
        <f>'2c GA All'!V45</f>
        <v>9867.3766842000514</v>
      </c>
      <c r="T8" s="32">
        <f>'2c GA All'!W45</f>
        <v>10536.782869009216</v>
      </c>
      <c r="U8" s="32">
        <f>'2c GA All'!X45</f>
        <v>11251.601796698491</v>
      </c>
      <c r="V8" s="32">
        <f>'2c GA All'!Y45</f>
        <v>12014.914283165153</v>
      </c>
      <c r="W8" s="32">
        <f>'2c GA All'!Z45</f>
        <v>12830.010147903062</v>
      </c>
      <c r="X8" s="32">
        <f>'2c GA All'!AA45</f>
        <v>13700.402392877641</v>
      </c>
      <c r="Y8" s="32">
        <f>'2c GA All'!AB45</f>
        <v>14629.842343300501</v>
      </c>
      <c r="Z8" s="32">
        <f>'2c GA All'!AC45</f>
        <v>15622.335815559418</v>
      </c>
      <c r="AA8" s="32">
        <f>'2c GA All'!AD45</f>
        <v>16682.160381986116</v>
      </c>
      <c r="AB8" s="32">
        <f>'2c GA All'!AE45</f>
        <v>17813.883806871792</v>
      </c>
      <c r="AC8" s="32">
        <f>'2c GA All'!AF45</f>
        <v>19022.38373318818</v>
      </c>
      <c r="AD8" s="32">
        <f>'2c GA All'!AG45</f>
        <v>20312.868704862474</v>
      </c>
      <c r="AE8" s="32">
        <f>'2c GA All'!AH45</f>
        <v>21690.900615210467</v>
      </c>
      <c r="AF8" s="32">
        <f>'2c GA All'!AI45</f>
        <v>23162.418678279122</v>
      </c>
      <c r="AG8" s="32">
        <f>'2c GA All'!AJ45</f>
        <v>24733.765026413021</v>
      </c>
      <c r="AH8" s="32">
        <f>'2c GA All'!AK45</f>
        <v>2975.1541685887391</v>
      </c>
      <c r="AI8" s="32">
        <f>'2c GA All'!AL45</f>
        <v>2831.4612802208057</v>
      </c>
      <c r="AJ8" s="32">
        <f>'2c GA All'!AM45</f>
        <v>2694.7084174775991</v>
      </c>
    </row>
    <row r="9" spans="2:36" x14ac:dyDescent="0.25">
      <c r="B9" s="154">
        <v>3</v>
      </c>
      <c r="C9" s="32">
        <f>'3 GA All'!F45</f>
        <v>8984.4263489017103</v>
      </c>
      <c r="D9" s="32">
        <f>'3 GA All'!G45</f>
        <v>8642.0109683873598</v>
      </c>
      <c r="E9" s="32">
        <f>'3 GA All'!H45</f>
        <v>8418.8106073254785</v>
      </c>
      <c r="F9" s="32">
        <f>'3 GA All'!I45</f>
        <v>7759.5859866754108</v>
      </c>
      <c r="G9" s="32">
        <f>'3 GA All'!J45</f>
        <v>7330.9488095176384</v>
      </c>
      <c r="H9" s="32">
        <f>'3 GA All'!K45</f>
        <v>7494.4904412867236</v>
      </c>
      <c r="I9" s="32">
        <f>'3 GA All'!L45</f>
        <v>7661.6804228147039</v>
      </c>
      <c r="J9" s="32">
        <f>'3 GA All'!M45</f>
        <v>7832.6001428942682</v>
      </c>
      <c r="K9" s="32">
        <f>'3 GA All'!N45</f>
        <v>8007.3328059706555</v>
      </c>
      <c r="L9" s="32">
        <f>'3 GA All'!O45</f>
        <v>8185.9634726459462</v>
      </c>
      <c r="M9" s="32">
        <f>'3 GA All'!P45</f>
        <v>8368.5791010869143</v>
      </c>
      <c r="N9" s="32">
        <f>'3 GA All'!Q45</f>
        <v>8555.2685893566413</v>
      </c>
      <c r="O9" s="32">
        <f>'3 GA All'!R45</f>
        <v>8746.1228186904609</v>
      </c>
      <c r="P9" s="32">
        <f>'3 GA All'!S45</f>
        <v>8941.23469773734</v>
      </c>
      <c r="Q9" s="32">
        <f>'3 GA All'!T45</f>
        <v>9140.6992077881914</v>
      </c>
      <c r="R9" s="32">
        <f>'3 GA All'!U45</f>
        <v>9344.6134490131863</v>
      </c>
      <c r="S9" s="32">
        <f>'3 GA All'!V45</f>
        <v>9553.0766877305086</v>
      </c>
      <c r="T9" s="32">
        <f>'3 GA All'!W45</f>
        <v>9766.1904047296357</v>
      </c>
      <c r="U9" s="32">
        <f>'3 GA All'!X45</f>
        <v>9984.0583446726177</v>
      </c>
      <c r="V9" s="32">
        <f>'3 GA All'!Y45</f>
        <v>10206.786566597404</v>
      </c>
      <c r="W9" s="32">
        <f>'3 GA All'!Z45</f>
        <v>10434.483495547853</v>
      </c>
      <c r="X9" s="32">
        <f>'3 GA All'!AA45</f>
        <v>10667.259975355484</v>
      </c>
      <c r="Y9" s="32">
        <f>'3 GA All'!AB45</f>
        <v>10905.229322598745</v>
      </c>
      <c r="Z9" s="32">
        <f>'3 GA All'!AC45</f>
        <v>11148.507381765989</v>
      </c>
      <c r="AA9" s="32">
        <f>'3 GA All'!AD45</f>
        <v>11397.212581649066</v>
      </c>
      <c r="AB9" s="32">
        <f>'3 GA All'!AE45</f>
        <v>11651.465992994967</v>
      </c>
      <c r="AC9" s="32">
        <f>'3 GA All'!AF45</f>
        <v>11911.391387443568</v>
      </c>
      <c r="AD9" s="32">
        <f>'3 GA All'!AG45</f>
        <v>12177.115297780207</v>
      </c>
      <c r="AE9" s="32">
        <f>'3 GA All'!AH45</f>
        <v>12448.767079532354</v>
      </c>
      <c r="AF9" s="32">
        <f>'3 GA All'!AI45</f>
        <v>12726.478973940459</v>
      </c>
      <c r="AG9" s="32">
        <f>'3 GA All'!AJ45</f>
        <v>13010.386172333525</v>
      </c>
      <c r="AH9" s="32">
        <f>'3 GA All'!AK45</f>
        <v>2975.1541685887391</v>
      </c>
      <c r="AI9" s="32">
        <f>'3 GA All'!AL45</f>
        <v>2831.4612802208057</v>
      </c>
      <c r="AJ9" s="32">
        <f>'3 GA All'!AM45</f>
        <v>2694.7084174775991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4"/>
      <c r="C28" s="135" t="s">
        <v>215</v>
      </c>
      <c r="D28" s="135">
        <v>2017</v>
      </c>
      <c r="E28" s="135">
        <v>2018</v>
      </c>
      <c r="F28" s="135">
        <v>2019</v>
      </c>
      <c r="G28" s="135">
        <v>2020</v>
      </c>
      <c r="H28" s="135">
        <v>2021</v>
      </c>
      <c r="I28" s="135">
        <v>2022</v>
      </c>
      <c r="J28" s="135">
        <v>2023</v>
      </c>
      <c r="K28" s="135">
        <v>2024</v>
      </c>
      <c r="L28" s="135">
        <v>2025</v>
      </c>
      <c r="M28" s="135">
        <v>2026</v>
      </c>
      <c r="N28" s="135">
        <v>2027</v>
      </c>
      <c r="O28" s="135">
        <v>2028</v>
      </c>
      <c r="P28" s="135">
        <v>2029</v>
      </c>
      <c r="Q28" s="135">
        <v>2030</v>
      </c>
      <c r="R28" s="135">
        <v>2031</v>
      </c>
      <c r="S28" s="135">
        <v>2032</v>
      </c>
      <c r="T28" s="135">
        <v>2033</v>
      </c>
      <c r="U28" s="135">
        <v>2034</v>
      </c>
      <c r="V28" s="135">
        <v>2035</v>
      </c>
    </row>
    <row r="29" spans="2:22" x14ac:dyDescent="0.25">
      <c r="B29" s="136" t="s">
        <v>139</v>
      </c>
      <c r="C29" s="137">
        <v>36.423125000000006</v>
      </c>
      <c r="D29" s="138">
        <v>38.019490441326525</v>
      </c>
      <c r="E29" s="138">
        <v>39.633948873778159</v>
      </c>
      <c r="F29" s="138">
        <v>41.222656913227944</v>
      </c>
      <c r="G29" s="138">
        <v>42.797942445043994</v>
      </c>
      <c r="H29" s="138">
        <v>44.378402452287126</v>
      </c>
      <c r="I29" s="138">
        <v>45.663424001077992</v>
      </c>
      <c r="J29" s="138">
        <v>47.20969863928029</v>
      </c>
      <c r="K29" s="138">
        <v>48.613297230773959</v>
      </c>
      <c r="L29" s="138">
        <v>50.156746064658435</v>
      </c>
      <c r="M29" s="138">
        <v>51.723075701534697</v>
      </c>
      <c r="N29" s="138">
        <v>53.122695719172505</v>
      </c>
      <c r="O29" s="138">
        <v>54.384363899507314</v>
      </c>
      <c r="P29" s="138">
        <v>55.889720282029714</v>
      </c>
      <c r="Q29" s="138">
        <v>57.318515399600869</v>
      </c>
      <c r="R29" s="138">
        <v>58.811186536566751</v>
      </c>
      <c r="S29" s="138">
        <v>60.139183771962621</v>
      </c>
      <c r="T29" s="138">
        <v>61.357628662343842</v>
      </c>
      <c r="U29" s="138">
        <v>62.396013016676662</v>
      </c>
      <c r="V29" s="138">
        <v>63.351270708220362</v>
      </c>
    </row>
    <row r="30" spans="2:22" x14ac:dyDescent="0.25">
      <c r="B30" s="136" t="s">
        <v>140</v>
      </c>
      <c r="C30" s="137">
        <v>12.579603000000001</v>
      </c>
      <c r="D30" s="138">
        <v>12.87543763409634</v>
      </c>
      <c r="E30" s="138">
        <v>13.17460191544199</v>
      </c>
      <c r="F30" s="138">
        <v>13.554244285511553</v>
      </c>
      <c r="G30" s="138">
        <v>14.421014606369811</v>
      </c>
      <c r="H30" s="138">
        <v>14.674721300242917</v>
      </c>
      <c r="I30" s="138">
        <v>15.31729361035462</v>
      </c>
      <c r="J30" s="138">
        <v>15.590242974842385</v>
      </c>
      <c r="K30" s="138">
        <v>15.851152264216555</v>
      </c>
      <c r="L30" s="138">
        <v>16.223316986623075</v>
      </c>
      <c r="M30" s="138">
        <v>16.611139070056499</v>
      </c>
      <c r="N30" s="138">
        <v>16.967627242461692</v>
      </c>
      <c r="O30" s="138">
        <v>17.271405528682731</v>
      </c>
      <c r="P30" s="138">
        <v>17.619326237574821</v>
      </c>
      <c r="Q30" s="138">
        <v>17.947256160451698</v>
      </c>
      <c r="R30" s="138">
        <v>18.286908029629632</v>
      </c>
      <c r="S30" s="138">
        <v>18.602231008437382</v>
      </c>
      <c r="T30" s="138">
        <v>19.707611229658397</v>
      </c>
      <c r="U30" s="138">
        <v>19.959054480060974</v>
      </c>
      <c r="V30" s="138">
        <v>20.193241690896784</v>
      </c>
    </row>
    <row r="31" spans="2:22" ht="39" x14ac:dyDescent="0.25">
      <c r="B31" s="139" t="s">
        <v>216</v>
      </c>
      <c r="C31" s="137">
        <v>4.8608350000000007</v>
      </c>
      <c r="D31" s="138">
        <v>5.7197934015309295</v>
      </c>
      <c r="E31" s="138">
        <v>5.890857807562174</v>
      </c>
      <c r="F31" s="138">
        <v>5.988401726565173</v>
      </c>
      <c r="G31" s="138">
        <v>6.2099401284600679</v>
      </c>
      <c r="H31" s="138">
        <v>6.4982016609414597</v>
      </c>
      <c r="I31" s="138">
        <v>6.6977031698709482</v>
      </c>
      <c r="J31" s="138">
        <v>7.0726113830216883</v>
      </c>
      <c r="K31" s="138">
        <v>7.1325520282674848</v>
      </c>
      <c r="L31" s="138">
        <v>7.7477683705247982</v>
      </c>
      <c r="M31" s="138">
        <v>7.8473584212751524</v>
      </c>
      <c r="N31" s="138">
        <v>8.0359435654958773</v>
      </c>
      <c r="O31" s="138">
        <v>8.159876520001756</v>
      </c>
      <c r="P31" s="138">
        <v>8.3390633220130912</v>
      </c>
      <c r="Q31" s="138">
        <v>8.4828591233886108</v>
      </c>
      <c r="R31" s="138">
        <v>8.7812344340902087</v>
      </c>
      <c r="S31" s="138">
        <v>8.8024877471644665</v>
      </c>
      <c r="T31" s="138">
        <v>8.9793972692781328</v>
      </c>
      <c r="U31" s="138">
        <v>9.0986949792503182</v>
      </c>
      <c r="V31" s="138">
        <v>9.3562878207677933</v>
      </c>
    </row>
    <row r="32" spans="2:22" x14ac:dyDescent="0.25">
      <c r="B32" s="136" t="s">
        <v>142</v>
      </c>
      <c r="C32" s="137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</row>
    <row r="33" spans="2:22" x14ac:dyDescent="0.25">
      <c r="B33" s="136" t="s">
        <v>153</v>
      </c>
      <c r="C33" s="137">
        <v>90.815939999999998</v>
      </c>
      <c r="D33" s="138">
        <v>95.973976254559659</v>
      </c>
      <c r="E33" s="138">
        <v>96.319165679074146</v>
      </c>
      <c r="F33" s="138">
        <v>96.772030471858528</v>
      </c>
      <c r="G33" s="138">
        <v>104.13331585699798</v>
      </c>
      <c r="H33" s="138">
        <v>99.778139162470922</v>
      </c>
      <c r="I33" s="138">
        <v>100.81073561066982</v>
      </c>
      <c r="J33" s="138">
        <v>103.2191716726992</v>
      </c>
      <c r="K33" s="138">
        <v>104.07143359035507</v>
      </c>
      <c r="L33" s="138">
        <v>110.15653862517387</v>
      </c>
      <c r="M33" s="138">
        <v>103.29927760253274</v>
      </c>
      <c r="N33" s="138">
        <v>110.86743158630344</v>
      </c>
      <c r="O33" s="138">
        <v>109.57243152626597</v>
      </c>
      <c r="P33" s="138">
        <v>106.45306642501369</v>
      </c>
      <c r="Q33" s="138">
        <v>106.58989363758259</v>
      </c>
      <c r="R33" s="138">
        <v>106.90446678216125</v>
      </c>
      <c r="S33" s="138">
        <v>107.45575899242095</v>
      </c>
      <c r="T33" s="138">
        <v>106.81810426167877</v>
      </c>
      <c r="U33" s="138">
        <v>106.75756411355133</v>
      </c>
      <c r="V33" s="138">
        <v>101.95103911059019</v>
      </c>
    </row>
    <row r="34" spans="2:22" x14ac:dyDescent="0.25">
      <c r="B34" s="140" t="s">
        <v>175</v>
      </c>
      <c r="C34" s="141">
        <v>144.67950300000001</v>
      </c>
      <c r="D34" s="142">
        <v>152.58869773151346</v>
      </c>
      <c r="E34" s="142">
        <v>155.01857427585645</v>
      </c>
      <c r="F34" s="142">
        <v>157.5373333971632</v>
      </c>
      <c r="G34" s="142">
        <v>167.56221303687187</v>
      </c>
      <c r="H34" s="142">
        <v>165.32946457594244</v>
      </c>
      <c r="I34" s="142">
        <v>168.48915639197338</v>
      </c>
      <c r="J34" s="142">
        <v>173.09172466984359</v>
      </c>
      <c r="K34" s="142">
        <v>175.66843511361307</v>
      </c>
      <c r="L34" s="142">
        <v>184.28437004698017</v>
      </c>
      <c r="M34" s="142">
        <v>179.48085079539908</v>
      </c>
      <c r="N34" s="142">
        <v>188.99369811343351</v>
      </c>
      <c r="O34" s="142">
        <v>189.38807747445776</v>
      </c>
      <c r="P34" s="142">
        <v>188.30117626663133</v>
      </c>
      <c r="Q34" s="142">
        <v>190.33852432102378</v>
      </c>
      <c r="R34" s="142">
        <v>192.78379578244784</v>
      </c>
      <c r="S34" s="142">
        <v>194.99966151998541</v>
      </c>
      <c r="T34" s="142">
        <v>196.86274142295915</v>
      </c>
      <c r="U34" s="142">
        <v>198.21132658953928</v>
      </c>
      <c r="V34" s="142">
        <v>194.85183933047512</v>
      </c>
    </row>
    <row r="35" spans="2:22" x14ac:dyDescent="0.25">
      <c r="B35" s="136" t="s">
        <v>156</v>
      </c>
      <c r="C35" s="137">
        <v>18.808335390000003</v>
      </c>
      <c r="D35" s="137">
        <v>19.836530705096752</v>
      </c>
      <c r="E35" s="137">
        <v>20.152414655861339</v>
      </c>
      <c r="F35" s="137">
        <v>20.479853341631216</v>
      </c>
      <c r="G35" s="137">
        <v>21.783087694793345</v>
      </c>
      <c r="H35" s="137">
        <v>21.492830394872517</v>
      </c>
      <c r="I35" s="137">
        <v>21.90359033095654</v>
      </c>
      <c r="J35" s="137">
        <v>22.501924207079668</v>
      </c>
      <c r="K35" s="137">
        <v>22.836896564769699</v>
      </c>
      <c r="L35" s="137">
        <v>23.956968106107425</v>
      </c>
      <c r="M35" s="137">
        <v>23.332510603401882</v>
      </c>
      <c r="N35" s="137">
        <v>24.569180754746355</v>
      </c>
      <c r="O35" s="137">
        <v>24.62045007167951</v>
      </c>
      <c r="P35" s="137">
        <v>24.479152914662073</v>
      </c>
      <c r="Q35" s="137">
        <v>24.744008161733092</v>
      </c>
      <c r="R35" s="137">
        <v>25.06189345171822</v>
      </c>
      <c r="S35" s="137">
        <v>25.349955997598105</v>
      </c>
      <c r="T35" s="137">
        <v>25.59215638498469</v>
      </c>
      <c r="U35" s="137">
        <v>25.767472456640107</v>
      </c>
      <c r="V35" s="137">
        <v>25.330739112961766</v>
      </c>
    </row>
    <row r="36" spans="2:22" x14ac:dyDescent="0.25">
      <c r="B36" s="136" t="s">
        <v>217</v>
      </c>
      <c r="C36" s="137"/>
      <c r="D36" s="143">
        <v>-12.207095818521077</v>
      </c>
      <c r="E36" s="143">
        <v>-12.401485942068517</v>
      </c>
      <c r="F36" s="143">
        <v>-12.602986671773056</v>
      </c>
      <c r="G36" s="143">
        <v>-13.404977042949749</v>
      </c>
      <c r="H36" s="143">
        <v>-13.226357166075395</v>
      </c>
      <c r="I36" s="143">
        <v>-13.479132511357871</v>
      </c>
      <c r="J36" s="143">
        <v>-13.847337973587488</v>
      </c>
      <c r="K36" s="143">
        <v>-14.053474809089046</v>
      </c>
      <c r="L36" s="143">
        <v>-14.742749603758414</v>
      </c>
      <c r="M36" s="143">
        <v>-14.358468063631927</v>
      </c>
      <c r="N36" s="143">
        <v>-15.119495849074681</v>
      </c>
      <c r="O36" s="143">
        <v>-15.151046197956621</v>
      </c>
      <c r="P36" s="143">
        <v>-15.064094101330507</v>
      </c>
      <c r="Q36" s="143">
        <v>-15.227081945681903</v>
      </c>
      <c r="R36" s="143">
        <v>-15.422703662595827</v>
      </c>
      <c r="S36" s="143">
        <v>-15.599972921598834</v>
      </c>
      <c r="T36" s="143">
        <v>-15.749019313836731</v>
      </c>
      <c r="U36" s="143">
        <v>-15.856906127163143</v>
      </c>
      <c r="V36" s="143">
        <v>-15.588147146438009</v>
      </c>
    </row>
    <row r="37" spans="2:22" x14ac:dyDescent="0.25">
      <c r="B37" s="140" t="s">
        <v>218</v>
      </c>
      <c r="C37" s="144">
        <v>163.48783839000001</v>
      </c>
      <c r="D37" s="145">
        <v>160.21813261808913</v>
      </c>
      <c r="E37" s="145">
        <v>162.76950298964928</v>
      </c>
      <c r="F37" s="145">
        <v>165.41420006702134</v>
      </c>
      <c r="G37" s="145">
        <v>175.94032368871547</v>
      </c>
      <c r="H37" s="145">
        <v>173.59593780473958</v>
      </c>
      <c r="I37" s="145">
        <v>176.91361421157205</v>
      </c>
      <c r="J37" s="145">
        <v>181.74631090333577</v>
      </c>
      <c r="K37" s="145">
        <v>184.45185686929372</v>
      </c>
      <c r="L37" s="145">
        <v>193.49858854932918</v>
      </c>
      <c r="M37" s="145">
        <v>188.45489333516903</v>
      </c>
      <c r="N37" s="145">
        <v>198.44338301910517</v>
      </c>
      <c r="O37" s="145">
        <v>198.85748134818064</v>
      </c>
      <c r="P37" s="145">
        <v>197.7162350799629</v>
      </c>
      <c r="Q37" s="145">
        <v>199.85545053707497</v>
      </c>
      <c r="R37" s="145">
        <v>202.42298557157022</v>
      </c>
      <c r="S37" s="145">
        <v>204.74964459598468</v>
      </c>
      <c r="T37" s="145">
        <v>206.70587849410711</v>
      </c>
      <c r="U37" s="145">
        <v>208.12189291901626</v>
      </c>
      <c r="V37" s="145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69" t="s">
        <v>112</v>
      </c>
      <c r="D2" s="169"/>
      <c r="E2" s="169"/>
      <c r="F2" s="169"/>
      <c r="G2" s="169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0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0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0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0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0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0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71">
        <v>-1</v>
      </c>
      <c r="D22" s="172"/>
      <c r="E22" s="172"/>
      <c r="F22" s="172"/>
      <c r="G22" s="172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I7" sqref="I7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55.42578125" customWidth="1"/>
    <col min="41" max="72" width="4.28515625" bestFit="1" customWidth="1"/>
  </cols>
  <sheetData>
    <row r="1" spans="1:72" x14ac:dyDescent="0.25">
      <c r="A1" s="54"/>
      <c r="B1" s="46"/>
      <c r="I1" t="s">
        <v>233</v>
      </c>
      <c r="J1">
        <v>2</v>
      </c>
      <c r="L1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Summary!$J$1, 0)</f>
        <v>-26.31</v>
      </c>
      <c r="K4" s="59">
        <f ca="1">OFFSET('Impact Summary'!V$2, Summary!$J$1, 0)</f>
        <v>-29.39</v>
      </c>
      <c r="L4" s="59">
        <f ca="1">OFFSET('Impact Summary'!W$2, Summary!$J$1, 0)</f>
        <v>-29.4</v>
      </c>
      <c r="M4" s="59">
        <f ca="1">OFFSET('Impact Summary'!X$2, Summary!$J$1, 0)</f>
        <v>-36.86</v>
      </c>
      <c r="N4" s="59">
        <f ca="1">OFFSET('Impact Summary'!Y$2, Summary!$J$1, 0)</f>
        <v>-36.020000000000003</v>
      </c>
      <c r="AN4" s="133" t="s">
        <v>221</v>
      </c>
      <c r="AO4" s="131">
        <f ca="1">Summary!F55/1.13</f>
        <v>-26.310000000000002</v>
      </c>
      <c r="AP4" s="131">
        <f ca="1">Summary!G55/1.13</f>
        <v>-29.390000000000004</v>
      </c>
      <c r="AQ4" s="131">
        <f ca="1">Summary!H55/1.13</f>
        <v>-29.399999999999984</v>
      </c>
      <c r="AR4" s="131">
        <f ca="1">Summary!I55/1.13</f>
        <v>-36.859999999999985</v>
      </c>
      <c r="AS4" s="131">
        <f ca="1">Summary!J55/1.13</f>
        <v>-36.019999999999996</v>
      </c>
      <c r="AT4" s="131">
        <f ca="1">Summary!K55/1.13</f>
        <v>-33.104029833168624</v>
      </c>
      <c r="AU4" s="131">
        <f ca="1">Summary!L55/1.13</f>
        <v>-29.049193931899861</v>
      </c>
      <c r="AV4" s="131">
        <f ca="1">Summary!M55/1.13</f>
        <v>-32.09554108158617</v>
      </c>
      <c r="AW4" s="131">
        <f ca="1">Summary!N55/1.13</f>
        <v>-26.586688957267683</v>
      </c>
      <c r="AX4" s="131">
        <f ca="1">Summary!O55/1.13</f>
        <v>-21.696639034628909</v>
      </c>
      <c r="AY4" s="131">
        <f ca="1">Summary!P55/1.13</f>
        <v>-24.869617913064488</v>
      </c>
      <c r="AZ4" s="131">
        <f ca="1">Summary!Q55/1.13</f>
        <v>-21.042250604349487</v>
      </c>
      <c r="BA4" s="131">
        <f ca="1">Summary!R55/1.13</f>
        <v>-13.715996986986383</v>
      </c>
      <c r="BB4" s="131">
        <f ca="1">Summary!S55/1.13</f>
        <v>-9.1055325633402315</v>
      </c>
      <c r="BC4" s="131">
        <f ca="1">Summary!T55/1.13</f>
        <v>-5.8492836503260918E-3</v>
      </c>
      <c r="BD4" s="131">
        <f ca="1">Summary!U55/1.13</f>
        <v>2.3506872683779361</v>
      </c>
      <c r="BE4" s="131">
        <f ca="1">Summary!V55/1.13</f>
        <v>9.0442667687139107</v>
      </c>
      <c r="BF4" s="131">
        <f ca="1">Summary!W55/1.13</f>
        <v>15.327677133769484</v>
      </c>
      <c r="BG4" s="131">
        <f ca="1">Summary!X55/1.13</f>
        <v>30.396549104537939</v>
      </c>
      <c r="BH4" s="131">
        <f ca="1">Summary!Y55/1.13</f>
        <v>35.885613960997098</v>
      </c>
      <c r="BI4" s="131">
        <f ca="1">Summary!Z55/1.13</f>
        <v>41.536699543555763</v>
      </c>
      <c r="BJ4" s="131">
        <f ca="1">Summary!AA55/1.13</f>
        <v>47.369800604122275</v>
      </c>
      <c r="BK4" s="131">
        <f ca="1">Summary!AB55/1.13</f>
        <v>53.405672020990899</v>
      </c>
      <c r="BL4" s="131">
        <f ca="1">Summary!AC55/1.13</f>
        <v>59.665903531216671</v>
      </c>
      <c r="BM4" s="131">
        <f ca="1">Summary!AD55/1.13</f>
        <v>66.172997816074286</v>
      </c>
      <c r="BN4" s="131">
        <f ca="1">Summary!AE55/1.13</f>
        <v>72.950452224640529</v>
      </c>
      <c r="BO4" s="131">
        <f ca="1">Summary!AF55/1.13</f>
        <v>80.022844434833601</v>
      </c>
      <c r="BP4" s="131">
        <f ca="1">Summary!AG55/1.13</f>
        <v>87.415922366637488</v>
      </c>
      <c r="BQ4" s="131">
        <f ca="1">Summary!AH55/1.13</f>
        <v>95.15669867880186</v>
      </c>
      <c r="BR4" s="131">
        <f ca="1">Summary!AI55/1.13</f>
        <v>103.27355019809406</v>
      </c>
      <c r="BS4" s="131">
        <f ca="1">Summary!AJ55/1.13</f>
        <v>111.79632264926587</v>
      </c>
      <c r="BT4" s="131">
        <f ca="1">Summary!AK55/1.13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M5" s="105"/>
      <c r="N5" s="105"/>
      <c r="AN5" s="133" t="s">
        <v>213</v>
      </c>
      <c r="AO5" s="131">
        <f>Summary!F46/1000</f>
        <v>4.6744099999999991</v>
      </c>
      <c r="AP5" s="131">
        <f>Summary!G46/1000</f>
        <v>10.135176148933333</v>
      </c>
      <c r="AQ5" s="131">
        <f>Summary!H46/1000</f>
        <v>15.840564487985491</v>
      </c>
      <c r="AR5" s="131">
        <f>Summary!I46/1000</f>
        <v>23.153965342948403</v>
      </c>
      <c r="AS5" s="131">
        <f>Summary!J46/1000</f>
        <v>30.69332342201486</v>
      </c>
      <c r="AT5" s="131">
        <f>Summary!K46/1000</f>
        <v>38.103947232791434</v>
      </c>
      <c r="AU5" s="131">
        <f>Summary!L46/1000</f>
        <v>45.178327205691375</v>
      </c>
      <c r="AV5" s="131">
        <f>Summary!M46/1000</f>
        <v>53.152081946049542</v>
      </c>
      <c r="AW5" s="131">
        <f>Summary!N46/1000</f>
        <v>60.561878916264362</v>
      </c>
      <c r="AX5" s="131">
        <f>Summary!O46/1000</f>
        <v>67.46108131614136</v>
      </c>
      <c r="AY5" s="131">
        <f>Summary!P46/1000</f>
        <v>75.299993735967931</v>
      </c>
      <c r="AZ5" s="131">
        <f>Summary!Q46/1000</f>
        <v>82.864704537273468</v>
      </c>
      <c r="BA5" s="131">
        <f>Summary!R46/1000</f>
        <v>89.523897198922654</v>
      </c>
      <c r="BB5" s="131">
        <f>Summary!S46/1000</f>
        <v>95.721689398372988</v>
      </c>
      <c r="BC5" s="131">
        <f>Summary!T46/1000</f>
        <v>100.61985025072231</v>
      </c>
      <c r="BD5" s="131">
        <f>Summary!U46/1000</f>
        <v>105.3470024673522</v>
      </c>
      <c r="BE5" s="131">
        <f>Summary!V46/1000</f>
        <v>109.10721675176363</v>
      </c>
      <c r="BF5" s="131">
        <f>Summary!W46/1000</f>
        <v>111.90879422373101</v>
      </c>
      <c r="BG5" s="131">
        <f>Summary!X46/1000</f>
        <v>112.0447675311766</v>
      </c>
      <c r="BH5" s="131">
        <f>Summary!Y46/1000</f>
        <v>111.15090806576367</v>
      </c>
      <c r="BI5" s="131">
        <f>Summary!Z46/1000</f>
        <v>109.13595447947391</v>
      </c>
      <c r="BJ5" s="131">
        <f>Summary!AA46/1000</f>
        <v>105.89982556341481</v>
      </c>
      <c r="BK5" s="131">
        <f>Summary!AB46/1000</f>
        <v>101.33296151091679</v>
      </c>
      <c r="BL5" s="131">
        <f>Summary!AC46/1000</f>
        <v>95.315613823649883</v>
      </c>
      <c r="BM5" s="131">
        <f>Summary!AD46/1000</f>
        <v>87.717080208369495</v>
      </c>
      <c r="BN5" s="131">
        <f>Summary!AE46/1000</f>
        <v>78.394880547163083</v>
      </c>
      <c r="BO5" s="131">
        <f>Summary!AF46/1000</f>
        <v>67.193869740907871</v>
      </c>
      <c r="BP5" s="131">
        <f>Summary!AG46/1000</f>
        <v>53.945282922771412</v>
      </c>
      <c r="BQ5" s="131">
        <f>Summary!AH46/1000</f>
        <v>38.465708214607076</v>
      </c>
      <c r="BR5" s="131">
        <f>Summary!AI46/1000</f>
        <v>20.555981852541919</v>
      </c>
      <c r="BS5" s="131">
        <f>Summary!AJ46/1000</f>
        <v>1.3734244566876442E-7</v>
      </c>
      <c r="BT5" s="131">
        <f>Summary!AK46/1000</f>
        <v>0</v>
      </c>
    </row>
    <row r="6" spans="1:72" s="105" customFormat="1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t="s">
        <v>235</v>
      </c>
      <c r="E7" s="50" t="s">
        <v>111</v>
      </c>
      <c r="I7" s="148"/>
      <c r="J7" s="149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s="53" customFormat="1" x14ac:dyDescent="0.25">
      <c r="B9" s="24" t="s">
        <v>187</v>
      </c>
      <c r="C9" s="126">
        <v>0</v>
      </c>
      <c r="I9" s="148"/>
      <c r="J9" s="149"/>
    </row>
    <row r="10" spans="1:72" s="105" customFormat="1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t="s">
        <v>236</v>
      </c>
      <c r="I11" s="148"/>
      <c r="J11" s="149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100000000000000</v>
      </c>
      <c r="D13" s="19" t="s">
        <v>237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1.3734244566876441E-4</v>
      </c>
    </row>
    <row r="18" spans="2:4" s="105" customFormat="1" x14ac:dyDescent="0.25">
      <c r="B18" s="24" t="s">
        <v>223</v>
      </c>
      <c r="C18" s="41" t="s">
        <v>224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7420.9596822350459</v>
      </c>
      <c r="G45" s="32">
        <f>Calcs!E33</f>
        <v>6613.0576350540223</v>
      </c>
      <c r="H45" s="32">
        <f>Calcs!F33</f>
        <v>6365.2324255072963</v>
      </c>
      <c r="I45" s="32">
        <f>Calcs!G33</f>
        <v>5665.4302290996566</v>
      </c>
      <c r="J45" s="32">
        <f>Calcs!H33</f>
        <v>4488.7542640630927</v>
      </c>
      <c r="K45" s="32">
        <f>Calcs!I33</f>
        <v>4793.2728775324395</v>
      </c>
      <c r="L45" s="32">
        <f>Calcs!J33</f>
        <v>5118.4501371414717</v>
      </c>
      <c r="M45" s="32">
        <f>Calcs!K33</f>
        <v>5465.687532459131</v>
      </c>
      <c r="N45" s="32">
        <f>Calcs!L33</f>
        <v>5836.4816305825989</v>
      </c>
      <c r="O45" s="32">
        <f>Calcs!M33</f>
        <v>6232.4305262291036</v>
      </c>
      <c r="P45" s="32">
        <f>Calcs!N33</f>
        <v>6655.2407294041359</v>
      </c>
      <c r="Q45" s="32">
        <f>Calcs!O33</f>
        <v>7106.7345203314235</v>
      </c>
      <c r="R45" s="32">
        <f>Calcs!P33</f>
        <v>7588.8578033438353</v>
      </c>
      <c r="S45" s="32">
        <f>Calcs!Q33</f>
        <v>8103.6884935849384</v>
      </c>
      <c r="T45" s="32">
        <f>Calcs!R33</f>
        <v>8653.4454726672047</v>
      </c>
      <c r="U45" s="32">
        <f>Calcs!S33</f>
        <v>9240.4981518851509</v>
      </c>
      <c r="V45" s="32">
        <f>Calcs!T33</f>
        <v>9867.3766842000514</v>
      </c>
      <c r="W45" s="32">
        <f>Calcs!U33</f>
        <v>10536.782869009216</v>
      </c>
      <c r="X45" s="32">
        <f>Calcs!V33</f>
        <v>11251.601796698491</v>
      </c>
      <c r="Y45" s="32">
        <f>Calcs!W33</f>
        <v>12014.914283165153</v>
      </c>
      <c r="Z45" s="32">
        <f>Calcs!X33</f>
        <v>12830.010147903062</v>
      </c>
      <c r="AA45" s="32">
        <f>Calcs!Y33</f>
        <v>13700.402392877641</v>
      </c>
      <c r="AB45" s="32">
        <f>Calcs!Z33</f>
        <v>14629.842343300501</v>
      </c>
      <c r="AC45" s="32">
        <f>Calcs!AA33</f>
        <v>15622.335815559418</v>
      </c>
      <c r="AD45" s="32">
        <f>Calcs!AB33</f>
        <v>16682.160381986116</v>
      </c>
      <c r="AE45" s="32">
        <f>Calcs!AC33</f>
        <v>17813.883806871792</v>
      </c>
      <c r="AF45" s="32">
        <f>Calcs!AD33</f>
        <v>19022.38373318818</v>
      </c>
      <c r="AG45" s="32">
        <f>Calcs!AE33</f>
        <v>20312.868704862474</v>
      </c>
      <c r="AH45" s="32">
        <f>Calcs!AF33</f>
        <v>21690.900615210467</v>
      </c>
      <c r="AI45" s="32">
        <f>Calcs!AG33</f>
        <v>23162.418678279122</v>
      </c>
      <c r="AJ45" s="32">
        <f>Calcs!AH33</f>
        <v>24733.765026413021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4674.4099999999989</v>
      </c>
      <c r="G46" s="32">
        <f>Calcs!E32</f>
        <v>10135.176148933333</v>
      </c>
      <c r="H46" s="32">
        <f>Calcs!F32</f>
        <v>15840.56448798549</v>
      </c>
      <c r="I46" s="32">
        <f>Calcs!G32</f>
        <v>23153.965342948402</v>
      </c>
      <c r="J46" s="32">
        <f>Calcs!H32</f>
        <v>30693.323422014859</v>
      </c>
      <c r="K46" s="32">
        <f>Calcs!I32</f>
        <v>38103.947232791434</v>
      </c>
      <c r="L46" s="32">
        <f>Calcs!J32</f>
        <v>45178.327205691377</v>
      </c>
      <c r="M46" s="32">
        <f>Calcs!K32</f>
        <v>53152.08194604954</v>
      </c>
      <c r="N46" s="32">
        <f>Calcs!L32</f>
        <v>60561.878916264359</v>
      </c>
      <c r="O46" s="32">
        <f>Calcs!M32</f>
        <v>67461.081316141353</v>
      </c>
      <c r="P46" s="32">
        <f>Calcs!N32</f>
        <v>75299.993735967932</v>
      </c>
      <c r="Q46" s="32">
        <f>Calcs!O32</f>
        <v>82864.704537273472</v>
      </c>
      <c r="R46" s="32">
        <f>Calcs!P32</f>
        <v>89523.897198922656</v>
      </c>
      <c r="S46" s="32">
        <f>Calcs!Q32</f>
        <v>95721.689398372982</v>
      </c>
      <c r="T46" s="32">
        <f>Calcs!R32</f>
        <v>100619.8502507223</v>
      </c>
      <c r="U46" s="32">
        <f>Calcs!S32</f>
        <v>105347.0024673522</v>
      </c>
      <c r="V46" s="32">
        <f>Calcs!T32</f>
        <v>109107.21675176363</v>
      </c>
      <c r="W46" s="32">
        <f>Calcs!U32</f>
        <v>111908.79422373101</v>
      </c>
      <c r="X46" s="32">
        <f>Calcs!V32</f>
        <v>112044.76753117661</v>
      </c>
      <c r="Y46" s="32">
        <f>Calcs!W32</f>
        <v>111150.90806576367</v>
      </c>
      <c r="Z46" s="32">
        <f>Calcs!X32</f>
        <v>109135.9544794739</v>
      </c>
      <c r="AA46" s="32">
        <f>Calcs!Y32</f>
        <v>105899.82556341481</v>
      </c>
      <c r="AB46" s="32">
        <f>Calcs!Z32</f>
        <v>101332.96151091679</v>
      </c>
      <c r="AC46" s="32">
        <f>Calcs!AA32</f>
        <v>95315.613823649881</v>
      </c>
      <c r="AD46" s="32">
        <f>Calcs!AB32</f>
        <v>87717.080208369502</v>
      </c>
      <c r="AE46" s="32">
        <f>Calcs!AC32</f>
        <v>78394.880547163077</v>
      </c>
      <c r="AF46" s="32">
        <f>Calcs!AD32</f>
        <v>67193.869740907874</v>
      </c>
      <c r="AG46" s="32">
        <f>Calcs!AE32</f>
        <v>53945.28292277141</v>
      </c>
      <c r="AH46" s="32">
        <f>Calcs!AF32</f>
        <v>38465.708214607075</v>
      </c>
      <c r="AI46" s="32">
        <f>Calcs!AG32</f>
        <v>20555.981852541918</v>
      </c>
      <c r="AJ46" s="32">
        <f>Calcs!AH32</f>
        <v>1.3734244566876441E-4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130.48783261808913</v>
      </c>
      <c r="G54" s="32">
        <f ca="1">'Residential Bill'!D22</f>
        <v>129.55880298964928</v>
      </c>
      <c r="H54" s="32">
        <f ca="1">'Residential Bill'!E22</f>
        <v>132.19220006702136</v>
      </c>
      <c r="I54" s="32">
        <f ca="1">'Residential Bill'!F22</f>
        <v>134.28852368871549</v>
      </c>
      <c r="J54" s="32">
        <f ca="1">'Residential Bill'!G22</f>
        <v>132.89333780473959</v>
      </c>
      <c r="K54" s="32">
        <f ca="1">'Residential Bill'!H22</f>
        <v>139.50606050009151</v>
      </c>
      <c r="L54" s="32">
        <f ca="1">'Residential Bill'!I22</f>
        <v>148.92072176028893</v>
      </c>
      <c r="M54" s="32">
        <f ca="1">'Residential Bill'!J22</f>
        <v>148.18389544710135</v>
      </c>
      <c r="N54" s="32">
        <f ca="1">'Residential Bill'!K22</f>
        <v>163.45563002761671</v>
      </c>
      <c r="O54" s="32">
        <f ca="1">'Residential Bill'!L22</f>
        <v>163.93769122603837</v>
      </c>
      <c r="P54" s="32">
        <f ca="1">'Residential Bill'!M22</f>
        <v>170.3407147773423</v>
      </c>
      <c r="Q54" s="32">
        <f ca="1">'Residential Bill'!N22</f>
        <v>175.07973816526572</v>
      </c>
      <c r="R54" s="32">
        <f ca="1">'Residential Bill'!O22</f>
        <v>182.21715848466829</v>
      </c>
      <c r="S54" s="32">
        <f ca="1">'Residential Bill'!P22</f>
        <v>189.56619874050051</v>
      </c>
      <c r="T54" s="32">
        <f ca="1">'Residential Bill'!Q22</f>
        <v>202.41637588104535</v>
      </c>
      <c r="U54" s="32">
        <f ca="1">'Residential Bill'!R22</f>
        <v>207.40592120925174</v>
      </c>
      <c r="V54" s="32">
        <f ca="1">'Residential Bill'!S22</f>
        <v>216.92589994275383</v>
      </c>
      <c r="W54" s="32">
        <f ca="1">'Residential Bill'!T22</f>
        <v>225.44216808017578</v>
      </c>
      <c r="X54" s="32">
        <f ca="1">'Residential Bill'!U22</f>
        <v>238.94253178512673</v>
      </c>
      <c r="Y54" s="32">
        <f ca="1">'Residential Bill'!V22</f>
        <v>245.98919293486361</v>
      </c>
      <c r="Z54" s="32">
        <f ca="1">'Residential Bill'!W22</f>
        <v>253.22241935035507</v>
      </c>
      <c r="AA54" s="32">
        <f ca="1">'Residential Bill'!X22</f>
        <v>260.66481946498959</v>
      </c>
      <c r="AB54" s="32">
        <f ca="1">'Residential Bill'!Y22</f>
        <v>268.3398607142268</v>
      </c>
      <c r="AC54" s="32">
        <f ca="1">'Residential Bill'!Z22</f>
        <v>276.27195398342542</v>
      </c>
      <c r="AD54" s="32">
        <f ca="1">'Residential Bill'!AA22</f>
        <v>284.48654184465732</v>
      </c>
      <c r="AE54" s="32">
        <f ca="1">'Residential Bill'!AB22</f>
        <v>293.0101909046021</v>
      </c>
      <c r="AF54" s="32">
        <f ca="1">'Residential Bill'!AC22</f>
        <v>301.87068860176907</v>
      </c>
      <c r="AG54" s="32">
        <f ca="1">'Residential Bill'!AD22</f>
        <v>311.09714480868922</v>
      </c>
      <c r="AH54" s="32">
        <f ca="1">'Residential Bill'!AE22</f>
        <v>320.72009861343565</v>
      </c>
      <c r="AI54" s="32">
        <f ca="1">'Residential Bill'!AF22</f>
        <v>330.77163067492893</v>
      </c>
      <c r="AJ54" s="32">
        <f ca="1">'Residential Bill'!AG22</f>
        <v>341.28548156805107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-29.7303</v>
      </c>
      <c r="G55" s="37">
        <f t="shared" ca="1" si="1"/>
        <v>-33.210700000000003</v>
      </c>
      <c r="H55" s="37">
        <f t="shared" ca="1" si="1"/>
        <v>-33.22199999999998</v>
      </c>
      <c r="I55" s="37">
        <f t="shared" ca="1" si="1"/>
        <v>-41.65179999999998</v>
      </c>
      <c r="J55" s="37">
        <f t="shared" ca="1" si="1"/>
        <v>-40.70259999999999</v>
      </c>
      <c r="K55" s="37">
        <f t="shared" ca="1" si="1"/>
        <v>-37.407553711480546</v>
      </c>
      <c r="L55" s="37">
        <f t="shared" ca="1" si="1"/>
        <v>-32.825589143046841</v>
      </c>
      <c r="M55" s="37">
        <f t="shared" ca="1" si="1"/>
        <v>-36.267961422192371</v>
      </c>
      <c r="N55" s="37">
        <f t="shared" ca="1" si="1"/>
        <v>-30.042958521712478</v>
      </c>
      <c r="O55" s="37">
        <f t="shared" ca="1" si="1"/>
        <v>-24.517202109130665</v>
      </c>
      <c r="P55" s="37">
        <f t="shared" ca="1" si="1"/>
        <v>-28.102668241762871</v>
      </c>
      <c r="Q55" s="37">
        <f t="shared" ca="1" si="1"/>
        <v>-23.777743182914918</v>
      </c>
      <c r="R55" s="37">
        <f t="shared" ca="1" si="1"/>
        <v>-15.499076595294611</v>
      </c>
      <c r="S55" s="37">
        <f t="shared" ca="1" si="1"/>
        <v>-10.289251796574462</v>
      </c>
      <c r="T55" s="37">
        <f t="shared" ca="1" si="1"/>
        <v>-6.6096905248684834E-3</v>
      </c>
      <c r="U55" s="37">
        <f t="shared" ca="1" si="1"/>
        <v>2.6562766132670674</v>
      </c>
      <c r="V55" s="37">
        <f t="shared" ca="1" si="1"/>
        <v>10.220021448646719</v>
      </c>
      <c r="W55" s="37">
        <f t="shared" ca="1" si="1"/>
        <v>17.320275161159515</v>
      </c>
      <c r="X55" s="37">
        <f t="shared" ca="1" si="1"/>
        <v>34.348100488127869</v>
      </c>
      <c r="Y55" s="37">
        <f t="shared" ref="Y55:AM55" ca="1" si="2">Y54-Y53</f>
        <v>40.550743775926719</v>
      </c>
      <c r="Z55" s="37">
        <f t="shared" ca="1" si="2"/>
        <v>46.936470484218006</v>
      </c>
      <c r="AA55" s="37">
        <f t="shared" ca="1" si="2"/>
        <v>53.527874682658165</v>
      </c>
      <c r="AB55" s="37">
        <f t="shared" ca="1" si="2"/>
        <v>60.348409383719712</v>
      </c>
      <c r="AC55" s="37">
        <f t="shared" ca="1" si="2"/>
        <v>67.422470990274832</v>
      </c>
      <c r="AD55" s="37">
        <f t="shared" ca="1" si="2"/>
        <v>74.775487532163936</v>
      </c>
      <c r="AE55" s="37">
        <f t="shared" ca="1" si="2"/>
        <v>82.434011013843786</v>
      </c>
      <c r="AF55" s="37">
        <f t="shared" ca="1" si="2"/>
        <v>90.425814211361967</v>
      </c>
      <c r="AG55" s="37">
        <f t="shared" ca="1" si="2"/>
        <v>98.779992274300355</v>
      </c>
      <c r="AH55" s="37">
        <f t="shared" ca="1" si="2"/>
        <v>107.52706950704609</v>
      </c>
      <c r="AI55" s="37">
        <f t="shared" ca="1" si="2"/>
        <v>116.69911172384627</v>
      </c>
      <c r="AJ55" s="37">
        <f t="shared" ca="1" si="2"/>
        <v>126.32984459367043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T57"/>
  <sheetViews>
    <sheetView topLeftCell="AA1" zoomScale="85" zoomScaleNormal="85" workbookViewId="0">
      <selection activeCell="AO4" sqref="AO4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'1a GA RPP'!$J$1, 0)</f>
        <v>-18.100000000000001</v>
      </c>
      <c r="K4" s="59">
        <f ca="1">OFFSET('Impact Summary'!V$2, '1a GA RPP'!$J$1, 0)</f>
        <v>-17.68</v>
      </c>
      <c r="L4" s="59">
        <f ca="1">OFFSET('Impact Summary'!W$2, '1a GA RPP'!$J$1, 0)</f>
        <v>-17.29</v>
      </c>
      <c r="M4" s="59">
        <f ca="1">OFFSET('Impact Summary'!X$2, '1a GA RPP'!$J$1, 0)</f>
        <v>-24.39</v>
      </c>
      <c r="N4" s="59">
        <f ca="1">OFFSET('Impact Summary'!Y$2, '1a GA RPP'!$J$1, 0)</f>
        <v>-19.2</v>
      </c>
      <c r="AN4" s="133" t="s">
        <v>221</v>
      </c>
      <c r="AO4" s="131">
        <f>'1a GA RPP'!F55/1.13</f>
        <v>-18.100000000000005</v>
      </c>
      <c r="AP4" s="131">
        <f>'1a GA RPP'!G55/1.13</f>
        <v>-17.679999999999996</v>
      </c>
      <c r="AQ4" s="131">
        <f>'1a GA RPP'!H55/1.13</f>
        <v>-17.290000000000003</v>
      </c>
      <c r="AR4" s="131">
        <f>'1a GA RPP'!I55/1.13</f>
        <v>-24.39</v>
      </c>
      <c r="AS4" s="131">
        <f>'1a GA RPP'!J55/1.13</f>
        <v>-19.2</v>
      </c>
      <c r="AT4" s="131">
        <f>'1a GA RPP'!K55/1.13</f>
        <v>-14.397099259932336</v>
      </c>
      <c r="AU4" s="131">
        <f>'1a GA RPP'!L55/1.13</f>
        <v>-7.3584083165067211</v>
      </c>
      <c r="AV4" s="131">
        <f>'1a GA RPP'!M55/1.13</f>
        <v>-15.767401829400651</v>
      </c>
      <c r="AW4" s="131">
        <f>'1a GA RPP'!N55/1.13</f>
        <v>-6.0727761618692169</v>
      </c>
      <c r="AX4" s="131">
        <f>'1a GA RPP'!O55/1.13</f>
        <v>2.3815423045382977</v>
      </c>
      <c r="AY4" s="131">
        <f>'1a GA RPP'!P55/1.13</f>
        <v>-7.4183826704949913</v>
      </c>
      <c r="AZ4" s="131">
        <f>'1a GA RPP'!Q55/1.13</f>
        <v>-2.1634880772460576</v>
      </c>
      <c r="BA4" s="131">
        <f>'1a GA RPP'!R55/1.13</f>
        <v>10.271780959401747</v>
      </c>
      <c r="BB4" s="131">
        <f>'1a GA RPP'!S55/1.13</f>
        <v>16.286232115482811</v>
      </c>
      <c r="BC4" s="131">
        <f>'1a GA RPP'!T55/1.13</f>
        <v>18.59794794494136</v>
      </c>
      <c r="BD4" s="131">
        <f>'1a GA RPP'!U55/1.13</f>
        <v>18.468795528657033</v>
      </c>
      <c r="BE4" s="131">
        <f>'1a GA RPP'!V55/1.13</f>
        <v>18.341424525011131</v>
      </c>
      <c r="BF4" s="131">
        <f>'1a GA RPP'!W55/1.13</f>
        <v>18.215798329634335</v>
      </c>
      <c r="BG4" s="131">
        <f>'1a GA RPP'!X55/1.13</f>
        <v>17.96963889274738</v>
      </c>
      <c r="BH4" s="131">
        <f>'1a GA RPP'!Y55/1.13</f>
        <v>17.895150629106741</v>
      </c>
      <c r="BI4" s="131">
        <f>'1a GA RPP'!Z55/1.13</f>
        <v>17.820971136357592</v>
      </c>
      <c r="BJ4" s="131">
        <f>'1a GA RPP'!AA55/1.13</f>
        <v>17.747099134573897</v>
      </c>
      <c r="BK4" s="131">
        <f>'1a GA RPP'!AB55/1.13</f>
        <v>17.673533349135351</v>
      </c>
      <c r="BL4" s="131">
        <f>'1a GA RPP'!AC55/1.13</f>
        <v>17.600272510705068</v>
      </c>
      <c r="BM4" s="131">
        <f>'1a GA RPP'!AD55/1.13</f>
        <v>17.52731535520801</v>
      </c>
      <c r="BN4" s="131">
        <f>'1a GA RPP'!AE55/1.13</f>
        <v>17.454660623808905</v>
      </c>
      <c r="BO4" s="131">
        <f>'1a GA RPP'!AF55/1.13</f>
        <v>17.382307062890749</v>
      </c>
      <c r="BP4" s="131">
        <f>'1a GA RPP'!AG55/1.13</f>
        <v>17.31025342403294</v>
      </c>
      <c r="BQ4" s="131">
        <f>'1a GA RPP'!AH55/1.13</f>
        <v>17.238498463989981</v>
      </c>
      <c r="BR4" s="131">
        <f>'1a GA RPP'!AI55/1.13</f>
        <v>17.167040944669875</v>
      </c>
      <c r="BS4" s="131">
        <f>'1a GA RPP'!AJ55/1.13</f>
        <v>17.095879633112705</v>
      </c>
      <c r="BT4" s="131">
        <f>'1a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'1a GA RPP'!F46/1000</f>
        <v>1.4998335733333332</v>
      </c>
      <c r="AP5" s="131">
        <f>'1a GA RPP'!G46/1000</f>
        <v>3.0415958642783991</v>
      </c>
      <c r="AQ5" s="131">
        <f>'1a GA RPP'!H46/1000</f>
        <v>4.6198988793615499</v>
      </c>
      <c r="AR5" s="131">
        <f>'1a GA RPP'!I46/1000</f>
        <v>6.8631661700296878</v>
      </c>
      <c r="AS5" s="131">
        <f>'1a GA RPP'!J46/1000</f>
        <v>8.794143671288408</v>
      </c>
      <c r="AT5" s="131">
        <f>'1a GA RPP'!K46/1000</f>
        <v>10.428706816242265</v>
      </c>
      <c r="AU5" s="131">
        <f>'1a GA RPP'!L46/1000</f>
        <v>11.567720689118879</v>
      </c>
      <c r="AV5" s="131">
        <f>'1a GA RPP'!M46/1000</f>
        <v>13.456934376345092</v>
      </c>
      <c r="AW5" s="131">
        <f>'1a GA RPP'!N46/1000</f>
        <v>14.645085072149133</v>
      </c>
      <c r="AX5" s="131">
        <f>'1a GA RPP'!O46/1000</f>
        <v>15.199744186756442</v>
      </c>
      <c r="AY5" s="131">
        <f>'1a GA RPP'!P46/1000</f>
        <v>16.587779277245293</v>
      </c>
      <c r="AZ5" s="131">
        <f>'1a GA RPP'!Q46/1000</f>
        <v>17.614431094947431</v>
      </c>
      <c r="BA5" s="131">
        <f>'1a GA RPP'!R46/1000</f>
        <v>17.67037942615994</v>
      </c>
      <c r="BB5" s="131">
        <f>'1a GA RPP'!S46/1000</f>
        <v>17.224858042580149</v>
      </c>
      <c r="BC5" s="131">
        <f>'1a GA RPP'!T46/1000</f>
        <v>16.564986380981718</v>
      </c>
      <c r="BD5" s="131">
        <f>'1a GA RPP'!U46/1000</f>
        <v>15.87135568517591</v>
      </c>
      <c r="BE5" s="131">
        <f>'1a GA RPP'!V46/1000</f>
        <v>15.142238842972677</v>
      </c>
      <c r="BF5" s="131">
        <f>'1a GA RPP'!W46/1000</f>
        <v>14.375820383122328</v>
      </c>
      <c r="BG5" s="131">
        <f>'1a GA RPP'!X46/1000</f>
        <v>13.570191954866033</v>
      </c>
      <c r="BH5" s="131">
        <f>'1a GA RPP'!Y46/1000</f>
        <v>12.723347576220149</v>
      </c>
      <c r="BI5" s="131">
        <f>'1a GA RPP'!Z46/1000</f>
        <v>11.833178639162739</v>
      </c>
      <c r="BJ5" s="131">
        <f>'1a GA RPP'!AA46/1000</f>
        <v>10.897468659285472</v>
      </c>
      <c r="BK5" s="131">
        <f>'1a GA RPP'!AB46/1000</f>
        <v>9.9138877568376849</v>
      </c>
      <c r="BL5" s="131">
        <f>'1a GA RPP'!AC46/1000</f>
        <v>8.8799868554206682</v>
      </c>
      <c r="BM5" s="131">
        <f>'1a GA RPP'!AD46/1000</f>
        <v>7.7931915838871557</v>
      </c>
      <c r="BN5" s="131">
        <f>'1a GA RPP'!AE46/1000</f>
        <v>6.6507958662619897</v>
      </c>
      <c r="BO5" s="131">
        <f>'1a GA RPP'!AF46/1000</f>
        <v>5.4499551837231195</v>
      </c>
      <c r="BP5" s="131">
        <f>'1a GA RPP'!AG46/1000</f>
        <v>4.1876794918655618</v>
      </c>
      <c r="BQ5" s="131">
        <f>'1a GA RPP'!AH46/1000</f>
        <v>2.8608257756125703</v>
      </c>
      <c r="BR5" s="131">
        <f>'1a GA RPP'!AI46/1000</f>
        <v>1.4660902232360755</v>
      </c>
      <c r="BS5" s="131">
        <f>'1a GA RPP'!AJ46/1000</f>
        <v>0</v>
      </c>
      <c r="BT5" s="131">
        <f>'1a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1.4998335733333332</v>
      </c>
      <c r="AP6" s="131">
        <f t="shared" ref="AP6:BT6" si="0">AP5-AO5</f>
        <v>1.5417622909450659</v>
      </c>
      <c r="AQ6" s="131">
        <f t="shared" si="0"/>
        <v>1.5783030150831507</v>
      </c>
      <c r="AR6" s="131">
        <f t="shared" si="0"/>
        <v>2.2432672906681379</v>
      </c>
      <c r="AS6" s="131">
        <f t="shared" si="0"/>
        <v>1.9309775012587203</v>
      </c>
      <c r="AT6" s="131">
        <f t="shared" si="0"/>
        <v>1.6345631449538569</v>
      </c>
      <c r="AU6" s="131">
        <f t="shared" si="0"/>
        <v>1.1390138728766139</v>
      </c>
      <c r="AV6" s="131">
        <f t="shared" si="0"/>
        <v>1.8892136872262135</v>
      </c>
      <c r="AW6" s="131">
        <f t="shared" si="0"/>
        <v>1.1881506958040404</v>
      </c>
      <c r="AX6" s="131">
        <f t="shared" si="0"/>
        <v>0.55465911460730943</v>
      </c>
      <c r="AY6" s="131">
        <f t="shared" si="0"/>
        <v>1.3880350904888505</v>
      </c>
      <c r="AZ6" s="131">
        <f t="shared" si="0"/>
        <v>1.0266518177021382</v>
      </c>
      <c r="BA6" s="131">
        <f t="shared" si="0"/>
        <v>5.5948331212508862E-2</v>
      </c>
      <c r="BB6" s="131">
        <f t="shared" si="0"/>
        <v>-0.44552138357979132</v>
      </c>
      <c r="BC6" s="131">
        <f t="shared" si="0"/>
        <v>-0.65987166159843014</v>
      </c>
      <c r="BD6" s="131">
        <f t="shared" si="0"/>
        <v>-0.69363069580580827</v>
      </c>
      <c r="BE6" s="131">
        <f t="shared" si="0"/>
        <v>-0.72911684220323281</v>
      </c>
      <c r="BF6" s="131">
        <f t="shared" si="0"/>
        <v>-0.76641845985034962</v>
      </c>
      <c r="BG6" s="131">
        <f t="shared" si="0"/>
        <v>-0.80562842825629488</v>
      </c>
      <c r="BH6" s="131">
        <f t="shared" si="0"/>
        <v>-0.84684437864588347</v>
      </c>
      <c r="BI6" s="131">
        <f t="shared" si="0"/>
        <v>-0.8901689370574104</v>
      </c>
      <c r="BJ6" s="131">
        <f t="shared" si="0"/>
        <v>-0.93570997987726656</v>
      </c>
      <c r="BK6" s="131">
        <f t="shared" si="0"/>
        <v>-0.98358090244778751</v>
      </c>
      <c r="BL6" s="131">
        <f t="shared" si="0"/>
        <v>-1.0339009014170166</v>
      </c>
      <c r="BM6" s="131">
        <f t="shared" si="0"/>
        <v>-1.0867952715335125</v>
      </c>
      <c r="BN6" s="131">
        <f t="shared" si="0"/>
        <v>-1.142395717625166</v>
      </c>
      <c r="BO6" s="131">
        <f t="shared" si="0"/>
        <v>-1.2008406825388702</v>
      </c>
      <c r="BP6" s="131">
        <f t="shared" si="0"/>
        <v>-1.2622756918575577</v>
      </c>
      <c r="BQ6" s="131">
        <f t="shared" si="0"/>
        <v>-1.3268537162529914</v>
      </c>
      <c r="BR6" s="131">
        <f t="shared" si="0"/>
        <v>-1.3947355523764948</v>
      </c>
      <c r="BS6" s="131">
        <f t="shared" si="0"/>
        <v>-1.4660902232360755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1541.0953990568337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10595.536108901711</v>
      </c>
      <c r="G45" s="32">
        <v>10369.650163054024</v>
      </c>
      <c r="H45" s="32">
        <v>10129.410182113355</v>
      </c>
      <c r="I45" s="32">
        <v>10161.51454085723</v>
      </c>
      <c r="J45" s="32">
        <v>9263.6975561843046</v>
      </c>
      <c r="K45" s="32">
        <v>9448.9715073079915</v>
      </c>
      <c r="L45" s="32">
        <v>9637.9509374541485</v>
      </c>
      <c r="M45" s="32">
        <v>9830.7099562032327</v>
      </c>
      <c r="N45" s="32">
        <v>10027.324155327296</v>
      </c>
      <c r="O45" s="32">
        <v>10227.870638433844</v>
      </c>
      <c r="P45" s="32">
        <v>10432.428051202518</v>
      </c>
      <c r="Q45" s="32">
        <v>10641.07661222657</v>
      </c>
      <c r="R45" s="32">
        <v>10853.898144471101</v>
      </c>
      <c r="S45" s="32">
        <v>11070.976107360524</v>
      </c>
      <c r="T45" s="32">
        <v>10195.580094452582</v>
      </c>
      <c r="U45" s="32">
        <v>10361.034228744915</v>
      </c>
      <c r="V45" s="32">
        <v>9779.1337214385749</v>
      </c>
      <c r="W45" s="32">
        <v>9297.5305310131989</v>
      </c>
      <c r="X45" s="32">
        <v>7203.4165907148326</v>
      </c>
      <c r="Y45" s="32">
        <v>6929.9399099140373</v>
      </c>
      <c r="Z45" s="32">
        <v>6669.6715040256604</v>
      </c>
      <c r="AA45" s="32">
        <v>6421.9734447054925</v>
      </c>
      <c r="AB45" s="32">
        <v>6186.2386140349954</v>
      </c>
      <c r="AC45" s="32">
        <v>5961.8892164508234</v>
      </c>
      <c r="AD45" s="32">
        <v>5748.3753625446352</v>
      </c>
      <c r="AE45" s="32">
        <v>5545.1737212620028</v>
      </c>
      <c r="AF45" s="32">
        <v>5351.7862371969295</v>
      </c>
      <c r="AG45" s="32">
        <v>5167.7389098379881</v>
      </c>
      <c r="AH45" s="32">
        <v>4992.5806317739771</v>
      </c>
      <c r="AI45" s="32">
        <v>4825.8820830114946</v>
      </c>
      <c r="AJ45" s="32">
        <v>4667.2346786943363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1499.8335733333333</v>
      </c>
      <c r="G46" s="32">
        <v>3041.5958642783989</v>
      </c>
      <c r="H46" s="32">
        <v>4619.8988793615499</v>
      </c>
      <c r="I46" s="32">
        <v>6863.1661700296881</v>
      </c>
      <c r="J46" s="32">
        <v>8794.1436712884079</v>
      </c>
      <c r="K46" s="32">
        <v>10428.706816242266</v>
      </c>
      <c r="L46" s="32">
        <v>11567.720689118878</v>
      </c>
      <c r="M46" s="32">
        <v>13456.934376345092</v>
      </c>
      <c r="N46" s="32">
        <v>14645.085072149133</v>
      </c>
      <c r="O46" s="32">
        <v>15199.744186756443</v>
      </c>
      <c r="P46" s="32">
        <v>16587.779277245292</v>
      </c>
      <c r="Q46" s="32">
        <v>17614.431094947431</v>
      </c>
      <c r="R46" s="32">
        <v>17670.37942615994</v>
      </c>
      <c r="S46" s="32">
        <v>17224.858042580148</v>
      </c>
      <c r="T46" s="32">
        <v>16564.986380981718</v>
      </c>
      <c r="U46" s="32">
        <v>15871.355685175909</v>
      </c>
      <c r="V46" s="32">
        <v>15142.238842972678</v>
      </c>
      <c r="W46" s="32">
        <v>14375.820383122327</v>
      </c>
      <c r="X46" s="32">
        <v>13570.191954866033</v>
      </c>
      <c r="Y46" s="32">
        <v>12723.347576220149</v>
      </c>
      <c r="Z46" s="32">
        <v>11833.178639162739</v>
      </c>
      <c r="AA46" s="32">
        <v>10897.468659285472</v>
      </c>
      <c r="AB46" s="32">
        <v>9913.8877568376847</v>
      </c>
      <c r="AC46" s="32">
        <v>8879.9868554206678</v>
      </c>
      <c r="AD46" s="32">
        <v>7793.1915838871555</v>
      </c>
      <c r="AE46" s="32">
        <v>6650.7958662619894</v>
      </c>
      <c r="AF46" s="32">
        <v>5449.9551837231193</v>
      </c>
      <c r="AG46" s="32">
        <v>4187.6794918655614</v>
      </c>
      <c r="AH46" s="32">
        <v>2860.8257756125704</v>
      </c>
      <c r="AI46" s="32">
        <v>1466.0902232360754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145.87650006702134</v>
      </c>
      <c r="I54" s="32">
        <v>148.37962368871547</v>
      </c>
      <c r="J54" s="32">
        <v>151.89993780473958</v>
      </c>
      <c r="K54" s="32">
        <v>160.64489204784851</v>
      </c>
      <c r="L54" s="32">
        <v>173.43130950568317</v>
      </c>
      <c r="M54" s="32">
        <v>166.63469280207099</v>
      </c>
      <c r="N54" s="32">
        <v>186.63635148641697</v>
      </c>
      <c r="O54" s="32">
        <v>191.14603613929731</v>
      </c>
      <c r="P54" s="32">
        <v>190.06061060144583</v>
      </c>
      <c r="Q54" s="32">
        <v>196.4127398208926</v>
      </c>
      <c r="R54" s="32">
        <v>209.32334756408687</v>
      </c>
      <c r="S54" s="32">
        <v>218.25889282757055</v>
      </c>
      <c r="T54" s="32">
        <v>223.43866674935396</v>
      </c>
      <c r="U54" s="32">
        <v>225.61938354336712</v>
      </c>
      <c r="V54" s="32">
        <v>227.43168820736969</v>
      </c>
      <c r="W54" s="32">
        <v>228.70574503150306</v>
      </c>
      <c r="X54" s="32">
        <v>224.9001232458034</v>
      </c>
      <c r="Y54" s="32">
        <v>225.65996936982751</v>
      </c>
      <c r="Z54" s="32">
        <v>226.42364625022114</v>
      </c>
      <c r="AA54" s="32">
        <v>227.19116680439993</v>
      </c>
      <c r="AB54" s="32">
        <v>227.96254401503003</v>
      </c>
      <c r="AC54" s="32">
        <v>228.73779093024731</v>
      </c>
      <c r="AD54" s="32">
        <v>229.51692066387844</v>
      </c>
      <c r="AE54" s="32">
        <v>230.29994639566237</v>
      </c>
      <c r="AF54" s="32">
        <v>231.08688137147365</v>
      </c>
      <c r="AG54" s="32">
        <v>231.87773890354609</v>
      </c>
      <c r="AH54" s="32">
        <v>232.67253237069824</v>
      </c>
      <c r="AI54" s="32">
        <v>233.47127521855961</v>
      </c>
      <c r="AJ54" s="32">
        <v>234.273980959798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-19.537700000000001</v>
      </c>
      <c r="I55" s="37">
        <v>-27.560699999999997</v>
      </c>
      <c r="J55" s="37">
        <v>-21.695999999999998</v>
      </c>
      <c r="K55" s="37">
        <v>-16.268722163723538</v>
      </c>
      <c r="L55" s="37">
        <v>-8.3150013976525941</v>
      </c>
      <c r="M55" s="37">
        <v>-17.817164067222734</v>
      </c>
      <c r="N55" s="37">
        <v>-6.8622370629122145</v>
      </c>
      <c r="O55" s="37">
        <v>2.6911428041282761</v>
      </c>
      <c r="P55" s="37">
        <v>-8.3827724176593392</v>
      </c>
      <c r="Q55" s="37">
        <v>-2.4447415272880448</v>
      </c>
      <c r="R55" s="37">
        <v>11.607112484123974</v>
      </c>
      <c r="S55" s="37">
        <v>18.403442290495576</v>
      </c>
      <c r="T55" s="37">
        <v>21.015681177783733</v>
      </c>
      <c r="U55" s="37">
        <v>20.869738947382444</v>
      </c>
      <c r="V55" s="37">
        <v>20.725809713262578</v>
      </c>
      <c r="W55" s="37">
        <v>20.583852112486795</v>
      </c>
      <c r="X55" s="37">
        <v>20.305691948804537</v>
      </c>
      <c r="Y55" s="37">
        <v>20.221520210890617</v>
      </c>
      <c r="Z55" s="37">
        <v>20.137697384084078</v>
      </c>
      <c r="AA55" s="37">
        <v>20.054222022068501</v>
      </c>
      <c r="AB55" s="37">
        <v>19.971092684522944</v>
      </c>
      <c r="AC55" s="37">
        <v>19.888307937096727</v>
      </c>
      <c r="AD55" s="37">
        <v>19.805866351385049</v>
      </c>
      <c r="AE55" s="37">
        <v>19.723766504904063</v>
      </c>
      <c r="AF55" s="37">
        <v>19.642006981066544</v>
      </c>
      <c r="AG55" s="37">
        <v>19.560586369157221</v>
      </c>
      <c r="AH55" s="37">
        <v>19.479503264308676</v>
      </c>
      <c r="AI55" s="37">
        <v>19.398756267476955</v>
      </c>
      <c r="AJ55" s="37">
        <v>19.318343985417357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zoomScale="85" zoomScaleNormal="85" workbookViewId="0">
      <selection activeCell="AO4" sqref="AO4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'1b GA Class B'!$J$1, 0)</f>
        <v>-18.100000000000001</v>
      </c>
      <c r="K4" s="59">
        <f ca="1">OFFSET('Impact Summary'!V$2, '1b GA Class B'!$J$1, 0)</f>
        <v>-17.68</v>
      </c>
      <c r="L4" s="59">
        <f ca="1">OFFSET('Impact Summary'!W$2, '1b GA Class B'!$J$1, 0)</f>
        <v>-17.29</v>
      </c>
      <c r="M4" s="59">
        <f ca="1">OFFSET('Impact Summary'!X$2, '1b GA Class B'!$J$1, 0)</f>
        <v>-24.39</v>
      </c>
      <c r="N4" s="59">
        <f ca="1">OFFSET('Impact Summary'!Y$2, '1b GA Class B'!$J$1, 0)</f>
        <v>-19.2</v>
      </c>
      <c r="AN4" s="133" t="s">
        <v>221</v>
      </c>
      <c r="AO4" s="131">
        <f>'1b GA Class B'!F55/1.13</f>
        <v>-18.100000000000005</v>
      </c>
      <c r="AP4" s="131">
        <f>'1b GA Class B'!G55/1.13</f>
        <v>-17.679999999999996</v>
      </c>
      <c r="AQ4" s="131">
        <f>'1b GA Class B'!H55/1.13</f>
        <v>-17.289999999999978</v>
      </c>
      <c r="AR4" s="131">
        <f>'1b GA Class B'!I55/1.13</f>
        <v>-24.39000000000005</v>
      </c>
      <c r="AS4" s="131">
        <f>'1b GA Class B'!J55/1.13</f>
        <v>-19.199999999999974</v>
      </c>
      <c r="AT4" s="131">
        <f>'1b GA Class B'!K55/1.13</f>
        <v>-16.83494260776412</v>
      </c>
      <c r="AU4" s="131">
        <f>'1b GA Class B'!L55/1.13</f>
        <v>-13.288526007748546</v>
      </c>
      <c r="AV4" s="131">
        <f>'1b GA Class B'!M55/1.13</f>
        <v>-17.933063961582331</v>
      </c>
      <c r="AW4" s="131">
        <f>'1b GA Class B'!N55/1.13</f>
        <v>-12.986439177630658</v>
      </c>
      <c r="AX4" s="131">
        <f>'1b GA Class B'!O55/1.13</f>
        <v>-8.7716689180762746</v>
      </c>
      <c r="AY4" s="131">
        <f>'1b GA Class B'!P55/1.13</f>
        <v>-14.094232486800657</v>
      </c>
      <c r="AZ4" s="131">
        <f>'1b GA Class B'!Q55/1.13</f>
        <v>-11.512388145807469</v>
      </c>
      <c r="BA4" s="131">
        <f>'1b GA Class B'!R55/1.13</f>
        <v>-5.1290103456814702</v>
      </c>
      <c r="BB4" s="131">
        <f>'1b GA Class B'!S55/1.13</f>
        <v>-2.0773961268582655</v>
      </c>
      <c r="BC4" s="131">
        <f>'1b GA Class B'!T55/1.13</f>
        <v>5.948910584683154</v>
      </c>
      <c r="BD4" s="131">
        <f>'1b GA Class B'!U55/1.13</f>
        <v>6.0742488988383405</v>
      </c>
      <c r="BE4" s="131">
        <f>'1b GA Class B'!V55/1.13</f>
        <v>10.936221354915112</v>
      </c>
      <c r="BF4" s="131">
        <f>'1b GA Class B'!W55/1.13</f>
        <v>15.127764961043701</v>
      </c>
      <c r="BG4" s="131">
        <f>'1b GA Class B'!X55/1.13</f>
        <v>29.122032990787691</v>
      </c>
      <c r="BH4" s="131">
        <f>'1b GA Class B'!Y55/1.13</f>
        <v>31.961368482691814</v>
      </c>
      <c r="BI4" s="131">
        <f>'1b GA Class B'!Z55/1.13</f>
        <v>33.797169851300673</v>
      </c>
      <c r="BJ4" s="131">
        <f>'1b GA Class B'!AA55/1.13</f>
        <v>33.657072851399015</v>
      </c>
      <c r="BK4" s="131">
        <f>'1b GA Class B'!AB55/1.13</f>
        <v>33.517556585608105</v>
      </c>
      <c r="BL4" s="131">
        <f>'1b GA Class B'!AC55/1.13</f>
        <v>33.378618646652306</v>
      </c>
      <c r="BM4" s="131">
        <f>'1b GA Class B'!AD55/1.13</f>
        <v>33.240256637234566</v>
      </c>
      <c r="BN4" s="131">
        <f>'1b GA Class B'!AE55/1.13</f>
        <v>33.102468169995191</v>
      </c>
      <c r="BO4" s="131">
        <f>'1b GA Class B'!AF55/1.13</f>
        <v>32.965250867470715</v>
      </c>
      <c r="BP4" s="131">
        <f>'1b GA Class B'!AG55/1.13</f>
        <v>32.828602362052663</v>
      </c>
      <c r="BQ4" s="131">
        <f>'1b GA Class B'!AH55/1.13</f>
        <v>32.692520295946998</v>
      </c>
      <c r="BR4" s="131">
        <f>'1b GA Class B'!AI55/1.13</f>
        <v>32.557002321133183</v>
      </c>
      <c r="BS4" s="131">
        <f>'1b GA Class B'!AJ55/1.13</f>
        <v>32.422046099323723</v>
      </c>
      <c r="BT4" s="131">
        <f>'1b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'1b GA Class B'!F46/1000</f>
        <v>2.8298746666666683</v>
      </c>
      <c r="AP5" s="131">
        <f>'1b GA Class B'!G46/1000</f>
        <v>5.7388601212800019</v>
      </c>
      <c r="AQ5" s="131">
        <f>'1b GA Class B'!H46/1000</f>
        <v>8.716790338418015</v>
      </c>
      <c r="AR5" s="131">
        <f>'1b GA Class B'!I46/1000</f>
        <v>12.949370132131488</v>
      </c>
      <c r="AS5" s="131">
        <f>'1b GA Class B'!J46/1000</f>
        <v>16.592723908091333</v>
      </c>
      <c r="AT5" s="131">
        <f>'1b GA Class B'!K46/1000</f>
        <v>20.055288619560027</v>
      </c>
      <c r="AU5" s="131">
        <f>'1b GA Class B'!L46/1000</f>
        <v>23.144405143126374</v>
      </c>
      <c r="AV5" s="131">
        <f>'1b GA Class B'!M46/1000</f>
        <v>27.112640867164245</v>
      </c>
      <c r="AW5" s="131">
        <f>'1b GA Class B'!N46/1000</f>
        <v>30.515911544386121</v>
      </c>
      <c r="AX5" s="131">
        <f>'1b GA Class B'!O46/1000</f>
        <v>33.429346059407557</v>
      </c>
      <c r="AY5" s="131">
        <f>'1b GA Class B'!P46/1000</f>
        <v>37.32776797815761</v>
      </c>
      <c r="AZ5" s="131">
        <f>'1b GA Class B'!Q46/1000</f>
        <v>41.024793222183916</v>
      </c>
      <c r="BA5" s="131">
        <f>'1b GA Class B'!R46/1000</f>
        <v>43.919917596299051</v>
      </c>
      <c r="BB5" s="131">
        <f>'1b GA Class B'!S46/1000</f>
        <v>46.491654540306243</v>
      </c>
      <c r="BC5" s="131">
        <f>'1b GA Class B'!T46/1000</f>
        <v>47.940075246375052</v>
      </c>
      <c r="BD5" s="131">
        <f>'1b GA Class B'!U46/1000</f>
        <v>49.436359749346494</v>
      </c>
      <c r="BE5" s="131">
        <f>'1b GA Class B'!V46/1000</f>
        <v>50.231768288657186</v>
      </c>
      <c r="BF5" s="131">
        <f>'1b GA Class B'!W46/1000</f>
        <v>50.386830859456694</v>
      </c>
      <c r="BG5" s="131">
        <f>'1b GA Class B'!X46/1000</f>
        <v>48.252287894543841</v>
      </c>
      <c r="BH5" s="131">
        <f>'1b GA Class B'!Y46/1000</f>
        <v>45.527571942278442</v>
      </c>
      <c r="BI5" s="131">
        <f>'1b GA Class B'!Z46/1000</f>
        <v>42.342307209087629</v>
      </c>
      <c r="BJ5" s="131">
        <f>'1b GA Class B'!AA46/1000</f>
        <v>38.994084332146784</v>
      </c>
      <c r="BK5" s="131">
        <f>'1b GA Class B'!AB46/1000</f>
        <v>35.474566372821641</v>
      </c>
      <c r="BL5" s="131">
        <f>'1b GA Class B'!AC46/1000</f>
        <v>31.774989874697422</v>
      </c>
      <c r="BM5" s="131">
        <f>'1b GA Class B'!AD46/1000</f>
        <v>27.886143042929174</v>
      </c>
      <c r="BN5" s="131">
        <f>'1b GA Class B'!AE46/1000</f>
        <v>23.798342807247653</v>
      </c>
      <c r="BO5" s="131">
        <f>'1b GA Class B'!AF46/1000</f>
        <v>19.501410711508665</v>
      </c>
      <c r="BP5" s="131">
        <f>'1b GA Class B'!AG46/1000</f>
        <v>14.984647569751676</v>
      </c>
      <c r="BQ5" s="131">
        <f>'1b GA Class B'!AH46/1000</f>
        <v>10.236806825662399</v>
      </c>
      <c r="BR5" s="131">
        <f>'1b GA Class B'!AI46/1000</f>
        <v>5.2460665491055112</v>
      </c>
      <c r="BS5" s="131">
        <f>'1b GA Class B'!AJ46/1000</f>
        <v>0</v>
      </c>
      <c r="BT5" s="131">
        <f>'1b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2.8298746666666683</v>
      </c>
      <c r="AP6" s="131">
        <f t="shared" ref="AP6:BT6" si="0">AP5-AO5</f>
        <v>2.9089854546133336</v>
      </c>
      <c r="AQ6" s="131">
        <f t="shared" si="0"/>
        <v>2.9779302171380131</v>
      </c>
      <c r="AR6" s="131">
        <f t="shared" si="0"/>
        <v>4.232579793713473</v>
      </c>
      <c r="AS6" s="131">
        <f t="shared" si="0"/>
        <v>3.6433537759598451</v>
      </c>
      <c r="AT6" s="131">
        <f t="shared" si="0"/>
        <v>3.4625647114686942</v>
      </c>
      <c r="AU6" s="131">
        <f t="shared" si="0"/>
        <v>3.0891165235663465</v>
      </c>
      <c r="AV6" s="131">
        <f t="shared" si="0"/>
        <v>3.9682357240378714</v>
      </c>
      <c r="AW6" s="131">
        <f t="shared" si="0"/>
        <v>3.4032706772218759</v>
      </c>
      <c r="AX6" s="131">
        <f t="shared" si="0"/>
        <v>2.9134345150214358</v>
      </c>
      <c r="AY6" s="131">
        <f t="shared" si="0"/>
        <v>3.8984219187500528</v>
      </c>
      <c r="AZ6" s="131">
        <f t="shared" si="0"/>
        <v>3.6970252440263067</v>
      </c>
      <c r="BA6" s="131">
        <f t="shared" si="0"/>
        <v>2.8951243741151345</v>
      </c>
      <c r="BB6" s="131">
        <f t="shared" si="0"/>
        <v>2.571736944007192</v>
      </c>
      <c r="BC6" s="131">
        <f t="shared" si="0"/>
        <v>1.4484207060688092</v>
      </c>
      <c r="BD6" s="131">
        <f t="shared" si="0"/>
        <v>1.4962845029714416</v>
      </c>
      <c r="BE6" s="131">
        <f t="shared" si="0"/>
        <v>0.79540853931069222</v>
      </c>
      <c r="BF6" s="131">
        <f t="shared" si="0"/>
        <v>0.15506257079950814</v>
      </c>
      <c r="BG6" s="131">
        <f t="shared" si="0"/>
        <v>-2.1345429649128533</v>
      </c>
      <c r="BH6" s="131">
        <f t="shared" si="0"/>
        <v>-2.7247159522653988</v>
      </c>
      <c r="BI6" s="131">
        <f t="shared" si="0"/>
        <v>-3.185264733190813</v>
      </c>
      <c r="BJ6" s="131">
        <f t="shared" si="0"/>
        <v>-3.3482228769408451</v>
      </c>
      <c r="BK6" s="131">
        <f t="shared" si="0"/>
        <v>-3.5195179593251424</v>
      </c>
      <c r="BL6" s="131">
        <f t="shared" si="0"/>
        <v>-3.6995764981242196</v>
      </c>
      <c r="BM6" s="131">
        <f t="shared" si="0"/>
        <v>-3.8888468317682481</v>
      </c>
      <c r="BN6" s="131">
        <f t="shared" si="0"/>
        <v>-4.0878002356815202</v>
      </c>
      <c r="BO6" s="131">
        <f t="shared" si="0"/>
        <v>-4.2969320957389883</v>
      </c>
      <c r="BP6" s="131">
        <f t="shared" si="0"/>
        <v>-4.5167631417569893</v>
      </c>
      <c r="BQ6" s="131">
        <f t="shared" si="0"/>
        <v>-4.7478407440892774</v>
      </c>
      <c r="BR6" s="131">
        <f t="shared" si="0"/>
        <v>-4.9907402765568873</v>
      </c>
      <c r="BS6" s="131">
        <f t="shared" si="0"/>
        <v>-5.2460665491055112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5514.4553137577759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9265.4950155683764</v>
      </c>
      <c r="G45" s="32">
        <v>9070.4719017206899</v>
      </c>
      <c r="H45" s="32">
        <v>8867.7750194466953</v>
      </c>
      <c r="I45" s="32">
        <v>8381.7990048572246</v>
      </c>
      <c r="J45" s="32">
        <v>7862.6914761843082</v>
      </c>
      <c r="K45" s="32">
        <v>8019.9453057079945</v>
      </c>
      <c r="L45" s="32">
        <v>8180.3442118221528</v>
      </c>
      <c r="M45" s="32">
        <v>8343.9510960585958</v>
      </c>
      <c r="N45" s="32">
        <v>8510.8301179797691</v>
      </c>
      <c r="O45" s="32">
        <v>8681.0467203393637</v>
      </c>
      <c r="P45" s="32">
        <v>8854.6676547461502</v>
      </c>
      <c r="Q45" s="32">
        <v>9031.7610078410744</v>
      </c>
      <c r="R45" s="32">
        <v>9212.396227997895</v>
      </c>
      <c r="S45" s="32">
        <v>9396.6441525578539</v>
      </c>
      <c r="T45" s="32">
        <v>9584.5770356090088</v>
      </c>
      <c r="U45" s="32">
        <v>9776.2685763211903</v>
      </c>
      <c r="V45" s="32">
        <v>9971.7939478476146</v>
      </c>
      <c r="W45" s="32">
        <v>10171.229826804567</v>
      </c>
      <c r="X45" s="32">
        <v>10374.654423340657</v>
      </c>
      <c r="Y45" s="32">
        <v>10582.14751180747</v>
      </c>
      <c r="Z45" s="32">
        <v>10643.031418726601</v>
      </c>
      <c r="AA45" s="32">
        <v>10395.333359406435</v>
      </c>
      <c r="AB45" s="32">
        <v>10159.598528735936</v>
      </c>
      <c r="AC45" s="32">
        <v>9935.2491311517661</v>
      </c>
      <c r="AD45" s="32">
        <v>9721.7352772455779</v>
      </c>
      <c r="AE45" s="32">
        <v>9518.5336359629455</v>
      </c>
      <c r="AF45" s="32">
        <v>9325.1461518978722</v>
      </c>
      <c r="AG45" s="32">
        <v>9141.0988245389308</v>
      </c>
      <c r="AH45" s="32">
        <v>8965.9405464749198</v>
      </c>
      <c r="AI45" s="32">
        <v>8799.2419977124373</v>
      </c>
      <c r="AJ45" s="32">
        <v>8640.5945933952789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2829.8746666666684</v>
      </c>
      <c r="G46" s="32">
        <v>5738.8601212800022</v>
      </c>
      <c r="H46" s="32">
        <v>8716.7903384180154</v>
      </c>
      <c r="I46" s="32">
        <v>12949.370132131487</v>
      </c>
      <c r="J46" s="32">
        <v>16592.723908091331</v>
      </c>
      <c r="K46" s="32">
        <v>20055.288619560026</v>
      </c>
      <c r="L46" s="32">
        <v>23144.405143126372</v>
      </c>
      <c r="M46" s="32">
        <v>27112.640867164246</v>
      </c>
      <c r="N46" s="32">
        <v>30515.911544386123</v>
      </c>
      <c r="O46" s="32">
        <v>33429.346059407559</v>
      </c>
      <c r="P46" s="32">
        <v>37327.767978157608</v>
      </c>
      <c r="Q46" s="32">
        <v>41024.793222183915</v>
      </c>
      <c r="R46" s="32">
        <v>43919.917596299048</v>
      </c>
      <c r="S46" s="32">
        <v>46491.654540306241</v>
      </c>
      <c r="T46" s="32">
        <v>47940.075246375054</v>
      </c>
      <c r="U46" s="32">
        <v>49436.359749346491</v>
      </c>
      <c r="V46" s="32">
        <v>50231.768288657186</v>
      </c>
      <c r="W46" s="32">
        <v>50386.830859456692</v>
      </c>
      <c r="X46" s="32">
        <v>48252.287894543842</v>
      </c>
      <c r="Y46" s="32">
        <v>45527.571942278439</v>
      </c>
      <c r="Z46" s="32">
        <v>42342.30720908763</v>
      </c>
      <c r="AA46" s="32">
        <v>38994.084332146784</v>
      </c>
      <c r="AB46" s="32">
        <v>35474.566372821639</v>
      </c>
      <c r="AC46" s="32">
        <v>31774.989874697421</v>
      </c>
      <c r="AD46" s="32">
        <v>27886.143042929172</v>
      </c>
      <c r="AE46" s="32">
        <v>23798.342807247653</v>
      </c>
      <c r="AF46" s="32">
        <v>19501.410711508666</v>
      </c>
      <c r="AG46" s="32">
        <v>14984.647569751676</v>
      </c>
      <c r="AH46" s="32">
        <v>10236.806825662399</v>
      </c>
      <c r="AI46" s="32">
        <v>5246.0665491055115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145.87650006702137</v>
      </c>
      <c r="I54" s="32">
        <v>148.37962368871541</v>
      </c>
      <c r="J54" s="32">
        <v>151.89993780473961</v>
      </c>
      <c r="K54" s="32">
        <v>157.8901290647986</v>
      </c>
      <c r="L54" s="32">
        <v>166.73027651457991</v>
      </c>
      <c r="M54" s="32">
        <v>164.18749459270569</v>
      </c>
      <c r="N54" s="32">
        <v>178.82391227860654</v>
      </c>
      <c r="O54" s="32">
        <v>178.54290745774284</v>
      </c>
      <c r="P54" s="32">
        <v>182.51690030902043</v>
      </c>
      <c r="Q54" s="32">
        <v>185.8484827434182</v>
      </c>
      <c r="R54" s="32">
        <v>191.92045338934284</v>
      </c>
      <c r="S54" s="32">
        <v>197.50799291372513</v>
      </c>
      <c r="T54" s="32">
        <v>209.14525453226219</v>
      </c>
      <c r="U54" s="32">
        <v>211.613545851672</v>
      </c>
      <c r="V54" s="32">
        <v>219.06380862516119</v>
      </c>
      <c r="W54" s="32">
        <v>225.21626732499564</v>
      </c>
      <c r="X54" s="32">
        <v>237.50232857658895</v>
      </c>
      <c r="Y54" s="32">
        <v>241.55479554437863</v>
      </c>
      <c r="Z54" s="32">
        <v>244.47675079810682</v>
      </c>
      <c r="AA54" s="32">
        <v>245.16943710441231</v>
      </c>
      <c r="AB54" s="32">
        <v>245.86629027224424</v>
      </c>
      <c r="AC54" s="32">
        <v>246.56732206386769</v>
      </c>
      <c r="AD54" s="32">
        <v>247.27254431256844</v>
      </c>
      <c r="AE54" s="32">
        <v>247.98196892285287</v>
      </c>
      <c r="AF54" s="32">
        <v>248.69560787064901</v>
      </c>
      <c r="AG54" s="32">
        <v>249.41347320350837</v>
      </c>
      <c r="AH54" s="32">
        <v>250.13557704080966</v>
      </c>
      <c r="AI54" s="32">
        <v>250.86193157396315</v>
      </c>
      <c r="AJ54" s="32">
        <v>251.59254906661644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-19.537699999999973</v>
      </c>
      <c r="I55" s="37">
        <v>-27.560700000000054</v>
      </c>
      <c r="J55" s="37">
        <v>-21.69599999999997</v>
      </c>
      <c r="K55" s="37">
        <v>-19.023485146773453</v>
      </c>
      <c r="L55" s="37">
        <v>-15.016034388755855</v>
      </c>
      <c r="M55" s="37">
        <v>-20.264362276588031</v>
      </c>
      <c r="N55" s="37">
        <v>-14.674676270722642</v>
      </c>
      <c r="O55" s="37">
        <v>-9.91198587742619</v>
      </c>
      <c r="P55" s="37">
        <v>-15.926482710084741</v>
      </c>
      <c r="Q55" s="37">
        <v>-13.008998604762439</v>
      </c>
      <c r="R55" s="37">
        <v>-5.7957816906200605</v>
      </c>
      <c r="S55" s="37">
        <v>-2.3474576233498397</v>
      </c>
      <c r="T55" s="37">
        <v>6.722268960691963</v>
      </c>
      <c r="U55" s="37">
        <v>6.863901255687324</v>
      </c>
      <c r="V55" s="37">
        <v>12.357930131054076</v>
      </c>
      <c r="W55" s="37">
        <v>17.09437440597938</v>
      </c>
      <c r="X55" s="37">
        <v>32.907897279590088</v>
      </c>
      <c r="Y55" s="37">
        <v>36.116346385441744</v>
      </c>
      <c r="Z55" s="37">
        <v>38.190801931969759</v>
      </c>
      <c r="AA55" s="37">
        <v>38.032492322080884</v>
      </c>
      <c r="AB55" s="37">
        <v>37.874838941737153</v>
      </c>
      <c r="AC55" s="37">
        <v>37.717839070717105</v>
      </c>
      <c r="AD55" s="37">
        <v>37.561490000075054</v>
      </c>
      <c r="AE55" s="37">
        <v>37.40578903209456</v>
      </c>
      <c r="AF55" s="37">
        <v>37.250733480241905</v>
      </c>
      <c r="AG55" s="37">
        <v>37.096320669119507</v>
      </c>
      <c r="AH55" s="37">
        <v>36.942547934420105</v>
      </c>
      <c r="AI55" s="37">
        <v>36.789412622880491</v>
      </c>
      <c r="AJ55" s="37">
        <v>36.636912092235804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abSelected="1" topLeftCell="A10" zoomScale="85" zoomScaleNormal="85" workbookViewId="0">
      <selection activeCell="I17" sqref="I17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'1c GA All'!$J$1, 0)</f>
        <v>-18.100000000000001</v>
      </c>
      <c r="K4" s="59">
        <f ca="1">OFFSET('Impact Summary'!V$2, '1c GA All'!$J$1, 0)</f>
        <v>-17.68</v>
      </c>
      <c r="L4" s="59">
        <f ca="1">OFFSET('Impact Summary'!W$2, '1c GA All'!$J$1, 0)</f>
        <v>-17.29</v>
      </c>
      <c r="M4" s="59">
        <f ca="1">OFFSET('Impact Summary'!X$2, '1c GA All'!$J$1, 0)</f>
        <v>-24.39</v>
      </c>
      <c r="N4" s="59">
        <f ca="1">OFFSET('Impact Summary'!Y$2, '1c GA All'!$J$1, 0)</f>
        <v>-19.2</v>
      </c>
      <c r="AN4" s="133" t="s">
        <v>221</v>
      </c>
      <c r="AO4" s="131">
        <f>'1c GA All'!F55/1.13</f>
        <v>-18.100000000000005</v>
      </c>
      <c r="AP4" s="131">
        <f>'1c GA All'!G55/1.13</f>
        <v>-17.679999999999996</v>
      </c>
      <c r="AQ4" s="131">
        <f>'1c GA All'!H55/1.13</f>
        <v>-17.290000000000028</v>
      </c>
      <c r="AR4" s="131">
        <f>'1c GA All'!I55/1.13</f>
        <v>-24.39</v>
      </c>
      <c r="AS4" s="131">
        <f>'1c GA All'!J55/1.13</f>
        <v>-19.2</v>
      </c>
      <c r="AT4" s="131">
        <f>'1c GA All'!K55/1.13</f>
        <v>-17.13576640579328</v>
      </c>
      <c r="AU4" s="131">
        <f>'1c GA All'!L55/1.13</f>
        <v>-14.031675799280526</v>
      </c>
      <c r="AV4" s="131">
        <f>'1c GA All'!M55/1.13</f>
        <v>-18.135346634090816</v>
      </c>
      <c r="AW4" s="131">
        <f>'1c GA All'!N55/1.13</f>
        <v>-13.798497426527053</v>
      </c>
      <c r="AX4" s="131">
        <f>'1c GA All'!O55/1.13</f>
        <v>-10.122288556125815</v>
      </c>
      <c r="AY4" s="131">
        <f>'1c GA All'!P55/1.13</f>
        <v>-14.804750017696209</v>
      </c>
      <c r="AZ4" s="131">
        <f>'1c GA All'!Q55/1.13</f>
        <v>-12.547901127913773</v>
      </c>
      <c r="BA4" s="131">
        <f>'1c GA All'!R55/1.13</f>
        <v>-6.9453264305678388</v>
      </c>
      <c r="BB4" s="131">
        <f>'1c GA All'!S55/1.13</f>
        <v>-4.2571994558452104</v>
      </c>
      <c r="BC4" s="131">
        <f>'1c GA All'!T55/1.13</f>
        <v>2.7920686675423569</v>
      </c>
      <c r="BD4" s="131">
        <f>'1c GA All'!U55/1.13</f>
        <v>2.9059832604992808</v>
      </c>
      <c r="BE4" s="131">
        <f>'1c GA All'!V55/1.13</f>
        <v>7.1885434947805473</v>
      </c>
      <c r="BF4" s="131">
        <f>'1c GA All'!W55/1.13</f>
        <v>10.881549495966546</v>
      </c>
      <c r="BG4" s="131">
        <f>'1c GA All'!X55/1.13</f>
        <v>23.217783931761261</v>
      </c>
      <c r="BH4" s="131">
        <f>'1c GA All'!Y55/1.13</f>
        <v>25.715383512508588</v>
      </c>
      <c r="BI4" s="131">
        <f>'1c GA All'!Z55/1.13</f>
        <v>28.143565370233791</v>
      </c>
      <c r="BJ4" s="131">
        <f>'1c GA All'!AA55/1.13</f>
        <v>30.506960973926542</v>
      </c>
      <c r="BK4" s="131">
        <f>'1c GA All'!AB55/1.13</f>
        <v>32.809976369732212</v>
      </c>
      <c r="BL4" s="131">
        <f>'1c GA All'!AC55/1.13</f>
        <v>35.056804229789677</v>
      </c>
      <c r="BM4" s="131">
        <f>'1c GA All'!AD55/1.13</f>
        <v>37.251435276084194</v>
      </c>
      <c r="BN4" s="131">
        <f>'1c GA All'!AE55/1.13</f>
        <v>39.397669112040717</v>
      </c>
      <c r="BO4" s="131">
        <f>'1c GA All'!AF55/1.13</f>
        <v>41.499124492872909</v>
      </c>
      <c r="BP4" s="131">
        <f>'1c GA All'!AG55/1.13</f>
        <v>43.559249064085975</v>
      </c>
      <c r="BQ4" s="131">
        <f>'1c GA All'!AH55/1.13</f>
        <v>45.581328595994393</v>
      </c>
      <c r="BR4" s="131">
        <f>'1c GA All'!AI55/1.13</f>
        <v>47.568495740664233</v>
      </c>
      <c r="BS4" s="131">
        <f>'1c GA All'!AJ55/1.13</f>
        <v>49.523738336308547</v>
      </c>
      <c r="BT4" s="131">
        <f>'1c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'1c GA All'!F46/1000</f>
        <v>3.2157666666666684</v>
      </c>
      <c r="AP5" s="131">
        <f>'1c GA All'!G46/1000</f>
        <v>6.5214319560000007</v>
      </c>
      <c r="AQ5" s="131">
        <f>'1c GA All'!H46/1000</f>
        <v>9.9054435663841183</v>
      </c>
      <c r="AR5" s="131">
        <f>'1c GA All'!I46/1000</f>
        <v>14.715193331967603</v>
      </c>
      <c r="AS5" s="131">
        <f>'1c GA All'!J46/1000</f>
        <v>18.855368077376522</v>
      </c>
      <c r="AT5" s="131">
        <f>'1c GA All'!K46/1000</f>
        <v>22.843173314715969</v>
      </c>
      <c r="AU5" s="131">
        <f>'1c GA All'!L46/1000</f>
        <v>26.487357834327483</v>
      </c>
      <c r="AV5" s="131">
        <f>'1c GA All'!M46/1000</f>
        <v>31.041965852152185</v>
      </c>
      <c r="AW5" s="131">
        <f>'1c GA All'!N46/1000</f>
        <v>35.06446228021619</v>
      </c>
      <c r="AX5" s="131">
        <f>'1c GA All'!O46/1000</f>
        <v>38.631601083895191</v>
      </c>
      <c r="AY5" s="131">
        <f>'1c GA All'!P46/1000</f>
        <v>43.21991060149962</v>
      </c>
      <c r="AZ5" s="131">
        <f>'1c GA All'!Q46/1000</f>
        <v>47.644795178378828</v>
      </c>
      <c r="BA5" s="131">
        <f>'1c GA All'!R46/1000</f>
        <v>51.307626853606692</v>
      </c>
      <c r="BB5" s="131">
        <f>'1c GA All'!S46/1000</f>
        <v>54.688887480092383</v>
      </c>
      <c r="BC5" s="131">
        <f>'1c GA All'!T46/1000</f>
        <v>56.990713430307217</v>
      </c>
      <c r="BD5" s="131">
        <f>'1c GA All'!U46/1000</f>
        <v>59.386451506068781</v>
      </c>
      <c r="BE5" s="131">
        <f>'1c GA All'!V46/1000</f>
        <v>61.129635362801977</v>
      </c>
      <c r="BF5" s="131">
        <f>'1c GA All'!W46/1000</f>
        <v>62.283180378179431</v>
      </c>
      <c r="BG5" s="131">
        <f>'1c GA All'!X46/1000</f>
        <v>61.200329919723231</v>
      </c>
      <c r="BH5" s="131">
        <f>'1c GA All'!Y46/1000</f>
        <v>59.583142890141367</v>
      </c>
      <c r="BI5" s="131">
        <f>'1c GA All'!Z46/1000</f>
        <v>57.413240390011786</v>
      </c>
      <c r="BJ5" s="131">
        <f>'1c GA All'!AA46/1000</f>
        <v>54.67057739380251</v>
      </c>
      <c r="BK5" s="131">
        <f>'1c GA All'!AB46/1000</f>
        <v>51.333386502150773</v>
      </c>
      <c r="BL5" s="131">
        <f>'1c GA All'!AC46/1000</f>
        <v>47.378117290804639</v>
      </c>
      <c r="BM5" s="131">
        <f>'1c GA All'!AD46/1000</f>
        <v>42.77937110204401</v>
      </c>
      <c r="BN5" s="131">
        <f>'1c GA All'!AE46/1000</f>
        <v>37.509831113022805</v>
      </c>
      <c r="BO5" s="131">
        <f>'1c GA All'!AF46/1000</f>
        <v>31.540187503684074</v>
      </c>
      <c r="BP5" s="131">
        <f>'1c GA All'!AG46/1000</f>
        <v>24.839057534665898</v>
      </c>
      <c r="BQ5" s="131">
        <f>'1c GA All'!AH46/1000</f>
        <v>17.372900332907783</v>
      </c>
      <c r="BR5" s="131">
        <f>'1c GA All'!AI46/1000</f>
        <v>9.1059261694528733</v>
      </c>
      <c r="BS5" s="131">
        <f>'1c GA All'!AJ46/1000</f>
        <v>1.8829814507625997E-10</v>
      </c>
      <c r="BT5" s="131">
        <f>'1c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3.2157666666666684</v>
      </c>
      <c r="AP6" s="131">
        <f t="shared" ref="AP6:BT6" si="0">AP5-AO5</f>
        <v>3.3056652893333323</v>
      </c>
      <c r="AQ6" s="131">
        <f t="shared" si="0"/>
        <v>3.3840116103841176</v>
      </c>
      <c r="AR6" s="131">
        <f t="shared" si="0"/>
        <v>4.8097497655834847</v>
      </c>
      <c r="AS6" s="131">
        <f t="shared" si="0"/>
        <v>4.1401747454089186</v>
      </c>
      <c r="AT6" s="131">
        <f t="shared" si="0"/>
        <v>3.9878052373394475</v>
      </c>
      <c r="AU6" s="131">
        <f t="shared" si="0"/>
        <v>3.6441845196115139</v>
      </c>
      <c r="AV6" s="131">
        <f t="shared" si="0"/>
        <v>4.5546080178247017</v>
      </c>
      <c r="AW6" s="131">
        <f t="shared" si="0"/>
        <v>4.0224964280640059</v>
      </c>
      <c r="AX6" s="131">
        <f t="shared" si="0"/>
        <v>3.5671388036790006</v>
      </c>
      <c r="AY6" s="131">
        <f t="shared" si="0"/>
        <v>4.5883095176044293</v>
      </c>
      <c r="AZ6" s="131">
        <f t="shared" si="0"/>
        <v>4.424884576879208</v>
      </c>
      <c r="BA6" s="131">
        <f t="shared" si="0"/>
        <v>3.6628316752278636</v>
      </c>
      <c r="BB6" s="131">
        <f t="shared" si="0"/>
        <v>3.381260626485691</v>
      </c>
      <c r="BC6" s="131">
        <f t="shared" si="0"/>
        <v>2.3018259502148339</v>
      </c>
      <c r="BD6" s="131">
        <f t="shared" si="0"/>
        <v>2.3957380757615638</v>
      </c>
      <c r="BE6" s="131">
        <f t="shared" si="0"/>
        <v>1.7431838567331965</v>
      </c>
      <c r="BF6" s="131">
        <f t="shared" si="0"/>
        <v>1.1535450153774534</v>
      </c>
      <c r="BG6" s="131">
        <f t="shared" si="0"/>
        <v>-1.0828504584561998</v>
      </c>
      <c r="BH6" s="131">
        <f t="shared" si="0"/>
        <v>-1.6171870295818636</v>
      </c>
      <c r="BI6" s="131">
        <f t="shared" si="0"/>
        <v>-2.1699025001295809</v>
      </c>
      <c r="BJ6" s="131">
        <f t="shared" si="0"/>
        <v>-2.7426629962092761</v>
      </c>
      <c r="BK6" s="131">
        <f t="shared" si="0"/>
        <v>-3.337190891651737</v>
      </c>
      <c r="BL6" s="131">
        <f t="shared" si="0"/>
        <v>-3.9552692113461347</v>
      </c>
      <c r="BM6" s="131">
        <f t="shared" si="0"/>
        <v>-4.5987461887606287</v>
      </c>
      <c r="BN6" s="131">
        <f t="shared" si="0"/>
        <v>-5.2695399890212045</v>
      </c>
      <c r="BO6" s="131">
        <f t="shared" si="0"/>
        <v>-5.9696436093387319</v>
      </c>
      <c r="BP6" s="131">
        <f t="shared" si="0"/>
        <v>-6.7011299690181758</v>
      </c>
      <c r="BQ6" s="131">
        <f t="shared" si="0"/>
        <v>-7.466157201758115</v>
      </c>
      <c r="BR6" s="131">
        <f t="shared" si="0"/>
        <v>-8.2669741634549094</v>
      </c>
      <c r="BS6" s="131">
        <f t="shared" si="0"/>
        <v>-9.1059261692645759</v>
      </c>
      <c r="BT6" s="131">
        <f t="shared" si="0"/>
        <v>-1.8829814507625997E-10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6.7418910418965067E-4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8879.6030155683766</v>
      </c>
      <c r="G45" s="32">
        <v>8693.5343017206906</v>
      </c>
      <c r="H45" s="32">
        <v>8501.7300012648648</v>
      </c>
      <c r="I45" s="32">
        <v>7865.4405321299573</v>
      </c>
      <c r="J45" s="32">
        <v>7456.2100216388517</v>
      </c>
      <c r="K45" s="32">
        <v>7610.4616555378707</v>
      </c>
      <c r="L45" s="32">
        <v>7767.9043967811631</v>
      </c>
      <c r="M45" s="32">
        <v>7928.6042619536174</v>
      </c>
      <c r="N45" s="32">
        <v>8092.628633369628</v>
      </c>
      <c r="O45" s="32">
        <v>8260.0462873268698</v>
      </c>
      <c r="P45" s="32">
        <v>8430.9274229445637</v>
      </c>
      <c r="Q45" s="32">
        <v>8605.3436915983548</v>
      </c>
      <c r="R45" s="32">
        <v>8783.3682269640976</v>
      </c>
      <c r="S45" s="32">
        <v>8965.0756756832197</v>
      </c>
      <c r="T45" s="32">
        <v>9150.5422286624398</v>
      </c>
      <c r="U45" s="32">
        <v>9339.8456530210424</v>
      </c>
      <c r="V45" s="32">
        <v>9533.065324699026</v>
      </c>
      <c r="W45" s="32">
        <v>9730.2822617398742</v>
      </c>
      <c r="X45" s="32">
        <v>9931.5791582618585</v>
      </c>
      <c r="Y45" s="32">
        <v>10137.040419132112</v>
      </c>
      <c r="Z45" s="32">
        <v>10346.752195358049</v>
      </c>
      <c r="AA45" s="32">
        <v>10560.80242021095</v>
      </c>
      <c r="AB45" s="32">
        <v>10779.280846096837</v>
      </c>
      <c r="AC45" s="32">
        <v>11002.279082190162</v>
      </c>
      <c r="AD45" s="32">
        <v>11229.890632846002</v>
      </c>
      <c r="AE45" s="32">
        <v>11462.210936806949</v>
      </c>
      <c r="AF45" s="32">
        <v>11699.337407221075</v>
      </c>
      <c r="AG45" s="32">
        <v>11941.369472487811</v>
      </c>
      <c r="AH45" s="32">
        <v>12188.408617948769</v>
      </c>
      <c r="AI45" s="32">
        <v>12440.558428441131</v>
      </c>
      <c r="AJ45" s="32">
        <v>12697.92463173129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3215.7666666666682</v>
      </c>
      <c r="G46" s="32">
        <v>6521.4319560000004</v>
      </c>
      <c r="H46" s="32">
        <v>9905.4435663841177</v>
      </c>
      <c r="I46" s="32">
        <v>14715.193331967603</v>
      </c>
      <c r="J46" s="32">
        <v>18855.368077376523</v>
      </c>
      <c r="K46" s="32">
        <v>22843.173314715968</v>
      </c>
      <c r="L46" s="32">
        <v>26487.357834327482</v>
      </c>
      <c r="M46" s="32">
        <v>31041.965852152185</v>
      </c>
      <c r="N46" s="32">
        <v>35064.46228021619</v>
      </c>
      <c r="O46" s="32">
        <v>38631.601083895192</v>
      </c>
      <c r="P46" s="32">
        <v>43219.910601499621</v>
      </c>
      <c r="Q46" s="32">
        <v>47644.79517837883</v>
      </c>
      <c r="R46" s="32">
        <v>51307.626853606693</v>
      </c>
      <c r="S46" s="32">
        <v>54688.88748009238</v>
      </c>
      <c r="T46" s="32">
        <v>56990.713430307216</v>
      </c>
      <c r="U46" s="32">
        <v>59386.451506068777</v>
      </c>
      <c r="V46" s="32">
        <v>61129.635362801979</v>
      </c>
      <c r="W46" s="32">
        <v>62283.18037817943</v>
      </c>
      <c r="X46" s="32">
        <v>61200.329919723234</v>
      </c>
      <c r="Y46" s="32">
        <v>59583.142890141367</v>
      </c>
      <c r="Z46" s="32">
        <v>57413.240390011786</v>
      </c>
      <c r="AA46" s="32">
        <v>54670.577393802509</v>
      </c>
      <c r="AB46" s="32">
        <v>51333.386502150774</v>
      </c>
      <c r="AC46" s="32">
        <v>47378.117290804636</v>
      </c>
      <c r="AD46" s="32">
        <v>42779.37110204401</v>
      </c>
      <c r="AE46" s="32">
        <v>37509.831113022803</v>
      </c>
      <c r="AF46" s="32">
        <v>31540.187503684072</v>
      </c>
      <c r="AG46" s="32">
        <v>24839.057534665899</v>
      </c>
      <c r="AH46" s="32">
        <v>17372.900332907782</v>
      </c>
      <c r="AI46" s="32">
        <v>9105.9261694528741</v>
      </c>
      <c r="AJ46" s="32">
        <v>1.8829814507625997E-7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145.87650006702131</v>
      </c>
      <c r="I54" s="32">
        <v>148.37962368871547</v>
      </c>
      <c r="J54" s="32">
        <v>151.89993780473958</v>
      </c>
      <c r="K54" s="32">
        <v>157.55019817302565</v>
      </c>
      <c r="L54" s="32">
        <v>165.89051725014878</v>
      </c>
      <c r="M54" s="32">
        <v>163.9589151727711</v>
      </c>
      <c r="N54" s="32">
        <v>177.90628645735362</v>
      </c>
      <c r="O54" s="32">
        <v>177.01670726674686</v>
      </c>
      <c r="P54" s="32">
        <v>181.71401549910846</v>
      </c>
      <c r="Q54" s="32">
        <v>184.67835307363808</v>
      </c>
      <c r="R54" s="32">
        <v>189.86801621342124</v>
      </c>
      <c r="S54" s="32">
        <v>195.04481515196989</v>
      </c>
      <c r="T54" s="32">
        <v>205.57802316589309</v>
      </c>
      <c r="U54" s="32">
        <v>208.03340568034886</v>
      </c>
      <c r="V54" s="32">
        <v>214.82893264320913</v>
      </c>
      <c r="W54" s="32">
        <v>220.41804384945846</v>
      </c>
      <c r="X54" s="32">
        <v>230.83052713988909</v>
      </c>
      <c r="Y54" s="32">
        <v>234.49683252807159</v>
      </c>
      <c r="Z54" s="32">
        <v>238.08817773450124</v>
      </c>
      <c r="AA54" s="32">
        <v>241.60981068286841</v>
      </c>
      <c r="AB54" s="32">
        <v>245.06672462830448</v>
      </c>
      <c r="AC54" s="32">
        <v>248.46367177281292</v>
      </c>
      <c r="AD54" s="32">
        <v>251.80517617446853</v>
      </c>
      <c r="AE54" s="32">
        <v>255.09554598736432</v>
      </c>
      <c r="AF54" s="32">
        <v>258.33888506735349</v>
      </c>
      <c r="AG54" s="32">
        <v>261.53910397680602</v>
      </c>
      <c r="AH54" s="32">
        <v>264.69993041986322</v>
      </c>
      <c r="AI54" s="32">
        <v>267.82491913803324</v>
      </c>
      <c r="AJ54" s="32">
        <v>270.91746129440929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-19.537700000000029</v>
      </c>
      <c r="I55" s="37">
        <v>-27.560699999999997</v>
      </c>
      <c r="J55" s="37">
        <v>-21.695999999999998</v>
      </c>
      <c r="K55" s="37">
        <v>-19.363416038546404</v>
      </c>
      <c r="L55" s="37">
        <v>-15.855793653186993</v>
      </c>
      <c r="M55" s="37">
        <v>-20.492941696522621</v>
      </c>
      <c r="N55" s="37">
        <v>-15.592302091975569</v>
      </c>
      <c r="O55" s="37">
        <v>-11.438186068422169</v>
      </c>
      <c r="P55" s="37">
        <v>-16.729367519996714</v>
      </c>
      <c r="Q55" s="37">
        <v>-14.179128274542563</v>
      </c>
      <c r="R55" s="37">
        <v>-7.8482188665416572</v>
      </c>
      <c r="S55" s="37">
        <v>-4.8106353851050869</v>
      </c>
      <c r="T55" s="37">
        <v>3.155037594322863</v>
      </c>
      <c r="U55" s="37">
        <v>3.2837610843641869</v>
      </c>
      <c r="V55" s="37">
        <v>8.1230541491020176</v>
      </c>
      <c r="W55" s="37">
        <v>12.296150930442195</v>
      </c>
      <c r="X55" s="37">
        <v>26.236095842890222</v>
      </c>
      <c r="Y55" s="37">
        <v>29.058383369134702</v>
      </c>
      <c r="Z55" s="37">
        <v>31.802228868364182</v>
      </c>
      <c r="AA55" s="37">
        <v>34.472865900536988</v>
      </c>
      <c r="AB55" s="37">
        <v>37.075273297797395</v>
      </c>
      <c r="AC55" s="37">
        <v>39.614188779662328</v>
      </c>
      <c r="AD55" s="37">
        <v>42.09412186197514</v>
      </c>
      <c r="AE55" s="37">
        <v>44.519366096606007</v>
      </c>
      <c r="AF55" s="37">
        <v>46.89401067694638</v>
      </c>
      <c r="AG55" s="37">
        <v>49.221951442417151</v>
      </c>
      <c r="AH55" s="37">
        <v>51.506901313473662</v>
      </c>
      <c r="AI55" s="37">
        <v>53.752400186950581</v>
      </c>
      <c r="AJ55" s="37">
        <v>55.961824320028654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T57"/>
  <sheetViews>
    <sheetView topLeftCell="A22" zoomScale="85" zoomScaleNormal="85" workbookViewId="0">
      <selection activeCell="L46" sqref="L4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'2a GA RPP'!$J$1, 0)</f>
        <v>-26.31</v>
      </c>
      <c r="K4" s="59">
        <f ca="1">OFFSET('Impact Summary'!V$2, '2a GA RPP'!$J$1, 0)</f>
        <v>-29.39</v>
      </c>
      <c r="L4" s="59">
        <f ca="1">OFFSET('Impact Summary'!W$2, '2a GA RPP'!$J$1, 0)</f>
        <v>-29.4</v>
      </c>
      <c r="M4" s="59">
        <f ca="1">OFFSET('Impact Summary'!X$2, '2a GA RPP'!$J$1, 0)</f>
        <v>-36.86</v>
      </c>
      <c r="N4" s="59">
        <f ca="1">OFFSET('Impact Summary'!Y$2, '2a GA RPP'!$J$1, 0)</f>
        <v>-36.020000000000003</v>
      </c>
      <c r="AN4" s="133" t="s">
        <v>221</v>
      </c>
      <c r="AO4" s="131">
        <f>'2a GA RPP'!F55/1.13</f>
        <v>-26.310000000000027</v>
      </c>
      <c r="AP4" s="131">
        <f>'2a GA RPP'!G55/1.13</f>
        <v>-29.390000000000082</v>
      </c>
      <c r="AQ4" s="131">
        <f>'2a GA RPP'!H55/1.13</f>
        <v>-29.400000000000187</v>
      </c>
      <c r="AR4" s="131">
        <f>'2a GA RPP'!I55/1.13</f>
        <v>-36.859999999999935</v>
      </c>
      <c r="AS4" s="131">
        <f>'2a GA RPP'!J55/1.13</f>
        <v>-36.019999999999996</v>
      </c>
      <c r="AT4" s="131">
        <f>'2a GA RPP'!K55/1.13</f>
        <v>-31.553499259932334</v>
      </c>
      <c r="AU4" s="131">
        <f>'2a GA RPP'!L55/1.13</f>
        <v>-24.857936316506709</v>
      </c>
      <c r="AV4" s="131">
        <f>'2a GA RPP'!M55/1.13</f>
        <v>-33.616920389400661</v>
      </c>
      <c r="AW4" s="131">
        <f>'2a GA RPP'!N55/1.13</f>
        <v>-24.279285093069227</v>
      </c>
      <c r="AX4" s="131">
        <f>'2a GA RPP'!O55/1.13</f>
        <v>-16.320803465639056</v>
      </c>
      <c r="AY4" s="131">
        <f>'2a GA RPP'!P55/1.13</f>
        <v>-26.360434562515461</v>
      </c>
      <c r="AZ4" s="131">
        <f>'2a GA RPP'!Q55/1.13</f>
        <v>-21.484381007106919</v>
      </c>
      <c r="BA4" s="131">
        <f>'2a GA RPP'!R55/1.13</f>
        <v>-9.4355298290563265</v>
      </c>
      <c r="BB4" s="131">
        <f>'2a GA RPP'!S55/1.13</f>
        <v>-3.6746552593442443</v>
      </c>
      <c r="BC4" s="131">
        <f>'2a GA RPP'!T55/1.13</f>
        <v>11.474218869579373</v>
      </c>
      <c r="BD4" s="131">
        <f>'2a GA RPP'!U55/1.13</f>
        <v>11.713933603757436</v>
      </c>
      <c r="BE4" s="131">
        <f>'2a GA RPP'!V55/1.13</f>
        <v>20.890747938748955</v>
      </c>
      <c r="BF4" s="131">
        <f>'2a GA RPP'!W55/1.13</f>
        <v>28.802657076701347</v>
      </c>
      <c r="BG4" s="131">
        <f>'2a GA RPP'!X55/1.13</f>
        <v>55.208550756310593</v>
      </c>
      <c r="BH4" s="131">
        <f>'2a GA RPP'!Y55/1.13</f>
        <v>57.085229355687289</v>
      </c>
      <c r="BI4" s="131">
        <f>'2a GA RPP'!Z55/1.13</f>
        <v>56.848598022157908</v>
      </c>
      <c r="BJ4" s="131">
        <f>'2a GA RPP'!AA55/1.13</f>
        <v>56.61294757963379</v>
      </c>
      <c r="BK4" s="131">
        <f>'2a GA RPP'!AB55/1.13</f>
        <v>56.378273962097325</v>
      </c>
      <c r="BL4" s="131">
        <f>'2a GA RPP'!AC55/1.13</f>
        <v>56.144573120385552</v>
      </c>
      <c r="BM4" s="131">
        <f>'2a GA RPP'!AD55/1.13</f>
        <v>55.911841022120086</v>
      </c>
      <c r="BN4" s="131">
        <f>'2a GA RPP'!AE55/1.13</f>
        <v>55.68007365163777</v>
      </c>
      <c r="BO4" s="131">
        <f>'2a GA RPP'!AF55/1.13</f>
        <v>55.449267009921286</v>
      </c>
      <c r="BP4" s="131">
        <f>'2a GA RPP'!AG55/1.13</f>
        <v>55.219417114530138</v>
      </c>
      <c r="BQ4" s="131">
        <f>'2a GA RPP'!AH55/1.13</f>
        <v>54.990519999531941</v>
      </c>
      <c r="BR4" s="131">
        <f>'2a GA RPP'!AI55/1.13</f>
        <v>54.762571715434113</v>
      </c>
      <c r="BS4" s="131">
        <f>'2a GA RPP'!AJ55/1.13</f>
        <v>54.535568329115364</v>
      </c>
      <c r="BT4" s="131">
        <f>'2a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'2a GA RPP'!F46/1000</f>
        <v>2.1801448240000028</v>
      </c>
      <c r="AP5" s="131">
        <f>'2a GA RPP'!G46/1000</f>
        <v>4.7270461558625163</v>
      </c>
      <c r="AQ5" s="131">
        <f>'2a GA RPP'!H46/1000</f>
        <v>7.3880392771964587</v>
      </c>
      <c r="AR5" s="131">
        <f>'2a GA RPP'!I46/1000</f>
        <v>10.799009435951156</v>
      </c>
      <c r="AS5" s="131">
        <f>'2a GA RPP'!J46/1000</f>
        <v>14.315366044027753</v>
      </c>
      <c r="AT5" s="131">
        <f>'2a GA RPP'!K46/1000</f>
        <v>17.644096718210957</v>
      </c>
      <c r="AU5" s="131">
        <f>'2a GA RPP'!L46/1000</f>
        <v>20.592185766965084</v>
      </c>
      <c r="AV5" s="131">
        <f>'2a GA RPP'!M46/1000</f>
        <v>24.411825632636567</v>
      </c>
      <c r="AW5" s="131">
        <f>'2a GA RPP'!N46/1000</f>
        <v>27.658537801076388</v>
      </c>
      <c r="AX5" s="131">
        <f>'2a GA RPP'!O46/1000</f>
        <v>30.407036577978804</v>
      </c>
      <c r="AY5" s="131">
        <f>'2a GA RPP'!P46/1000</f>
        <v>34.131709596299444</v>
      </c>
      <c r="AZ5" s="131">
        <f>'2a GA RPP'!Q46/1000</f>
        <v>37.645714395203179</v>
      </c>
      <c r="BA5" s="131">
        <f>'2a GA RPP'!R46/1000</f>
        <v>40.348064796257141</v>
      </c>
      <c r="BB5" s="131">
        <f>'2a GA RPP'!S46/1000</f>
        <v>42.716767444735886</v>
      </c>
      <c r="BC5" s="131">
        <f>'2a GA RPP'!T46/1000</f>
        <v>43.951360654591454</v>
      </c>
      <c r="BD5" s="131">
        <f>'2a GA RPP'!U46/1000</f>
        <v>45.222464161195298</v>
      </c>
      <c r="BE5" s="131">
        <f>'2a GA RPP'!V46/1000</f>
        <v>45.780749077207197</v>
      </c>
      <c r="BF5" s="131">
        <f>'2a GA RPP'!W46/1000</f>
        <v>45.686125965639761</v>
      </c>
      <c r="BG5" s="131">
        <f>'2a GA RPP'!X46/1000</f>
        <v>43.288683968059892</v>
      </c>
      <c r="BH5" s="131">
        <f>'2a GA RPP'!Y46/1000</f>
        <v>40.587264651424171</v>
      </c>
      <c r="BI5" s="131">
        <f>'2a GA RPP'!Z46/1000</f>
        <v>37.747640722549363</v>
      </c>
      <c r="BJ5" s="131">
        <f>'2a GA RPP'!AA46/1000</f>
        <v>34.762741633473318</v>
      </c>
      <c r="BK5" s="131">
        <f>'2a GA RPP'!AB46/1000</f>
        <v>31.625135107000148</v>
      </c>
      <c r="BL5" s="131">
        <f>'2a GA RPP'!AC46/1000</f>
        <v>28.327008630632605</v>
      </c>
      <c r="BM5" s="131">
        <f>'2a GA RPP'!AD46/1000</f>
        <v>24.860150003734095</v>
      </c>
      <c r="BN5" s="131">
        <f>'2a GA RPP'!AE46/1000</f>
        <v>21.215926889483459</v>
      </c>
      <c r="BO5" s="131">
        <f>'2a GA RPP'!AF46/1000</f>
        <v>17.385265320707759</v>
      </c>
      <c r="BP5" s="131">
        <f>'2a GA RPP'!AG46/1000</f>
        <v>13.358627106073499</v>
      </c>
      <c r="BQ5" s="131">
        <f>'2a GA RPP'!AH46/1000</f>
        <v>9.1259860803785458</v>
      </c>
      <c r="BR5" s="131">
        <f>'2a GA RPP'!AI46/1000</f>
        <v>4.6768031398090386</v>
      </c>
      <c r="BS5" s="131">
        <f>'2a GA RPP'!AJ46/1000</f>
        <v>0</v>
      </c>
      <c r="BT5" s="131">
        <f>'2a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2.1801448240000028</v>
      </c>
      <c r="AP6" s="131">
        <f t="shared" ref="AP6:BT6" si="0">AP5-AO5</f>
        <v>2.5469013318625136</v>
      </c>
      <c r="AQ6" s="131">
        <f t="shared" si="0"/>
        <v>2.6609931213339424</v>
      </c>
      <c r="AR6" s="131">
        <f t="shared" si="0"/>
        <v>3.4109701587546972</v>
      </c>
      <c r="AS6" s="131">
        <f t="shared" si="0"/>
        <v>3.5163566080765971</v>
      </c>
      <c r="AT6" s="131">
        <f t="shared" si="0"/>
        <v>3.3287306741832037</v>
      </c>
      <c r="AU6" s="131">
        <f t="shared" si="0"/>
        <v>2.9480890487541274</v>
      </c>
      <c r="AV6" s="131">
        <f t="shared" si="0"/>
        <v>3.8196398656714834</v>
      </c>
      <c r="AW6" s="131">
        <f t="shared" si="0"/>
        <v>3.2467121684398208</v>
      </c>
      <c r="AX6" s="131">
        <f t="shared" si="0"/>
        <v>2.7484987769024158</v>
      </c>
      <c r="AY6" s="131">
        <f t="shared" si="0"/>
        <v>3.7246730183206402</v>
      </c>
      <c r="AZ6" s="131">
        <f t="shared" si="0"/>
        <v>3.5140047989037342</v>
      </c>
      <c r="BA6" s="131">
        <f t="shared" si="0"/>
        <v>2.7023504010539625</v>
      </c>
      <c r="BB6" s="131">
        <f t="shared" si="0"/>
        <v>2.3687026484787452</v>
      </c>
      <c r="BC6" s="131">
        <f t="shared" si="0"/>
        <v>1.2345932098555679</v>
      </c>
      <c r="BD6" s="131">
        <f t="shared" si="0"/>
        <v>1.2711035066038434</v>
      </c>
      <c r="BE6" s="131">
        <f t="shared" si="0"/>
        <v>0.55828491601189967</v>
      </c>
      <c r="BF6" s="131">
        <f t="shared" si="0"/>
        <v>-9.4623111567436524E-2</v>
      </c>
      <c r="BG6" s="131">
        <f t="shared" si="0"/>
        <v>-2.3974419975798682</v>
      </c>
      <c r="BH6" s="131">
        <f t="shared" si="0"/>
        <v>-2.7014193166357217</v>
      </c>
      <c r="BI6" s="131">
        <f t="shared" si="0"/>
        <v>-2.8396239288748077</v>
      </c>
      <c r="BJ6" s="131">
        <f t="shared" si="0"/>
        <v>-2.9848990890760447</v>
      </c>
      <c r="BK6" s="131">
        <f t="shared" si="0"/>
        <v>-3.1376065264731707</v>
      </c>
      <c r="BL6" s="131">
        <f t="shared" si="0"/>
        <v>-3.2981264763675426</v>
      </c>
      <c r="BM6" s="131">
        <f t="shared" si="0"/>
        <v>-3.4668586268985102</v>
      </c>
      <c r="BN6" s="131">
        <f t="shared" si="0"/>
        <v>-3.6442231142506358</v>
      </c>
      <c r="BO6" s="131">
        <f t="shared" si="0"/>
        <v>-3.8306615687756995</v>
      </c>
      <c r="BP6" s="131">
        <f t="shared" si="0"/>
        <v>-4.0266382146342607</v>
      </c>
      <c r="BQ6" s="131">
        <f t="shared" si="0"/>
        <v>-4.2326410256949529</v>
      </c>
      <c r="BR6" s="131">
        <f t="shared" si="0"/>
        <v>-4.4491829405695071</v>
      </c>
      <c r="BS6" s="131">
        <f t="shared" si="0"/>
        <v>-4.6768031398090386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4916.0683884416731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9915.2248582350421</v>
      </c>
      <c r="G45" s="32">
        <v>9399.3158457206828</v>
      </c>
      <c r="H45" s="32">
        <v>9132.9477127800074</v>
      </c>
      <c r="I45" s="32">
        <v>9135.4297355239032</v>
      </c>
      <c r="J45" s="32">
        <v>7879.6761908509716</v>
      </c>
      <c r="K45" s="32">
        <v>8037.2697146679911</v>
      </c>
      <c r="L45" s="32">
        <v>8198.0151089613501</v>
      </c>
      <c r="M45" s="32">
        <v>8361.9754111405764</v>
      </c>
      <c r="N45" s="32">
        <v>8529.2149193633886</v>
      </c>
      <c r="O45" s="32">
        <v>8699.7992177506567</v>
      </c>
      <c r="P45" s="32">
        <v>8873.7952021056681</v>
      </c>
      <c r="Q45" s="32">
        <v>9051.2711061477839</v>
      </c>
      <c r="R45" s="32">
        <v>9232.2965282707391</v>
      </c>
      <c r="S45" s="32">
        <v>9416.9424588361544</v>
      </c>
      <c r="T45" s="32">
        <v>9605.2813080128744</v>
      </c>
      <c r="U45" s="32">
        <v>9797.3869341731333</v>
      </c>
      <c r="V45" s="32">
        <v>9993.3346728565975</v>
      </c>
      <c r="W45" s="32">
        <v>10193.201366313728</v>
      </c>
      <c r="X45" s="32">
        <v>10397.065393640001</v>
      </c>
      <c r="Y45" s="32">
        <v>10304.912899298877</v>
      </c>
      <c r="Z45" s="32">
        <v>10044.644493410498</v>
      </c>
      <c r="AA45" s="32">
        <v>9796.9464340903323</v>
      </c>
      <c r="AB45" s="32">
        <v>9561.2116034198334</v>
      </c>
      <c r="AC45" s="32">
        <v>9336.8622058356632</v>
      </c>
      <c r="AD45" s="32">
        <v>9123.348351929475</v>
      </c>
      <c r="AE45" s="32">
        <v>8920.1467106468426</v>
      </c>
      <c r="AF45" s="32">
        <v>8726.7592265817693</v>
      </c>
      <c r="AG45" s="32">
        <v>8542.7118992228279</v>
      </c>
      <c r="AH45" s="32">
        <v>8367.5536211588169</v>
      </c>
      <c r="AI45" s="32">
        <v>8200.8550723963344</v>
      </c>
      <c r="AJ45" s="32">
        <v>8042.2076680791761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2180.1448240000027</v>
      </c>
      <c r="G46" s="32">
        <v>4727.0461558625166</v>
      </c>
      <c r="H46" s="32">
        <v>7388.0392771964589</v>
      </c>
      <c r="I46" s="32">
        <v>10799.009435951157</v>
      </c>
      <c r="J46" s="32">
        <v>14315.366044027753</v>
      </c>
      <c r="K46" s="32">
        <v>17644.096718210956</v>
      </c>
      <c r="L46" s="32">
        <v>20592.185766965085</v>
      </c>
      <c r="M46" s="32">
        <v>24411.825632636566</v>
      </c>
      <c r="N46" s="32">
        <v>27658.537801076389</v>
      </c>
      <c r="O46" s="32">
        <v>30407.036577978804</v>
      </c>
      <c r="P46" s="32">
        <v>34131.709596299443</v>
      </c>
      <c r="Q46" s="32">
        <v>37645.714395203177</v>
      </c>
      <c r="R46" s="32">
        <v>40348.064796257138</v>
      </c>
      <c r="S46" s="32">
        <v>42716.767444735888</v>
      </c>
      <c r="T46" s="32">
        <v>43951.360654591452</v>
      </c>
      <c r="U46" s="32">
        <v>45222.464161195297</v>
      </c>
      <c r="V46" s="32">
        <v>45780.749077207198</v>
      </c>
      <c r="W46" s="32">
        <v>45686.12596563976</v>
      </c>
      <c r="X46" s="32">
        <v>43288.683968059893</v>
      </c>
      <c r="Y46" s="32">
        <v>40587.264651424171</v>
      </c>
      <c r="Z46" s="32">
        <v>37747.64072254936</v>
      </c>
      <c r="AA46" s="32">
        <v>34762.741633473321</v>
      </c>
      <c r="AB46" s="32">
        <v>31625.135107000147</v>
      </c>
      <c r="AC46" s="32">
        <v>28327.008630632605</v>
      </c>
      <c r="AD46" s="32">
        <v>24860.150003734096</v>
      </c>
      <c r="AE46" s="32">
        <v>21215.92688948346</v>
      </c>
      <c r="AF46" s="32">
        <v>17385.26532070776</v>
      </c>
      <c r="AG46" s="32">
        <v>13358.627106073498</v>
      </c>
      <c r="AH46" s="32">
        <v>9125.986080378545</v>
      </c>
      <c r="AI46" s="32">
        <v>4676.8031398090388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</v>
      </c>
      <c r="G54" s="32">
        <v>129.55880298964919</v>
      </c>
      <c r="H54" s="32">
        <v>132.19220006702113</v>
      </c>
      <c r="I54" s="32">
        <v>134.28852368871554</v>
      </c>
      <c r="J54" s="32">
        <v>132.89333780473959</v>
      </c>
      <c r="K54" s="32">
        <v>141.25816004784852</v>
      </c>
      <c r="L54" s="32">
        <v>153.65684286568319</v>
      </c>
      <c r="M54" s="32">
        <v>146.46473682927098</v>
      </c>
      <c r="N54" s="32">
        <v>166.06299639416096</v>
      </c>
      <c r="O54" s="32">
        <v>170.0123854189969</v>
      </c>
      <c r="P54" s="32">
        <v>168.6560919634627</v>
      </c>
      <c r="Q54" s="32">
        <v>174.58013081014983</v>
      </c>
      <c r="R54" s="32">
        <v>187.05408637312925</v>
      </c>
      <c r="S54" s="32">
        <v>195.70309009401598</v>
      </c>
      <c r="T54" s="32">
        <v>215.38885289419491</v>
      </c>
      <c r="U54" s="32">
        <v>217.98638956823058</v>
      </c>
      <c r="V54" s="32">
        <v>230.31242366489343</v>
      </c>
      <c r="W54" s="32">
        <v>240.66889541568878</v>
      </c>
      <c r="X54" s="32">
        <v>266.98009365162983</v>
      </c>
      <c r="Y54" s="32">
        <v>269.94475833086352</v>
      </c>
      <c r="Z54" s="32">
        <v>270.52486463117549</v>
      </c>
      <c r="AA54" s="32">
        <v>271.1095755473176</v>
      </c>
      <c r="AB54" s="32">
        <v>271.69890090767706</v>
      </c>
      <c r="AC54" s="32">
        <v>272.29285061918625</v>
      </c>
      <c r="AD54" s="32">
        <v>272.89143466748908</v>
      </c>
      <c r="AE54" s="32">
        <v>273.49466311710898</v>
      </c>
      <c r="AF54" s="32">
        <v>274.10254611161815</v>
      </c>
      <c r="AG54" s="32">
        <v>274.71509387380792</v>
      </c>
      <c r="AH54" s="32">
        <v>275.33231670586065</v>
      </c>
      <c r="AI54" s="32">
        <v>275.9542249895232</v>
      </c>
      <c r="AJ54" s="32">
        <v>276.58082918628099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-29.730300000000028</v>
      </c>
      <c r="G55" s="37">
        <v>-33.210700000000088</v>
      </c>
      <c r="H55" s="37">
        <v>-33.222000000000207</v>
      </c>
      <c r="I55" s="37">
        <v>-41.651799999999923</v>
      </c>
      <c r="J55" s="37">
        <v>-40.70259999999999</v>
      </c>
      <c r="K55" s="37">
        <v>-35.655454163723533</v>
      </c>
      <c r="L55" s="37">
        <v>-28.08946803765258</v>
      </c>
      <c r="M55" s="37">
        <v>-37.987120040022745</v>
      </c>
      <c r="N55" s="37">
        <v>-27.435592155168223</v>
      </c>
      <c r="O55" s="37">
        <v>-18.442507916172133</v>
      </c>
      <c r="P55" s="37">
        <v>-29.78729105564247</v>
      </c>
      <c r="Q55" s="37">
        <v>-24.277350538030817</v>
      </c>
      <c r="R55" s="37">
        <v>-10.662148706833648</v>
      </c>
      <c r="S55" s="37">
        <v>-4.1523604430589955</v>
      </c>
      <c r="T55" s="37">
        <v>12.965867322624689</v>
      </c>
      <c r="U55" s="37">
        <v>13.236744972245901</v>
      </c>
      <c r="V55" s="37">
        <v>23.606545170786319</v>
      </c>
      <c r="W55" s="37">
        <v>32.547002496672519</v>
      </c>
      <c r="X55" s="37">
        <v>62.385662354630966</v>
      </c>
      <c r="Y55" s="37">
        <v>64.506309171926631</v>
      </c>
      <c r="Z55" s="37">
        <v>64.238915765038428</v>
      </c>
      <c r="AA55" s="37">
        <v>63.972630764986178</v>
      </c>
      <c r="AB55" s="37">
        <v>63.707449577169967</v>
      </c>
      <c r="AC55" s="37">
        <v>63.443367626035666</v>
      </c>
      <c r="AD55" s="37">
        <v>63.180380354995691</v>
      </c>
      <c r="AE55" s="37">
        <v>62.918483226350673</v>
      </c>
      <c r="AF55" s="37">
        <v>62.657671721211045</v>
      </c>
      <c r="AG55" s="37">
        <v>62.397941339419049</v>
      </c>
      <c r="AH55" s="37">
        <v>62.139287599471089</v>
      </c>
      <c r="AI55" s="37">
        <v>61.881706038440541</v>
      </c>
      <c r="AJ55" s="37">
        <v>61.625192211900355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T57"/>
  <sheetViews>
    <sheetView topLeftCell="A22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'2b GA Class B'!$J$1, 0)</f>
        <v>-26.31</v>
      </c>
      <c r="K4" s="59">
        <f ca="1">OFFSET('Impact Summary'!V$2, '2b GA Class B'!$J$1, 0)</f>
        <v>-29.39</v>
      </c>
      <c r="L4" s="59">
        <f ca="1">OFFSET('Impact Summary'!W$2, '2b GA Class B'!$J$1, 0)</f>
        <v>-29.4</v>
      </c>
      <c r="M4" s="59">
        <f ca="1">OFFSET('Impact Summary'!X$2, '2b GA Class B'!$J$1, 0)</f>
        <v>-36.86</v>
      </c>
      <c r="N4" s="59">
        <f ca="1">OFFSET('Impact Summary'!Y$2, '2b GA Class B'!$J$1, 0)</f>
        <v>-36.020000000000003</v>
      </c>
      <c r="AN4" s="133" t="s">
        <v>221</v>
      </c>
      <c r="AO4" s="131">
        <f>'2b GA Class B'!F55/1.13</f>
        <v>-26.310000000000002</v>
      </c>
      <c r="AP4" s="131">
        <f>'2b GA Class B'!G55/1.13</f>
        <v>-29.390000000000004</v>
      </c>
      <c r="AQ4" s="131">
        <f>'2b GA Class B'!H55/1.13</f>
        <v>-29.399999999999984</v>
      </c>
      <c r="AR4" s="131">
        <f>'2b GA Class B'!I55/1.13</f>
        <v>-36.859999999999985</v>
      </c>
      <c r="AS4" s="131">
        <f>'2b GA Class B'!J55/1.13</f>
        <v>-36.020000000000017</v>
      </c>
      <c r="AT4" s="131">
        <f>'2b GA Class B'!K55/1.13</f>
        <v>-32.840526803895138</v>
      </c>
      <c r="AU4" s="131">
        <f>'2b GA Class B'!L55/1.13</f>
        <v>-28.401235128926885</v>
      </c>
      <c r="AV4" s="131">
        <f>'2b GA Class B'!M55/1.13</f>
        <v>-32.069510866417225</v>
      </c>
      <c r="AW4" s="131">
        <f>'2b GA Class B'!N55/1.13</f>
        <v>-26.058028849521246</v>
      </c>
      <c r="AX4" s="131">
        <f>'2b GA Class B'!O55/1.13</f>
        <v>-20.768789824752677</v>
      </c>
      <c r="AY4" s="131">
        <f>'2b GA Class B'!P55/1.13</f>
        <v>-24.7479978650093</v>
      </c>
      <c r="AZ4" s="131">
        <f>'2b GA Class B'!Q55/1.13</f>
        <v>-20.801227832397238</v>
      </c>
      <c r="BA4" s="131">
        <f>'2b GA Class B'!R55/1.13</f>
        <v>-12.940376885338379</v>
      </c>
      <c r="BB4" s="131">
        <f>'2b GA Class B'!S55/1.13</f>
        <v>-8.2484277106335817</v>
      </c>
      <c r="BC4" s="131">
        <f>'2b GA Class B'!T55/1.13</f>
        <v>1.4893495321741057</v>
      </c>
      <c r="BD4" s="131">
        <f>'2b GA Class B'!U55/1.13</f>
        <v>3.4776726792993999</v>
      </c>
      <c r="BE4" s="131">
        <f>'2b GA Class B'!V55/1.13</f>
        <v>10.316362304966141</v>
      </c>
      <c r="BF4" s="131">
        <f>'2b GA Class B'!W55/1.13</f>
        <v>16.604316423492534</v>
      </c>
      <c r="BG4" s="131">
        <f>'2b GA Class B'!X55/1.13</f>
        <v>32.795955904347103</v>
      </c>
      <c r="BH4" s="131">
        <f>'2b GA Class B'!Y55/1.13</f>
        <v>37.990081891666655</v>
      </c>
      <c r="BI4" s="131">
        <f>'2b GA Class B'!Z55/1.13</f>
        <v>43.255838100162144</v>
      </c>
      <c r="BJ4" s="131">
        <f>'2b GA Class B'!AA55/1.13</f>
        <v>48.606513032466218</v>
      </c>
      <c r="BK4" s="131">
        <f>'2b GA Class B'!AB55/1.13</f>
        <v>54.055546608300752</v>
      </c>
      <c r="BL4" s="131">
        <f>'2b GA Class B'!AC55/1.13</f>
        <v>59.616564243814956</v>
      </c>
      <c r="BM4" s="131">
        <f>'2b GA Class B'!AD55/1.13</f>
        <v>65.303411235497393</v>
      </c>
      <c r="BN4" s="131">
        <f>'2b GA Class B'!AE55/1.13</f>
        <v>71.130187536277276</v>
      </c>
      <c r="BO4" s="131">
        <f>'2b GA Class B'!AF55/1.13</f>
        <v>77.111283011994246</v>
      </c>
      <c r="BP4" s="131">
        <f>'2b GA Class B'!AG55/1.13</f>
        <v>83.261413267205214</v>
      </c>
      <c r="BQ4" s="131">
        <f>'2b GA Class B'!AH55/1.13</f>
        <v>89.595656130310644</v>
      </c>
      <c r="BR4" s="131">
        <f>'2b GA Class B'!AI55/1.13</f>
        <v>96.129488889230913</v>
      </c>
      <c r="BS4" s="131">
        <f>'2b GA Class B'!AJ55/1.13</f>
        <v>102.87882637033175</v>
      </c>
      <c r="BT4" s="131">
        <f>'2b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'2b GA Class B'!F46/1000</f>
        <v>4.1134807999999996</v>
      </c>
      <c r="AP5" s="131">
        <f>'2b GA Class B'!G46/1000</f>
        <v>8.91895501106133</v>
      </c>
      <c r="AQ5" s="131">
        <f>'2b GA Class B'!H46/1000</f>
        <v>13.939696749427229</v>
      </c>
      <c r="AR5" s="131">
        <f>'2b GA Class B'!I46/1000</f>
        <v>20.375489501794593</v>
      </c>
      <c r="AS5" s="131">
        <f>'2b GA Class B'!J46/1000</f>
        <v>27.010124611373072</v>
      </c>
      <c r="AT5" s="131">
        <f>'2b GA Class B'!K46/1000</f>
        <v>33.490563841218318</v>
      </c>
      <c r="AU5" s="131">
        <f>'2b GA Class B'!L46/1000</f>
        <v>39.613327511884705</v>
      </c>
      <c r="AV5" s="131">
        <f>'2b GA Class B'!M46/1000</f>
        <v>46.618843807773565</v>
      </c>
      <c r="AW5" s="131">
        <f>'2b GA Class B'!N46/1000</f>
        <v>53.049459695963598</v>
      </c>
      <c r="AX5" s="131">
        <f>'2b GA Class B'!O46/1000</f>
        <v>58.965186693392972</v>
      </c>
      <c r="AY5" s="131">
        <f>'2b GA Class B'!P46/1000</f>
        <v>65.824054806495866</v>
      </c>
      <c r="AZ5" s="131">
        <f>'2b GA Class B'!Q46/1000</f>
        <v>72.421073408801988</v>
      </c>
      <c r="BA5" s="131">
        <f>'2b GA Class B'!R46/1000</f>
        <v>78.1351721704347</v>
      </c>
      <c r="BB5" s="131">
        <f>'2b GA Class B'!S46/1000</f>
        <v>83.422181756472682</v>
      </c>
      <c r="BC5" s="131">
        <f>'2b GA Class B'!T46/1000</f>
        <v>87.457205740276862</v>
      </c>
      <c r="BD5" s="131">
        <f>'2b GA Class B'!U46/1000</f>
        <v>91.383991599320524</v>
      </c>
      <c r="BE5" s="131">
        <f>'2b GA Class B'!V46/1000</f>
        <v>94.423709305461145</v>
      </c>
      <c r="BF5" s="131">
        <f>'2b GA Class B'!W46/1000</f>
        <v>96.603934590567846</v>
      </c>
      <c r="BG5" s="131">
        <f>'2b GA Class B'!X46/1000</f>
        <v>96.239368939485885</v>
      </c>
      <c r="BH5" s="131">
        <f>'2b GA Class B'!Y46/1000</f>
        <v>94.99008522960348</v>
      </c>
      <c r="BI5" s="131">
        <f>'2b GA Class B'!Z46/1000</f>
        <v>92.79201583672922</v>
      </c>
      <c r="BJ5" s="131">
        <f>'2b GA Class B'!AA46/1000</f>
        <v>89.575448019263803</v>
      </c>
      <c r="BK5" s="131">
        <f>'2b GA Class B'!AB46/1000</f>
        <v>85.264672491562351</v>
      </c>
      <c r="BL5" s="131">
        <f>'2b GA Class B'!AC46/1000</f>
        <v>79.777607482680992</v>
      </c>
      <c r="BM5" s="131">
        <f>'2b GA Class B'!AD46/1000</f>
        <v>73.025396825524155</v>
      </c>
      <c r="BN5" s="131">
        <f>'2b GA Class B'!AE46/1000</f>
        <v>64.911980528769504</v>
      </c>
      <c r="BO5" s="131">
        <f>'2b GA Class B'!AF46/1000</f>
        <v>55.3336361859403</v>
      </c>
      <c r="BP5" s="131">
        <f>'2b GA Class B'!AG46/1000</f>
        <v>44.178489472293911</v>
      </c>
      <c r="BQ5" s="131">
        <f>'2b GA Class B'!AH46/1000</f>
        <v>31.325991870457976</v>
      </c>
      <c r="BR5" s="131">
        <f>'2b GA Class B'!AI46/1000</f>
        <v>16.646363649605096</v>
      </c>
      <c r="BS5" s="131">
        <f>'2b GA Class B'!AJ46/1000</f>
        <v>3.141758497804403E-11</v>
      </c>
      <c r="BT5" s="131">
        <f>'2b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4.1134807999999996</v>
      </c>
      <c r="AP6" s="131">
        <f t="shared" ref="AP6:BT6" si="0">AP5-AO5</f>
        <v>4.8054742110613304</v>
      </c>
      <c r="AQ6" s="131">
        <f t="shared" si="0"/>
        <v>5.0207417383658992</v>
      </c>
      <c r="AR6" s="131">
        <f t="shared" si="0"/>
        <v>6.4357927523673641</v>
      </c>
      <c r="AS6" s="131">
        <f t="shared" si="0"/>
        <v>6.634635109578479</v>
      </c>
      <c r="AT6" s="131">
        <f t="shared" si="0"/>
        <v>6.4804392298452456</v>
      </c>
      <c r="AU6" s="131">
        <f t="shared" si="0"/>
        <v>6.1227636706663873</v>
      </c>
      <c r="AV6" s="131">
        <f t="shared" si="0"/>
        <v>7.0055162958888602</v>
      </c>
      <c r="AW6" s="131">
        <f t="shared" si="0"/>
        <v>6.430615888190033</v>
      </c>
      <c r="AX6" s="131">
        <f t="shared" si="0"/>
        <v>5.915726997429374</v>
      </c>
      <c r="AY6" s="131">
        <f t="shared" si="0"/>
        <v>6.8588681131028935</v>
      </c>
      <c r="AZ6" s="131">
        <f t="shared" si="0"/>
        <v>6.5970186023061217</v>
      </c>
      <c r="BA6" s="131">
        <f t="shared" si="0"/>
        <v>5.7140987616327124</v>
      </c>
      <c r="BB6" s="131">
        <f t="shared" si="0"/>
        <v>5.287009586037982</v>
      </c>
      <c r="BC6" s="131">
        <f t="shared" si="0"/>
        <v>4.0350239838041801</v>
      </c>
      <c r="BD6" s="131">
        <f t="shared" si="0"/>
        <v>3.9267858590436617</v>
      </c>
      <c r="BE6" s="131">
        <f t="shared" si="0"/>
        <v>3.0397177061406211</v>
      </c>
      <c r="BF6" s="131">
        <f t="shared" si="0"/>
        <v>2.180225285106701</v>
      </c>
      <c r="BG6" s="131">
        <f t="shared" si="0"/>
        <v>-0.3645656510819606</v>
      </c>
      <c r="BH6" s="131">
        <f t="shared" si="0"/>
        <v>-1.2492837098824054</v>
      </c>
      <c r="BI6" s="131">
        <f t="shared" si="0"/>
        <v>-2.1980693928742596</v>
      </c>
      <c r="BJ6" s="131">
        <f t="shared" si="0"/>
        <v>-3.2165678174654175</v>
      </c>
      <c r="BK6" s="131">
        <f t="shared" si="0"/>
        <v>-4.3107755277014519</v>
      </c>
      <c r="BL6" s="131">
        <f t="shared" si="0"/>
        <v>-5.4870650088813591</v>
      </c>
      <c r="BM6" s="131">
        <f t="shared" si="0"/>
        <v>-6.7522106571568372</v>
      </c>
      <c r="BN6" s="131">
        <f t="shared" si="0"/>
        <v>-8.1134162967546501</v>
      </c>
      <c r="BO6" s="131">
        <f t="shared" si="0"/>
        <v>-9.5783443428292045</v>
      </c>
      <c r="BP6" s="131">
        <f t="shared" si="0"/>
        <v>-11.155146713646388</v>
      </c>
      <c r="BQ6" s="131">
        <f t="shared" si="0"/>
        <v>-12.852497601835935</v>
      </c>
      <c r="BR6" s="131">
        <f t="shared" si="0"/>
        <v>-14.67962822085288</v>
      </c>
      <c r="BS6" s="131">
        <f t="shared" si="0"/>
        <v>-16.646363649573679</v>
      </c>
      <c r="BT6" s="131">
        <f t="shared" si="0"/>
        <v>-3.141758497804403E-11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3.3356251088691509E-2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7981.8888822350455</v>
      </c>
      <c r="G45" s="32">
        <v>7239.652435054024</v>
      </c>
      <c r="H45" s="32">
        <v>6987.6571527800234</v>
      </c>
      <c r="I45" s="32">
        <v>6445.7899381905654</v>
      </c>
      <c r="J45" s="32">
        <v>5251.3304095176372</v>
      </c>
      <c r="K45" s="32">
        <v>5535.025007311333</v>
      </c>
      <c r="L45" s="32">
        <v>5834.0457450621434</v>
      </c>
      <c r="M45" s="32">
        <v>6149.2205925932958</v>
      </c>
      <c r="N45" s="32">
        <v>6481.4222494531823</v>
      </c>
      <c r="O45" s="32">
        <v>6831.5705613661303</v>
      </c>
      <c r="P45" s="32">
        <v>7200.635067227995</v>
      </c>
      <c r="Q45" s="32">
        <v>7589.6376836990603</v>
      </c>
      <c r="R45" s="32">
        <v>7999.6555348276952</v>
      </c>
      <c r="S45" s="32">
        <v>8431.8239345398597</v>
      </c>
      <c r="T45" s="32">
        <v>8887.3395302527279</v>
      </c>
      <c r="U45" s="32">
        <v>9367.463616316978</v>
      </c>
      <c r="V45" s="32">
        <v>9873.5256264623713</v>
      </c>
      <c r="W45" s="32">
        <v>10406.926814917066</v>
      </c>
      <c r="X45" s="32">
        <v>10969.144136393417</v>
      </c>
      <c r="Y45" s="32">
        <v>11561.734335683706</v>
      </c>
      <c r="Z45" s="32">
        <v>12186.338258189629</v>
      </c>
      <c r="AA45" s="32">
        <v>12844.685393321161</v>
      </c>
      <c r="AB45" s="32">
        <v>13538.598663345147</v>
      </c>
      <c r="AC45" s="32">
        <v>14269.999470943687</v>
      </c>
      <c r="AD45" s="32">
        <v>15040.913019458621</v>
      </c>
      <c r="AE45" s="32">
        <v>15853.473920553632</v>
      </c>
      <c r="AF45" s="32">
        <v>16709.932104821153</v>
      </c>
      <c r="AG45" s="32">
        <v>17612.659051700248</v>
      </c>
      <c r="AH45" s="32">
        <v>18564.154355955641</v>
      </c>
      <c r="AI45" s="32">
        <v>19567.052648900171</v>
      </c>
      <c r="AJ45" s="32">
        <v>20624.13089352498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4113.4807999999994</v>
      </c>
      <c r="G46" s="32">
        <v>8918.9550110613309</v>
      </c>
      <c r="H46" s="32">
        <v>13939.696749427228</v>
      </c>
      <c r="I46" s="32">
        <v>20375.489501794593</v>
      </c>
      <c r="J46" s="32">
        <v>27010.124611373074</v>
      </c>
      <c r="K46" s="32">
        <v>33490.563841218318</v>
      </c>
      <c r="L46" s="32">
        <v>39613.327511884709</v>
      </c>
      <c r="M46" s="32">
        <v>46618.843807773563</v>
      </c>
      <c r="N46" s="32">
        <v>53049.459695963596</v>
      </c>
      <c r="O46" s="32">
        <v>58965.18669339297</v>
      </c>
      <c r="P46" s="32">
        <v>65824.054806495871</v>
      </c>
      <c r="Q46" s="32">
        <v>72421.073408801982</v>
      </c>
      <c r="R46" s="32">
        <v>78135.1721704347</v>
      </c>
      <c r="S46" s="32">
        <v>83422.181756472681</v>
      </c>
      <c r="T46" s="32">
        <v>87457.205740276855</v>
      </c>
      <c r="U46" s="32">
        <v>91383.991599320521</v>
      </c>
      <c r="V46" s="32">
        <v>94423.709305461147</v>
      </c>
      <c r="W46" s="32">
        <v>96603.934590567849</v>
      </c>
      <c r="X46" s="32">
        <v>96239.368939485881</v>
      </c>
      <c r="Y46" s="32">
        <v>94990.085229603486</v>
      </c>
      <c r="Z46" s="32">
        <v>92792.015836729217</v>
      </c>
      <c r="AA46" s="32">
        <v>89575.4480192638</v>
      </c>
      <c r="AB46" s="32">
        <v>85264.672491562349</v>
      </c>
      <c r="AC46" s="32">
        <v>79777.607482680993</v>
      </c>
      <c r="AD46" s="32">
        <v>73025.396825524149</v>
      </c>
      <c r="AE46" s="32">
        <v>64911.980528769505</v>
      </c>
      <c r="AF46" s="32">
        <v>55333.636185940297</v>
      </c>
      <c r="AG46" s="32">
        <v>44178.489472293913</v>
      </c>
      <c r="AH46" s="32">
        <v>31325.991870457976</v>
      </c>
      <c r="AI46" s="32">
        <v>16646.363649605097</v>
      </c>
      <c r="AJ46" s="32">
        <v>3.1417584978044033E-8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130.48783261808899</v>
      </c>
      <c r="G54" s="32">
        <v>129.55880298964928</v>
      </c>
      <c r="H54" s="32">
        <v>132.19220006702136</v>
      </c>
      <c r="I54" s="32">
        <v>134.28852368871549</v>
      </c>
      <c r="J54" s="32">
        <v>132.89333780473956</v>
      </c>
      <c r="K54" s="32">
        <v>139.80381892317055</v>
      </c>
      <c r="L54" s="32">
        <v>149.65291520764839</v>
      </c>
      <c r="M54" s="32">
        <v>148.21330959024226</v>
      </c>
      <c r="N54" s="32">
        <v>164.05301594937018</v>
      </c>
      <c r="O54" s="32">
        <v>164.98616083319851</v>
      </c>
      <c r="P54" s="32">
        <v>170.47814543164466</v>
      </c>
      <c r="Q54" s="32">
        <v>175.35209389757176</v>
      </c>
      <c r="R54" s="32">
        <v>183.09360919953053</v>
      </c>
      <c r="S54" s="32">
        <v>190.53472722405903</v>
      </c>
      <c r="T54" s="32">
        <v>204.10595054292696</v>
      </c>
      <c r="U54" s="32">
        <v>208.679414723593</v>
      </c>
      <c r="V54" s="32">
        <v>218.36336789871885</v>
      </c>
      <c r="W54" s="32">
        <v>226.88477047756282</v>
      </c>
      <c r="X54" s="32">
        <v>241.65386146891109</v>
      </c>
      <c r="Y54" s="32">
        <v>248.36724169652021</v>
      </c>
      <c r="Z54" s="32">
        <v>255.16504591932028</v>
      </c>
      <c r="AA54" s="32">
        <v>262.06230450901825</v>
      </c>
      <c r="AB54" s="32">
        <v>269.07421899788693</v>
      </c>
      <c r="AC54" s="32">
        <v>276.21620058866148</v>
      </c>
      <c r="AD54" s="32">
        <v>283.50390900860543</v>
      </c>
      <c r="AE54" s="32">
        <v>290.95329180675162</v>
      </c>
      <c r="AF54" s="32">
        <v>298.5806241939606</v>
      </c>
      <c r="AG54" s="32">
        <v>306.40254952633074</v>
      </c>
      <c r="AH54" s="32">
        <v>314.43612053364058</v>
      </c>
      <c r="AI54" s="32">
        <v>322.69884139591358</v>
      </c>
      <c r="AJ54" s="32">
        <v>331.20871077285551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-40.702600000000018</v>
      </c>
      <c r="K55" s="37">
        <v>-37.1097952884015</v>
      </c>
      <c r="L55" s="37">
        <v>-32.093395695687377</v>
      </c>
      <c r="M55" s="37">
        <v>-36.23854727905146</v>
      </c>
      <c r="N55" s="37">
        <v>-29.445572599959007</v>
      </c>
      <c r="O55" s="37">
        <v>-23.468732501970521</v>
      </c>
      <c r="P55" s="37">
        <v>-27.965237587460507</v>
      </c>
      <c r="Q55" s="37">
        <v>-23.505387450608879</v>
      </c>
      <c r="R55" s="37">
        <v>-14.622625880432366</v>
      </c>
      <c r="S55" s="37">
        <v>-9.3207233130159466</v>
      </c>
      <c r="T55" s="37">
        <v>1.6829649713567392</v>
      </c>
      <c r="U55" s="37">
        <v>3.9297701276083217</v>
      </c>
      <c r="V55" s="37">
        <v>11.657489404611738</v>
      </c>
      <c r="W55" s="37">
        <v>18.762877558546563</v>
      </c>
      <c r="X55" s="37">
        <v>37.059430171912226</v>
      </c>
      <c r="Y55" s="37">
        <v>42.92879253758332</v>
      </c>
      <c r="Z55" s="37">
        <v>48.879097053183216</v>
      </c>
      <c r="AA55" s="37">
        <v>54.925359726686821</v>
      </c>
      <c r="AB55" s="37">
        <v>61.082767667379841</v>
      </c>
      <c r="AC55" s="37">
        <v>67.366717595510892</v>
      </c>
      <c r="AD55" s="37">
        <v>73.792854696112045</v>
      </c>
      <c r="AE55" s="37">
        <v>80.377111915993311</v>
      </c>
      <c r="AF55" s="37">
        <v>87.135749803553495</v>
      </c>
      <c r="AG55" s="37">
        <v>94.085396991941877</v>
      </c>
      <c r="AH55" s="37">
        <v>101.24309142725102</v>
      </c>
      <c r="AI55" s="37">
        <v>108.62632244483092</v>
      </c>
      <c r="AJ55" s="37">
        <v>116.25307379847487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/>
  <dimension ref="A1:BT57"/>
  <sheetViews>
    <sheetView topLeftCell="A22" zoomScale="85" zoomScaleNormal="85" workbookViewId="0">
      <selection activeCell="I41" sqref="I41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'2c GA All'!$J$1, 0)</f>
        <v>-26.31</v>
      </c>
      <c r="K4" s="59">
        <f ca="1">OFFSET('Impact Summary'!V$2, '2c GA All'!$J$1, 0)</f>
        <v>-29.39</v>
      </c>
      <c r="L4" s="59">
        <f ca="1">OFFSET('Impact Summary'!W$2, '2c GA All'!$J$1, 0)</f>
        <v>-29.4</v>
      </c>
      <c r="M4" s="59">
        <f ca="1">OFFSET('Impact Summary'!X$2, '2c GA All'!$J$1, 0)</f>
        <v>-36.86</v>
      </c>
      <c r="N4" s="59">
        <f ca="1">OFFSET('Impact Summary'!Y$2, '2c GA All'!$J$1, 0)</f>
        <v>-36.020000000000003</v>
      </c>
      <c r="AN4" s="133" t="s">
        <v>221</v>
      </c>
      <c r="AO4" s="131">
        <f>'2c GA All'!F55/1.13</f>
        <v>-26.310000000000002</v>
      </c>
      <c r="AP4" s="131">
        <f>'2c GA All'!G55/1.13</f>
        <v>-29.390000000000004</v>
      </c>
      <c r="AQ4" s="131">
        <f>'2c GA All'!H55/1.13</f>
        <v>-29.399999999999984</v>
      </c>
      <c r="AR4" s="131">
        <f>'2c GA All'!I55/1.13</f>
        <v>-36.859999999999985</v>
      </c>
      <c r="AS4" s="131">
        <f>'2c GA All'!J55/1.13</f>
        <v>-36.019999999999996</v>
      </c>
      <c r="AT4" s="131">
        <f>'2c GA All'!K55/1.13</f>
        <v>-33.104029833168624</v>
      </c>
      <c r="AU4" s="131">
        <f>'2c GA All'!L55/1.13</f>
        <v>-29.049193931899861</v>
      </c>
      <c r="AV4" s="131">
        <f>'2c GA All'!M55/1.13</f>
        <v>-32.09554108158617</v>
      </c>
      <c r="AW4" s="131">
        <f>'2c GA All'!N55/1.13</f>
        <v>-26.586688957267683</v>
      </c>
      <c r="AX4" s="131">
        <f>'2c GA All'!O55/1.13</f>
        <v>-21.696639034628909</v>
      </c>
      <c r="AY4" s="131">
        <f>'2c GA All'!P55/1.13</f>
        <v>-24.869617913064488</v>
      </c>
      <c r="AZ4" s="131">
        <f>'2c GA All'!Q55/1.13</f>
        <v>-21.042250604349487</v>
      </c>
      <c r="BA4" s="131">
        <f>'2c GA All'!R55/1.13</f>
        <v>-13.715996986986383</v>
      </c>
      <c r="BB4" s="131">
        <f>'2c GA All'!S55/1.13</f>
        <v>-9.1055325633402315</v>
      </c>
      <c r="BC4" s="131">
        <f>'2c GA All'!T55/1.13</f>
        <v>-5.8492836503260918E-3</v>
      </c>
      <c r="BD4" s="131">
        <f>'2c GA All'!U55/1.13</f>
        <v>2.3506872683779361</v>
      </c>
      <c r="BE4" s="131">
        <f>'2c GA All'!V55/1.13</f>
        <v>9.0442667687139107</v>
      </c>
      <c r="BF4" s="131">
        <f>'2c GA All'!W55/1.13</f>
        <v>15.327677133769484</v>
      </c>
      <c r="BG4" s="131">
        <f>'2c GA All'!X55/1.13</f>
        <v>30.396549104537939</v>
      </c>
      <c r="BH4" s="131">
        <f>'2c GA All'!Y55/1.13</f>
        <v>35.885613960997098</v>
      </c>
      <c r="BI4" s="131">
        <f>'2c GA All'!Z55/1.13</f>
        <v>41.536699543555763</v>
      </c>
      <c r="BJ4" s="131">
        <f>'2c GA All'!AA55/1.13</f>
        <v>47.369800604122275</v>
      </c>
      <c r="BK4" s="131">
        <f>'2c GA All'!AB55/1.13</f>
        <v>53.405672020990899</v>
      </c>
      <c r="BL4" s="131">
        <f>'2c GA All'!AC55/1.13</f>
        <v>59.665903531216671</v>
      </c>
      <c r="BM4" s="131">
        <f>'2c GA All'!AD55/1.13</f>
        <v>66.172997816074286</v>
      </c>
      <c r="BN4" s="131">
        <f>'2c GA All'!AE55/1.13</f>
        <v>72.950452224640529</v>
      </c>
      <c r="BO4" s="131">
        <f>'2c GA All'!AF55/1.13</f>
        <v>80.022844434833601</v>
      </c>
      <c r="BP4" s="131">
        <f>'2c GA All'!AG55/1.13</f>
        <v>87.415922366637488</v>
      </c>
      <c r="BQ4" s="131">
        <f>'2c GA All'!AH55/1.13</f>
        <v>95.15669867880186</v>
      </c>
      <c r="BR4" s="131">
        <f>'2c GA All'!AI55/1.13</f>
        <v>103.27355019809406</v>
      </c>
      <c r="BS4" s="131">
        <f>'2c GA All'!AJ55/1.13</f>
        <v>111.79632264926587</v>
      </c>
      <c r="BT4" s="131">
        <f>'2c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'2c GA All'!F46/1000</f>
        <v>4.6744099999999991</v>
      </c>
      <c r="AP5" s="131">
        <f>'2c GA All'!G46/1000</f>
        <v>10.135176148933333</v>
      </c>
      <c r="AQ5" s="131">
        <f>'2c GA All'!H46/1000</f>
        <v>15.840564487985491</v>
      </c>
      <c r="AR5" s="131">
        <f>'2c GA All'!I46/1000</f>
        <v>23.153965342948403</v>
      </c>
      <c r="AS5" s="131">
        <f>'2c GA All'!J46/1000</f>
        <v>30.69332342201486</v>
      </c>
      <c r="AT5" s="131">
        <f>'2c GA All'!K46/1000</f>
        <v>38.103947232791434</v>
      </c>
      <c r="AU5" s="131">
        <f>'2c GA All'!L46/1000</f>
        <v>45.178327205691375</v>
      </c>
      <c r="AV5" s="131">
        <f>'2c GA All'!M46/1000</f>
        <v>53.152081946049542</v>
      </c>
      <c r="AW5" s="131">
        <f>'2c GA All'!N46/1000</f>
        <v>60.561878916264362</v>
      </c>
      <c r="AX5" s="131">
        <f>'2c GA All'!O46/1000</f>
        <v>67.46108131614136</v>
      </c>
      <c r="AY5" s="131">
        <f>'2c GA All'!P46/1000</f>
        <v>75.299993735967931</v>
      </c>
      <c r="AZ5" s="131">
        <f>'2c GA All'!Q46/1000</f>
        <v>82.864704537273468</v>
      </c>
      <c r="BA5" s="131">
        <f>'2c GA All'!R46/1000</f>
        <v>89.523897198922654</v>
      </c>
      <c r="BB5" s="131">
        <f>'2c GA All'!S46/1000</f>
        <v>95.721689398372988</v>
      </c>
      <c r="BC5" s="131">
        <f>'2c GA All'!T46/1000</f>
        <v>100.61985025072231</v>
      </c>
      <c r="BD5" s="131">
        <f>'2c GA All'!U46/1000</f>
        <v>105.3470024673522</v>
      </c>
      <c r="BE5" s="131">
        <f>'2c GA All'!V46/1000</f>
        <v>109.10721675176363</v>
      </c>
      <c r="BF5" s="131">
        <f>'2c GA All'!W46/1000</f>
        <v>111.90879422373101</v>
      </c>
      <c r="BG5" s="131">
        <f>'2c GA All'!X46/1000</f>
        <v>112.0447675311766</v>
      </c>
      <c r="BH5" s="131">
        <f>'2c GA All'!Y46/1000</f>
        <v>111.15090806576367</v>
      </c>
      <c r="BI5" s="131">
        <f>'2c GA All'!Z46/1000</f>
        <v>109.13595447947391</v>
      </c>
      <c r="BJ5" s="131">
        <f>'2c GA All'!AA46/1000</f>
        <v>105.89982556341481</v>
      </c>
      <c r="BK5" s="131">
        <f>'2c GA All'!AB46/1000</f>
        <v>101.33296151091679</v>
      </c>
      <c r="BL5" s="131">
        <f>'2c GA All'!AC46/1000</f>
        <v>95.315613823649883</v>
      </c>
      <c r="BM5" s="131">
        <f>'2c GA All'!AD46/1000</f>
        <v>87.717080208369495</v>
      </c>
      <c r="BN5" s="131">
        <f>'2c GA All'!AE46/1000</f>
        <v>78.394880547163083</v>
      </c>
      <c r="BO5" s="131">
        <f>'2c GA All'!AF46/1000</f>
        <v>67.193869740907871</v>
      </c>
      <c r="BP5" s="131">
        <f>'2c GA All'!AG46/1000</f>
        <v>53.945282922771412</v>
      </c>
      <c r="BQ5" s="131">
        <f>'2c GA All'!AH46/1000</f>
        <v>38.465708214607076</v>
      </c>
      <c r="BR5" s="131">
        <f>'2c GA All'!AI46/1000</f>
        <v>20.555981852541919</v>
      </c>
      <c r="BS5" s="131">
        <f>'2c GA All'!AJ46/1000</f>
        <v>1.3734244566876442E-7</v>
      </c>
      <c r="BT5" s="131">
        <f>'2c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7420.9596822350459</v>
      </c>
      <c r="G45" s="32">
        <v>6613.0576350540223</v>
      </c>
      <c r="H45" s="32">
        <v>6365.2324255072963</v>
      </c>
      <c r="I45" s="32">
        <v>5665.4302290996566</v>
      </c>
      <c r="J45" s="32">
        <v>4488.7542640630927</v>
      </c>
      <c r="K45" s="32">
        <v>4793.2728775324395</v>
      </c>
      <c r="L45" s="32">
        <v>5118.4501371414717</v>
      </c>
      <c r="M45" s="32">
        <v>5465.687532459131</v>
      </c>
      <c r="N45" s="32">
        <v>5836.4816305825989</v>
      </c>
      <c r="O45" s="32">
        <v>6232.4305262291036</v>
      </c>
      <c r="P45" s="32">
        <v>6655.2407294041359</v>
      </c>
      <c r="Q45" s="32">
        <v>7106.7345203314235</v>
      </c>
      <c r="R45" s="32">
        <v>7588.8578033438353</v>
      </c>
      <c r="S45" s="32">
        <v>8103.6884935849384</v>
      </c>
      <c r="T45" s="32">
        <v>8653.4454726672047</v>
      </c>
      <c r="U45" s="32">
        <v>9240.4981518851509</v>
      </c>
      <c r="V45" s="32">
        <v>9867.3766842000514</v>
      </c>
      <c r="W45" s="32">
        <v>10536.782869009216</v>
      </c>
      <c r="X45" s="32">
        <v>11251.601796698491</v>
      </c>
      <c r="Y45" s="32">
        <v>12014.914283165153</v>
      </c>
      <c r="Z45" s="32">
        <v>12830.010147903062</v>
      </c>
      <c r="AA45" s="32">
        <v>13700.402392877641</v>
      </c>
      <c r="AB45" s="32">
        <v>14629.842343300501</v>
      </c>
      <c r="AC45" s="32">
        <v>15622.335815559418</v>
      </c>
      <c r="AD45" s="32">
        <v>16682.160381986116</v>
      </c>
      <c r="AE45" s="32">
        <v>17813.883806871792</v>
      </c>
      <c r="AF45" s="32">
        <v>19022.38373318818</v>
      </c>
      <c r="AG45" s="32">
        <v>20312.868704862474</v>
      </c>
      <c r="AH45" s="32">
        <v>21690.900615210467</v>
      </c>
      <c r="AI45" s="32">
        <v>23162.418678279122</v>
      </c>
      <c r="AJ45" s="32">
        <v>24733.765026413021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4674.4099999999989</v>
      </c>
      <c r="G46" s="32">
        <v>10135.176148933333</v>
      </c>
      <c r="H46" s="32">
        <v>15840.56448798549</v>
      </c>
      <c r="I46" s="32">
        <v>23153.965342948402</v>
      </c>
      <c r="J46" s="32">
        <v>30693.323422014859</v>
      </c>
      <c r="K46" s="32">
        <v>38103.947232791434</v>
      </c>
      <c r="L46" s="32">
        <v>45178.327205691377</v>
      </c>
      <c r="M46" s="32">
        <v>53152.08194604954</v>
      </c>
      <c r="N46" s="32">
        <v>60561.878916264359</v>
      </c>
      <c r="O46" s="32">
        <v>67461.081316141353</v>
      </c>
      <c r="P46" s="32">
        <v>75299.993735967932</v>
      </c>
      <c r="Q46" s="32">
        <v>82864.704537273472</v>
      </c>
      <c r="R46" s="32">
        <v>89523.897198922656</v>
      </c>
      <c r="S46" s="32">
        <v>95721.689398372982</v>
      </c>
      <c r="T46" s="32">
        <v>100619.8502507223</v>
      </c>
      <c r="U46" s="32">
        <v>105347.0024673522</v>
      </c>
      <c r="V46" s="32">
        <v>109107.21675176363</v>
      </c>
      <c r="W46" s="32">
        <v>111908.79422373101</v>
      </c>
      <c r="X46" s="32">
        <v>112044.76753117661</v>
      </c>
      <c r="Y46" s="32">
        <v>111150.90806576367</v>
      </c>
      <c r="Z46" s="32">
        <v>109135.9544794739</v>
      </c>
      <c r="AA46" s="32">
        <v>105899.82556341481</v>
      </c>
      <c r="AB46" s="32">
        <v>101332.96151091679</v>
      </c>
      <c r="AC46" s="32">
        <v>95315.613823649881</v>
      </c>
      <c r="AD46" s="32">
        <v>87717.080208369502</v>
      </c>
      <c r="AE46" s="32">
        <v>78394.880547163077</v>
      </c>
      <c r="AF46" s="32">
        <v>67193.869740907874</v>
      </c>
      <c r="AG46" s="32">
        <v>53945.28292277141</v>
      </c>
      <c r="AH46" s="32">
        <v>38465.708214607075</v>
      </c>
      <c r="AI46" s="32">
        <v>20555.981852541918</v>
      </c>
      <c r="AJ46" s="32">
        <v>1.3734244566876441E-4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129.55880298964928</v>
      </c>
      <c r="H54" s="32">
        <v>132.19220006702136</v>
      </c>
      <c r="I54" s="32">
        <v>134.28852368871549</v>
      </c>
      <c r="J54" s="32">
        <v>132.89333780473959</v>
      </c>
      <c r="K54" s="32">
        <v>139.50606050009151</v>
      </c>
      <c r="L54" s="32">
        <v>148.92072176028893</v>
      </c>
      <c r="M54" s="32">
        <v>148.18389544710135</v>
      </c>
      <c r="N54" s="32">
        <v>163.45563002761671</v>
      </c>
      <c r="O54" s="32">
        <v>163.93769122603837</v>
      </c>
      <c r="P54" s="32">
        <v>170.3407147773423</v>
      </c>
      <c r="Q54" s="32">
        <v>175.07973816526572</v>
      </c>
      <c r="R54" s="32">
        <v>182.21715848466829</v>
      </c>
      <c r="S54" s="32">
        <v>189.56619874050051</v>
      </c>
      <c r="T54" s="32">
        <v>202.41637588104535</v>
      </c>
      <c r="U54" s="32">
        <v>207.40592120925174</v>
      </c>
      <c r="V54" s="32">
        <v>216.92589994275383</v>
      </c>
      <c r="W54" s="32">
        <v>225.44216808017578</v>
      </c>
      <c r="X54" s="32">
        <v>238.94253178512673</v>
      </c>
      <c r="Y54" s="32">
        <v>245.98919293486361</v>
      </c>
      <c r="Z54" s="32">
        <v>253.22241935035507</v>
      </c>
      <c r="AA54" s="32">
        <v>260.66481946498959</v>
      </c>
      <c r="AB54" s="32">
        <v>268.3398607142268</v>
      </c>
      <c r="AC54" s="32">
        <v>276.27195398342542</v>
      </c>
      <c r="AD54" s="32">
        <v>284.48654184465732</v>
      </c>
      <c r="AE54" s="32">
        <v>293.0101909046021</v>
      </c>
      <c r="AF54" s="32">
        <v>301.87068860176907</v>
      </c>
      <c r="AG54" s="32">
        <v>311.09714480868922</v>
      </c>
      <c r="AH54" s="32">
        <v>320.72009861343565</v>
      </c>
      <c r="AI54" s="32">
        <v>330.77163067492893</v>
      </c>
      <c r="AJ54" s="32">
        <v>341.28548156805107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-40.70259999999999</v>
      </c>
      <c r="K55" s="37">
        <v>-37.407553711480546</v>
      </c>
      <c r="L55" s="37">
        <v>-32.825589143046841</v>
      </c>
      <c r="M55" s="37">
        <v>-36.267961422192371</v>
      </c>
      <c r="N55" s="37">
        <v>-30.042958521712478</v>
      </c>
      <c r="O55" s="37">
        <v>-24.517202109130665</v>
      </c>
      <c r="P55" s="37">
        <v>-28.102668241762871</v>
      </c>
      <c r="Q55" s="37">
        <v>-23.777743182914918</v>
      </c>
      <c r="R55" s="37">
        <v>-15.499076595294611</v>
      </c>
      <c r="S55" s="37">
        <v>-10.289251796574462</v>
      </c>
      <c r="T55" s="37">
        <v>-6.6096905248684834E-3</v>
      </c>
      <c r="U55" s="37">
        <v>2.6562766132670674</v>
      </c>
      <c r="V55" s="37">
        <v>10.220021448646719</v>
      </c>
      <c r="W55" s="37">
        <v>17.320275161159515</v>
      </c>
      <c r="X55" s="37">
        <v>34.348100488127869</v>
      </c>
      <c r="Y55" s="37">
        <v>40.550743775926719</v>
      </c>
      <c r="Z55" s="37">
        <v>46.936470484218006</v>
      </c>
      <c r="AA55" s="37">
        <v>53.527874682658165</v>
      </c>
      <c r="AB55" s="37">
        <v>60.348409383719712</v>
      </c>
      <c r="AC55" s="37">
        <v>67.422470990274832</v>
      </c>
      <c r="AD55" s="37">
        <v>74.775487532163936</v>
      </c>
      <c r="AE55" s="37">
        <v>82.434011013843786</v>
      </c>
      <c r="AF55" s="37">
        <v>90.425814211361967</v>
      </c>
      <c r="AG55" s="37">
        <v>98.779992274300355</v>
      </c>
      <c r="AH55" s="37">
        <v>107.52706950704609</v>
      </c>
      <c r="AI55" s="37">
        <v>116.69911172384627</v>
      </c>
      <c r="AJ55" s="37">
        <v>126.32984459367043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Impact Summary</vt:lpstr>
      <vt:lpstr>Ratepayer GA Payments</vt:lpstr>
      <vt:lpstr>Summary</vt:lpstr>
      <vt:lpstr>1a GA RPP</vt:lpstr>
      <vt:lpstr>1b GA Class B</vt:lpstr>
      <vt:lpstr>1c GA All</vt:lpstr>
      <vt:lpstr>2a GA RPP</vt:lpstr>
      <vt:lpstr>2b GA Class B</vt:lpstr>
      <vt:lpstr>2c GA All</vt:lpstr>
      <vt:lpstr>3 GA All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2017-02-06T22:07:13Z</dcterms:modified>
</cp:coreProperties>
</file>