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wner\Desktop\Work\"/>
    </mc:Choice>
  </mc:AlternateContent>
  <bookViews>
    <workbookView xWindow="-150" yWindow="-300" windowWidth="1980" windowHeight="1170" tabRatio="680" activeTab="1"/>
  </bookViews>
  <sheets>
    <sheet name="Table A1" sheetId="1" r:id="rId1"/>
    <sheet name="Table A2" sheetId="2" r:id="rId2"/>
    <sheet name="Table A3" sheetId="3" r:id="rId3"/>
    <sheet name="Table A4" sheetId="4" r:id="rId4"/>
    <sheet name="Table B1 - 2901" sheetId="5" r:id="rId5"/>
    <sheet name="Table B1 - 2902" sheetId="13" r:id="rId6"/>
    <sheet name="Table B2 - 2902" sheetId="6" r:id="rId7"/>
    <sheet name="Table B1 - 2905" sheetId="12" r:id="rId8"/>
    <sheet name="Table B1 - 2906" sheetId="11" r:id="rId9"/>
    <sheet name="Table C1" sheetId="7" state="hidden" r:id="rId10"/>
    <sheet name="Table C2" sheetId="8" state="hidden" r:id="rId11"/>
    <sheet name="Table C3" sheetId="9" state="hidden" r:id="rId12"/>
    <sheet name="Table C4" sheetId="10" state="hidden" r:id="rId13"/>
  </sheets>
  <definedNames>
    <definedName name="_xlnm.Print_Area" localSheetId="0">'Table A1'!$A$1:$H$52</definedName>
    <definedName name="_xlnm.Print_Area" localSheetId="1">'Table A2'!$A$1:$H$25</definedName>
    <definedName name="_xlnm.Print_Area" localSheetId="2">'Table A3'!$A$1:$I$55</definedName>
    <definedName name="_xlnm.Print_Area" localSheetId="3">'Table A4'!$A$1:$D$58</definedName>
    <definedName name="_xlnm.Print_Area" localSheetId="4">'Table B1 - 2901'!$A$1:$H$29</definedName>
    <definedName name="_xlnm.Print_Area" localSheetId="5">'Table B1 - 2902'!$A$1:$H$29</definedName>
    <definedName name="_xlnm.Print_Area" localSheetId="7">'Table B1 - 2905'!$A$1:$H$31</definedName>
    <definedName name="_xlnm.Print_Area" localSheetId="8">'Table B1 - 2906'!$A$1:$H$30</definedName>
    <definedName name="_xlnm.Print_Area" localSheetId="6">'Table B2 - 2902'!$A$1:$H$25</definedName>
    <definedName name="_xlnm.Print_Area" localSheetId="9">'Table C1'!$A$1:$H$31</definedName>
    <definedName name="_xlnm.Print_Area" localSheetId="10">'Table C2'!$A$1:$H$29</definedName>
    <definedName name="_xlnm.Print_Area" localSheetId="11">'Table C3'!$A$1:$H$19</definedName>
    <definedName name="_xlnm.Print_Area" localSheetId="12">'Table C4'!$A$1:$H$53</definedName>
    <definedName name="Z_45808627_101D_4A6C_868C_4EF9916FFA85_.wvu.PrintArea" localSheetId="0" hidden="1">'Table A1'!$A$1:$H$52</definedName>
    <definedName name="Z_45808627_101D_4A6C_868C_4EF9916FFA85_.wvu.PrintArea" localSheetId="1" hidden="1">'Table A2'!$A$1:$H$25</definedName>
    <definedName name="Z_45808627_101D_4A6C_868C_4EF9916FFA85_.wvu.PrintArea" localSheetId="2" hidden="1">'Table A3'!$A$1:$I$55</definedName>
    <definedName name="Z_45808627_101D_4A6C_868C_4EF9916FFA85_.wvu.PrintArea" localSheetId="3" hidden="1">'Table A4'!$A$1:$D$58</definedName>
    <definedName name="Z_45808627_101D_4A6C_868C_4EF9916FFA85_.wvu.PrintArea" localSheetId="4" hidden="1">'Table B1 - 2901'!$A$1:$H$29</definedName>
    <definedName name="Z_45808627_101D_4A6C_868C_4EF9916FFA85_.wvu.PrintArea" localSheetId="5" hidden="1">'Table B1 - 2902'!$A$1:$H$29</definedName>
    <definedName name="Z_45808627_101D_4A6C_868C_4EF9916FFA85_.wvu.PrintArea" localSheetId="7" hidden="1">'Table B1 - 2905'!$A$1:$H$31</definedName>
    <definedName name="Z_45808627_101D_4A6C_868C_4EF9916FFA85_.wvu.PrintArea" localSheetId="8" hidden="1">'Table B1 - 2906'!$A$1:$H$30</definedName>
    <definedName name="Z_45808627_101D_4A6C_868C_4EF9916FFA85_.wvu.PrintArea" localSheetId="6" hidden="1">'Table B2 - 2902'!$A$1:$H$25</definedName>
    <definedName name="Z_45808627_101D_4A6C_868C_4EF9916FFA85_.wvu.PrintArea" localSheetId="9" hidden="1">'Table C1'!$A$1:$H$31</definedName>
    <definedName name="Z_45808627_101D_4A6C_868C_4EF9916FFA85_.wvu.PrintArea" localSheetId="10" hidden="1">'Table C2'!$A$1:$H$29</definedName>
    <definedName name="Z_45808627_101D_4A6C_868C_4EF9916FFA85_.wvu.PrintArea" localSheetId="11" hidden="1">'Table C3'!$A$1:$H$19</definedName>
    <definedName name="Z_45808627_101D_4A6C_868C_4EF9916FFA85_.wvu.PrintArea" localSheetId="12" hidden="1">'Table C4'!$A$1:$H$53</definedName>
    <definedName name="Z_45808627_101D_4A6C_868C_4EF9916FFA85_.wvu.Rows" localSheetId="0" hidden="1">'Table A1'!$41:$41,'Table A1'!$49:$49</definedName>
    <definedName name="Z_45808627_101D_4A6C_868C_4EF9916FFA85_.wvu.Rows" localSheetId="2" hidden="1">'Table A3'!$19:$22,'Table A3'!$24:$26,'Table A3'!$28:$30,'Table A3'!$32:$34,'Table A3'!$36:$38,'Table A3'!$40:$42,'Table A3'!$44:$46,'Table A3'!$48:$50</definedName>
    <definedName name="Z_45808627_101D_4A6C_868C_4EF9916FFA85_.wvu.Rows" localSheetId="9" hidden="1">'Table C1'!$1:$4</definedName>
    <definedName name="Z_45808627_101D_4A6C_868C_4EF9916FFA85_.wvu.Rows" localSheetId="10" hidden="1">'Table C2'!$1:$2</definedName>
    <definedName name="Z_45808627_101D_4A6C_868C_4EF9916FFA85_.wvu.Rows" localSheetId="12" hidden="1">'Table C4'!$1:$4,'Table C4'!$19:$22,'Table C4'!$24:$26,'Table C4'!$28:$30,'Table C4'!$32:$34,'Table C4'!$36:$38,'Table C4'!$40:$42,'Table C4'!$44:$46,'Table C4'!$48:$50</definedName>
    <definedName name="Z_998BC6E9_A6D8_45DD_8201_80AFB6E69674_.wvu.PrintArea" localSheetId="0" hidden="1">'Table A1'!$A$1:$H$52</definedName>
    <definedName name="Z_998BC6E9_A6D8_45DD_8201_80AFB6E69674_.wvu.PrintArea" localSheetId="1" hidden="1">'Table A2'!$A$1:$H$25</definedName>
    <definedName name="Z_998BC6E9_A6D8_45DD_8201_80AFB6E69674_.wvu.PrintArea" localSheetId="2" hidden="1">'Table A3'!$A$1:$I$55</definedName>
    <definedName name="Z_998BC6E9_A6D8_45DD_8201_80AFB6E69674_.wvu.PrintArea" localSheetId="3" hidden="1">'Table A4'!$A$1:$D$58</definedName>
    <definedName name="Z_998BC6E9_A6D8_45DD_8201_80AFB6E69674_.wvu.PrintArea" localSheetId="4" hidden="1">'Table B1 - 2901'!$A$1:$H$29</definedName>
    <definedName name="Z_998BC6E9_A6D8_45DD_8201_80AFB6E69674_.wvu.PrintArea" localSheetId="5" hidden="1">'Table B1 - 2902'!$A$1:$H$29</definedName>
    <definedName name="Z_998BC6E9_A6D8_45DD_8201_80AFB6E69674_.wvu.PrintArea" localSheetId="7" hidden="1">'Table B1 - 2905'!$A$1:$H$31</definedName>
    <definedName name="Z_998BC6E9_A6D8_45DD_8201_80AFB6E69674_.wvu.PrintArea" localSheetId="8" hidden="1">'Table B1 - 2906'!$A$1:$H$30</definedName>
    <definedName name="Z_998BC6E9_A6D8_45DD_8201_80AFB6E69674_.wvu.PrintArea" localSheetId="6" hidden="1">'Table B2 - 2902'!$A$1:$H$25</definedName>
    <definedName name="Z_998BC6E9_A6D8_45DD_8201_80AFB6E69674_.wvu.PrintArea" localSheetId="9" hidden="1">'Table C1'!$A$1:$H$31</definedName>
    <definedName name="Z_998BC6E9_A6D8_45DD_8201_80AFB6E69674_.wvu.PrintArea" localSheetId="10" hidden="1">'Table C2'!$A$1:$H$29</definedName>
    <definedName name="Z_998BC6E9_A6D8_45DD_8201_80AFB6E69674_.wvu.PrintArea" localSheetId="11" hidden="1">'Table C3'!$A$1:$H$19</definedName>
    <definedName name="Z_998BC6E9_A6D8_45DD_8201_80AFB6E69674_.wvu.PrintArea" localSheetId="12" hidden="1">'Table C4'!$A$1:$H$53</definedName>
    <definedName name="Z_998BC6E9_A6D8_45DD_8201_80AFB6E69674_.wvu.Rows" localSheetId="0" hidden="1">'Table A1'!$41:$41,'Table A1'!$49:$49</definedName>
    <definedName name="Z_998BC6E9_A6D8_45DD_8201_80AFB6E69674_.wvu.Rows" localSheetId="2" hidden="1">'Table A3'!$19:$22,'Table A3'!$24:$26,'Table A3'!$28:$30,'Table A3'!$32:$34,'Table A3'!$36:$38,'Table A3'!$40:$42,'Table A3'!$44:$46,'Table A3'!$48:$50</definedName>
    <definedName name="Z_998BC6E9_A6D8_45DD_8201_80AFB6E69674_.wvu.Rows" localSheetId="9" hidden="1">'Table C1'!$1:$4</definedName>
    <definedName name="Z_998BC6E9_A6D8_45DD_8201_80AFB6E69674_.wvu.Rows" localSheetId="10" hidden="1">'Table C2'!$1:$2</definedName>
    <definedName name="Z_998BC6E9_A6D8_45DD_8201_80AFB6E69674_.wvu.Rows" localSheetId="12" hidden="1">'Table C4'!$1:$4,'Table C4'!$19:$22,'Table C4'!$24:$26,'Table C4'!$28:$30,'Table C4'!$32:$34,'Table C4'!$36:$38,'Table C4'!$40:$42,'Table C4'!$44:$46,'Table C4'!$48:$50</definedName>
    <definedName name="Z_9D4C9D37_C9D5_451D_8773_2D6B31A4632A_.wvu.PrintArea" localSheetId="0" hidden="1">'Table A1'!$A$1:$H$52</definedName>
    <definedName name="Z_9D4C9D37_C9D5_451D_8773_2D6B31A4632A_.wvu.PrintArea" localSheetId="1" hidden="1">'Table A2'!$A$1:$H$25</definedName>
    <definedName name="Z_9D4C9D37_C9D5_451D_8773_2D6B31A4632A_.wvu.PrintArea" localSheetId="2" hidden="1">'Table A3'!$A$1:$I$55</definedName>
    <definedName name="Z_9D4C9D37_C9D5_451D_8773_2D6B31A4632A_.wvu.PrintArea" localSheetId="3" hidden="1">'Table A4'!$A$1:$D$58</definedName>
    <definedName name="Z_9D4C9D37_C9D5_451D_8773_2D6B31A4632A_.wvu.PrintArea" localSheetId="4" hidden="1">'Table B1 - 2901'!$A$1:$H$29</definedName>
    <definedName name="Z_9D4C9D37_C9D5_451D_8773_2D6B31A4632A_.wvu.PrintArea" localSheetId="5" hidden="1">'Table B1 - 2902'!$A$1:$H$29</definedName>
    <definedName name="Z_9D4C9D37_C9D5_451D_8773_2D6B31A4632A_.wvu.PrintArea" localSheetId="7" hidden="1">'Table B1 - 2905'!$A$1:$H$31</definedName>
    <definedName name="Z_9D4C9D37_C9D5_451D_8773_2D6B31A4632A_.wvu.PrintArea" localSheetId="8" hidden="1">'Table B1 - 2906'!$A$1:$H$30</definedName>
    <definedName name="Z_9D4C9D37_C9D5_451D_8773_2D6B31A4632A_.wvu.PrintArea" localSheetId="6" hidden="1">'Table B2 - 2902'!$A$1:$H$25</definedName>
    <definedName name="Z_9D4C9D37_C9D5_451D_8773_2D6B31A4632A_.wvu.PrintArea" localSheetId="9" hidden="1">'Table C1'!$A$1:$H$31</definedName>
    <definedName name="Z_9D4C9D37_C9D5_451D_8773_2D6B31A4632A_.wvu.PrintArea" localSheetId="10" hidden="1">'Table C2'!$A$1:$H$29</definedName>
    <definedName name="Z_9D4C9D37_C9D5_451D_8773_2D6B31A4632A_.wvu.PrintArea" localSheetId="11" hidden="1">'Table C3'!$A$1:$H$19</definedName>
    <definedName name="Z_9D4C9D37_C9D5_451D_8773_2D6B31A4632A_.wvu.PrintArea" localSheetId="12" hidden="1">'Table C4'!$A$1:$H$53</definedName>
    <definedName name="Z_9D4C9D37_C9D5_451D_8773_2D6B31A4632A_.wvu.Rows" localSheetId="0" hidden="1">'Table A1'!$41:$41,'Table A1'!$49:$49</definedName>
    <definedName name="Z_9D4C9D37_C9D5_451D_8773_2D6B31A4632A_.wvu.Rows" localSheetId="2" hidden="1">'Table A3'!$19:$22,'Table A3'!$24:$26,'Table A3'!$28:$30,'Table A3'!$32:$34,'Table A3'!$36:$38,'Table A3'!$40:$42,'Table A3'!$44:$46,'Table A3'!$48:$50</definedName>
    <definedName name="Z_9D4C9D37_C9D5_451D_8773_2D6B31A4632A_.wvu.Rows" localSheetId="3" hidden="1">'Table A4'!$18:$58</definedName>
    <definedName name="Z_9D4C9D37_C9D5_451D_8773_2D6B31A4632A_.wvu.Rows" localSheetId="4" hidden="1">'Table B1 - 2901'!$18:$28</definedName>
    <definedName name="Z_9D4C9D37_C9D5_451D_8773_2D6B31A4632A_.wvu.Rows" localSheetId="5" hidden="1">'Table B1 - 2902'!$18:$28</definedName>
    <definedName name="Z_9D4C9D37_C9D5_451D_8773_2D6B31A4632A_.wvu.Rows" localSheetId="7" hidden="1">'Table B1 - 2905'!$20:$30</definedName>
    <definedName name="Z_9D4C9D37_C9D5_451D_8773_2D6B31A4632A_.wvu.Rows" localSheetId="8" hidden="1">'Table B1 - 2906'!$19:$29</definedName>
    <definedName name="Z_9D4C9D37_C9D5_451D_8773_2D6B31A4632A_.wvu.Rows" localSheetId="9" hidden="1">'Table C1'!$1:$4</definedName>
    <definedName name="Z_9D4C9D37_C9D5_451D_8773_2D6B31A4632A_.wvu.Rows" localSheetId="10" hidden="1">'Table C2'!$1:$2</definedName>
    <definedName name="Z_9D4C9D37_C9D5_451D_8773_2D6B31A4632A_.wvu.Rows" localSheetId="12" hidden="1">'Table C4'!$1:$4,'Table C4'!$19:$22,'Table C4'!$24:$26,'Table C4'!$28:$30,'Table C4'!$32:$34,'Table C4'!$36:$38,'Table C4'!$40:$42,'Table C4'!$44:$46,'Table C4'!$48:$50</definedName>
  </definedNames>
  <calcPr calcId="152511"/>
  <oleSize ref="A1:W64"/>
  <customWorkbookViews>
    <customWorkbookView name="Rhodes, Susan (TBS) - Personal View" guid="{998BC6E9-A6D8-45DD-8201-80AFB6E69674}" mergeInterval="0" personalView="1" maximized="1" windowWidth="1160" windowHeight="862" tabRatio="680" activeSheetId="1"/>
    <customWorkbookView name="Gounden, Pratima (ENERGY) - Personal View" guid="{45808627-101D-4A6C-868C-4EF9916FFA85}" mergeInterval="0" personalView="1" maximized="1" windowWidth="1440" windowHeight="660" tabRatio="680" activeSheetId="6"/>
    <customWorkbookView name="Zheng, Sean (ENERGY/MEDEI/MRI) - Personal View" guid="{9D4C9D37-C9D5-451D-8773-2D6B31A4632A}" mergeInterval="0" personalView="1" maximized="1" windowWidth="1680" windowHeight="863" tabRatio="680" activeSheetId="5"/>
  </customWorkbookViews>
</workbook>
</file>

<file path=xl/sharedStrings.xml><?xml version="1.0" encoding="utf-8"?>
<sst xmlns="http://schemas.openxmlformats.org/spreadsheetml/2006/main" count="501" uniqueCount="187">
  <si>
    <t>Less: Special Warrants</t>
  </si>
  <si>
    <t>Special Warrants</t>
  </si>
  <si>
    <t>Statutory Appropriations</t>
  </si>
  <si>
    <t>Total Including Consolidation &amp; Other Adjustments</t>
  </si>
  <si>
    <t>%</t>
  </si>
  <si>
    <t>CAPITAL EXPENSE</t>
  </si>
  <si>
    <t>Vote B</t>
  </si>
  <si>
    <t>Total Capital Expense to be Voted</t>
  </si>
  <si>
    <t xml:space="preserve">Ministry Total Capital Expense </t>
  </si>
  <si>
    <t>CAPITAL ASSETS</t>
  </si>
  <si>
    <t>Vote D</t>
  </si>
  <si>
    <t>Total Capital Assets to be Voted</t>
  </si>
  <si>
    <t>Total Capital Assets</t>
  </si>
  <si>
    <t xml:space="preserve">Vote #
Vote E
</t>
  </si>
  <si>
    <t>Total Ministry</t>
  </si>
  <si>
    <t>$</t>
  </si>
  <si>
    <t>Salaries and Wages</t>
  </si>
  <si>
    <t>Employee Benefits</t>
  </si>
  <si>
    <t>Transportation and Communications</t>
  </si>
  <si>
    <t>Services</t>
  </si>
  <si>
    <t>Supplies and Equipment</t>
  </si>
  <si>
    <t xml:space="preserve">Transfer Payments </t>
  </si>
  <si>
    <t>Other Transactions</t>
  </si>
  <si>
    <t>TOTAL</t>
  </si>
  <si>
    <t>PERCENT OF TOTAL MINISTRY</t>
  </si>
  <si>
    <t>Land</t>
  </si>
  <si>
    <t>Buildings</t>
  </si>
  <si>
    <t>Transportation Infrastructure</t>
  </si>
  <si>
    <t xml:space="preserve"> - Salaries and wages</t>
  </si>
  <si>
    <t xml:space="preserve"> - Employee benefits</t>
  </si>
  <si>
    <t xml:space="preserve"> - Asset costs</t>
  </si>
  <si>
    <t>Information Technology Hardware</t>
  </si>
  <si>
    <t>Business Application Software</t>
  </si>
  <si>
    <t>Land and Marine Fleet</t>
  </si>
  <si>
    <t>Aircraft</t>
  </si>
  <si>
    <t xml:space="preserve">
%</t>
  </si>
  <si>
    <t>OPERATING EXPENSE</t>
  </si>
  <si>
    <t>Item 3</t>
  </si>
  <si>
    <t>Total Including Special Warrants</t>
  </si>
  <si>
    <t>Total Operating Expense to be Voted</t>
  </si>
  <si>
    <t>Total Statutory Appropriations</t>
  </si>
  <si>
    <t>Total Operating Expense</t>
  </si>
  <si>
    <t>OPERATING ASSETS</t>
  </si>
  <si>
    <t>Total Operating Assets to be Voted</t>
  </si>
  <si>
    <t>S Statutory Appropriation A</t>
  </si>
  <si>
    <t>S Statutory Appropriation B</t>
  </si>
  <si>
    <t>Total Operating Assets</t>
  </si>
  <si>
    <t>Item 2</t>
  </si>
  <si>
    <t>S Statutory Appropriation XX</t>
  </si>
  <si>
    <t>Ministry Total Capital Expense</t>
  </si>
  <si>
    <t xml:space="preserve">
%</t>
  </si>
  <si>
    <t>Transportation and Communication</t>
  </si>
  <si>
    <t>Transfer Payment B</t>
  </si>
  <si>
    <t>Transfer Payment D</t>
  </si>
  <si>
    <t>Transfer Payment E</t>
  </si>
  <si>
    <t>Total</t>
  </si>
  <si>
    <t>* Including Statutory Appropriations</t>
  </si>
  <si>
    <t>Deposit and Prepaid Expenses</t>
  </si>
  <si>
    <t>Advances and Recoverable Amounts</t>
  </si>
  <si>
    <t>Loans and Investments</t>
  </si>
  <si>
    <t xml:space="preserve">
Votes/Programs</t>
  </si>
  <si>
    <t xml:space="preserve">Ministry Total Operating Assets </t>
  </si>
  <si>
    <t>Ministry Total Capital Assets</t>
  </si>
  <si>
    <t>Ministry Total Operating and Capital Including Consolidation and Other Adjustments (not including Assets)</t>
  </si>
  <si>
    <t>Operating Expense</t>
  </si>
  <si>
    <t>Total Operating Expense Previously Published *</t>
  </si>
  <si>
    <t>Government Reorganization:</t>
  </si>
  <si>
    <t xml:space="preserve">   Transfer of functions from other Ministries</t>
  </si>
  <si>
    <t>Restated Total Operating Expense</t>
  </si>
  <si>
    <t>Less: Recoveries</t>
  </si>
  <si>
    <t>Deposits and Prepaid Expenses</t>
  </si>
  <si>
    <t>[Note: In completing the table, list accounts for which dollar amounts are applicable.]</t>
  </si>
  <si>
    <t>Total Capital Expense Previously Published *</t>
  </si>
  <si>
    <t>Total Capital Assets Previously Published *</t>
  </si>
  <si>
    <t xml:space="preserve">Less: Recoveries </t>
  </si>
  <si>
    <t xml:space="preserve">Transfer Payment A </t>
  </si>
  <si>
    <t>Restated Total Capital Assets</t>
  </si>
  <si>
    <t>Ministry Total Operating Expense</t>
  </si>
  <si>
    <t>Inventory Held for Resale</t>
  </si>
  <si>
    <t xml:space="preserve">Buildings </t>
  </si>
  <si>
    <t xml:space="preserve"> - Alternative financing and procurement </t>
  </si>
  <si>
    <t>Dams and engineering structures</t>
  </si>
  <si>
    <t xml:space="preserve">Machinery and Equipment </t>
  </si>
  <si>
    <t xml:space="preserve">Inventory Held for Resale </t>
  </si>
  <si>
    <t>Dams and Engineering Structures</t>
  </si>
  <si>
    <t>Machinery and Equipment</t>
  </si>
  <si>
    <t>Restated Total Operating Assets</t>
  </si>
  <si>
    <t>Standard Account *</t>
  </si>
  <si>
    <t>Total Operating Assets Previously Published *</t>
  </si>
  <si>
    <t>Operating Assets</t>
  </si>
  <si>
    <t>Capital  Expense</t>
  </si>
  <si>
    <t>Capital Assets</t>
  </si>
  <si>
    <t>[Note: Due to the size of the above table, it may be necessary to copy and paste special (as an enhanced metafile) the first half of the table (e.g., Operating Expense down to Ministry Total Operating Assets), then copy &amp; paste special the second half of the table(e.g., Capital Expense down to the bottom of the table.]</t>
  </si>
  <si>
    <t xml:space="preserve">Table C7(a): Comparative Details - Operating Expense
VOTE/ITEM:           XXX - XX
VOTE:                     Insert NAME OF VOTE
ITEM:                      Insert Name of Item
TYPE:                     Operating Expense 
</t>
  </si>
  <si>
    <t>Transfer Payment C</t>
  </si>
  <si>
    <t>Note: For capital asset accounts which contain salary and wages, employee benefits and/or asset costs, hidden rows above may be expanded</t>
  </si>
  <si>
    <r>
      <t xml:space="preserve">S Minister's Salary, the </t>
    </r>
    <r>
      <rPr>
        <i/>
        <sz val="8"/>
        <rFont val="Arial"/>
        <family val="2"/>
      </rPr>
      <t>Executive Council Act</t>
    </r>
  </si>
  <si>
    <r>
      <t xml:space="preserve">S Parliamentary Assistant's Salary, the </t>
    </r>
    <r>
      <rPr>
        <i/>
        <sz val="8"/>
        <rFont val="Arial"/>
        <family val="2"/>
      </rPr>
      <t>Executive Council Act</t>
    </r>
  </si>
  <si>
    <r>
      <t xml:space="preserve">S Bad Debt Expense, the </t>
    </r>
    <r>
      <rPr>
        <i/>
        <sz val="8"/>
        <rFont val="Arial"/>
        <family val="2"/>
      </rPr>
      <t>Financial Administration Act</t>
    </r>
  </si>
  <si>
    <r>
      <t xml:space="preserve">S Amortization Expense, the </t>
    </r>
    <r>
      <rPr>
        <i/>
        <sz val="8"/>
        <rFont val="Arial"/>
        <family val="2"/>
      </rPr>
      <t>Financial Administration Act</t>
    </r>
  </si>
  <si>
    <t>Note: For capital asset accounts which contain salary and wages, employee benefits and/or asset costs, the worksheet can be uncollapsed.</t>
  </si>
  <si>
    <t xml:space="preserve"> -</t>
  </si>
  <si>
    <t xml:space="preserve">  -</t>
  </si>
  <si>
    <t>Change in Accounting</t>
  </si>
  <si>
    <t>%**</t>
  </si>
  <si>
    <r>
      <rPr>
        <b/>
        <sz val="12"/>
        <rFont val="Arial"/>
        <family val="2"/>
      </rPr>
      <t>Table C1: Comparative Details - Operating Expense</t>
    </r>
    <r>
      <rPr>
        <b/>
        <sz val="5"/>
        <rFont val="Arial"/>
        <family val="2"/>
      </rPr>
      <t xml:space="preserve">
</t>
    </r>
    <r>
      <rPr>
        <b/>
        <sz val="12"/>
        <rFont val="Arial"/>
        <family val="2"/>
      </rPr>
      <t>VOTE/ITEM:           XXX - XX</t>
    </r>
    <r>
      <rPr>
        <b/>
        <sz val="5"/>
        <rFont val="Arial"/>
        <family val="2"/>
      </rPr>
      <t xml:space="preserve">
</t>
    </r>
    <r>
      <rPr>
        <b/>
        <sz val="12"/>
        <rFont val="Arial"/>
        <family val="2"/>
      </rPr>
      <t>VOTE:                     Insert NAME OF VOTE</t>
    </r>
    <r>
      <rPr>
        <b/>
        <sz val="5"/>
        <rFont val="Arial"/>
        <family val="2"/>
      </rPr>
      <t xml:space="preserve">
</t>
    </r>
    <r>
      <rPr>
        <b/>
        <sz val="12"/>
        <rFont val="Arial"/>
        <family val="2"/>
      </rPr>
      <t>ITEM:                      Insert Name of Item</t>
    </r>
    <r>
      <rPr>
        <b/>
        <sz val="5"/>
        <rFont val="Arial"/>
        <family val="2"/>
      </rPr>
      <t xml:space="preserve">
</t>
    </r>
    <r>
      <rPr>
        <b/>
        <sz val="12"/>
        <rFont val="Arial"/>
        <family val="2"/>
      </rPr>
      <t xml:space="preserve">TYPE:                     Operating Expense </t>
    </r>
  </si>
  <si>
    <r>
      <rPr>
        <b/>
        <sz val="12"/>
        <rFont val="Arial"/>
        <family val="2"/>
      </rPr>
      <t>Table C2: Comparative Details - Capital Expense</t>
    </r>
    <r>
      <rPr>
        <b/>
        <sz val="5"/>
        <rFont val="Arial"/>
        <family val="2"/>
      </rPr>
      <t xml:space="preserve">
</t>
    </r>
    <r>
      <rPr>
        <b/>
        <sz val="12"/>
        <rFont val="Arial"/>
        <family val="2"/>
      </rPr>
      <t>VOTE/ITEM:           XXX - XX</t>
    </r>
    <r>
      <rPr>
        <b/>
        <sz val="5"/>
        <rFont val="Arial"/>
        <family val="2"/>
      </rPr>
      <t xml:space="preserve">
</t>
    </r>
    <r>
      <rPr>
        <b/>
        <sz val="12"/>
        <rFont val="Arial"/>
        <family val="2"/>
      </rPr>
      <t>VOTE:                     Insert NAME OF VOTE</t>
    </r>
    <r>
      <rPr>
        <b/>
        <sz val="5"/>
        <rFont val="Arial"/>
        <family val="2"/>
      </rPr>
      <t xml:space="preserve">
</t>
    </r>
    <r>
      <rPr>
        <b/>
        <sz val="12"/>
        <rFont val="Arial"/>
        <family val="2"/>
      </rPr>
      <t>ITEM:                      Insert Name of Item</t>
    </r>
    <r>
      <rPr>
        <b/>
        <sz val="5"/>
        <rFont val="Arial"/>
        <family val="2"/>
      </rPr>
      <t xml:space="preserve">
</t>
    </r>
    <r>
      <rPr>
        <b/>
        <sz val="12"/>
        <rFont val="Arial"/>
        <family val="2"/>
      </rPr>
      <t xml:space="preserve">TYPE:                     Capital Expense </t>
    </r>
    <r>
      <rPr>
        <b/>
        <sz val="5"/>
        <rFont val="Arial"/>
        <family val="2"/>
      </rPr>
      <t xml:space="preserve">
</t>
    </r>
  </si>
  <si>
    <r>
      <rPr>
        <b/>
        <sz val="12"/>
        <rFont val="Arial"/>
        <family val="2"/>
      </rPr>
      <t>Table C3: Comparative Details - Operating Asset</t>
    </r>
    <r>
      <rPr>
        <b/>
        <sz val="5"/>
        <rFont val="Arial"/>
        <family val="2"/>
      </rPr>
      <t xml:space="preserve">
</t>
    </r>
    <r>
      <rPr>
        <b/>
        <sz val="12"/>
        <rFont val="Arial"/>
        <family val="2"/>
      </rPr>
      <t>VOTE/ITEM:           XXX - XX</t>
    </r>
    <r>
      <rPr>
        <b/>
        <sz val="5"/>
        <rFont val="Arial"/>
        <family val="2"/>
      </rPr>
      <t xml:space="preserve">
</t>
    </r>
    <r>
      <rPr>
        <b/>
        <sz val="12"/>
        <rFont val="Arial"/>
        <family val="2"/>
      </rPr>
      <t>VOTE:                     Insert NAME OF VOTE</t>
    </r>
    <r>
      <rPr>
        <b/>
        <sz val="5"/>
        <rFont val="Arial"/>
        <family val="2"/>
      </rPr>
      <t xml:space="preserve">
</t>
    </r>
    <r>
      <rPr>
        <b/>
        <sz val="12"/>
        <rFont val="Arial"/>
        <family val="2"/>
      </rPr>
      <t xml:space="preserve">ITEM:                      Insert Name of Item
</t>
    </r>
    <r>
      <rPr>
        <b/>
        <sz val="5"/>
        <rFont val="Arial"/>
        <family val="2"/>
      </rPr>
      <t xml:space="preserve">
</t>
    </r>
    <r>
      <rPr>
        <b/>
        <sz val="12"/>
        <rFont val="Arial"/>
        <family val="2"/>
      </rPr>
      <t xml:space="preserve">TYPE:                     Operating Asset </t>
    </r>
  </si>
  <si>
    <r>
      <rPr>
        <b/>
        <sz val="12"/>
        <rFont val="Arial"/>
        <family val="2"/>
      </rPr>
      <t>Table C4: Comparative Details - Capital Asset</t>
    </r>
    <r>
      <rPr>
        <b/>
        <sz val="5"/>
        <rFont val="Arial"/>
        <family val="2"/>
      </rPr>
      <t xml:space="preserve">
</t>
    </r>
    <r>
      <rPr>
        <b/>
        <sz val="12"/>
        <rFont val="Arial"/>
        <family val="2"/>
      </rPr>
      <t>VOTE/ITEM:           XXX - XX</t>
    </r>
    <r>
      <rPr>
        <b/>
        <sz val="5"/>
        <rFont val="Arial"/>
        <family val="2"/>
      </rPr>
      <t xml:space="preserve">
</t>
    </r>
    <r>
      <rPr>
        <b/>
        <sz val="12"/>
        <rFont val="Arial"/>
        <family val="2"/>
      </rPr>
      <t>VOTE:                     Insert NAME OF VOTE</t>
    </r>
    <r>
      <rPr>
        <b/>
        <sz val="5"/>
        <rFont val="Arial"/>
        <family val="2"/>
      </rPr>
      <t xml:space="preserve">
</t>
    </r>
    <r>
      <rPr>
        <b/>
        <sz val="12"/>
        <rFont val="Arial"/>
        <family val="2"/>
      </rPr>
      <t>ITEM:                      Insert Name of Item</t>
    </r>
    <r>
      <rPr>
        <b/>
        <sz val="5"/>
        <rFont val="Arial"/>
        <family val="2"/>
      </rPr>
      <t xml:space="preserve">
</t>
    </r>
    <r>
      <rPr>
        <b/>
        <sz val="12"/>
        <rFont val="Arial"/>
        <family val="2"/>
      </rPr>
      <t xml:space="preserve">TYPE:                     Capital Asset </t>
    </r>
  </si>
  <si>
    <t xml:space="preserve">   Transfer of functions to other Ministries</t>
  </si>
  <si>
    <t>Transfer Payments</t>
  </si>
  <si>
    <t>Transfer Payment A</t>
  </si>
  <si>
    <t>Estimates
2015-16
$</t>
  </si>
  <si>
    <t>* Total Capital Assets includes Statutory Appropriations, Special Warrants and total capital assets to be voted.</t>
  </si>
  <si>
    <t>** Percentage of ministry total excludes Recoveries</t>
  </si>
  <si>
    <t>% **</t>
  </si>
  <si>
    <t>* Total Capital Expense includes Statutory Appropriations, Special Warrants and total capital expense to be voted.</t>
  </si>
  <si>
    <t>* Total Operating Assets includes Statutory Appropriations, Special Warrants and total operating assets to be voted.</t>
  </si>
  <si>
    <t xml:space="preserve">
Standard Account </t>
  </si>
  <si>
    <t xml:space="preserve">
Vote/Program </t>
  </si>
  <si>
    <t xml:space="preserve">Vote/Program </t>
  </si>
  <si>
    <r>
      <t>* Total Operating Expense includes Statutory Appropriations, Special Warrants and total operating expense to be voted.</t>
    </r>
    <r>
      <rPr>
        <sz val="8"/>
        <color rgb="FFFF0000"/>
        <rFont val="Arial"/>
        <family val="2"/>
      </rPr>
      <t xml:space="preserve"> </t>
    </r>
  </si>
  <si>
    <t>Estimates
2016-17
$</t>
  </si>
  <si>
    <t>Actual
2014-15
$</t>
  </si>
  <si>
    <t>* Estimates, Interim Actuals and Actuals for prior fiscal years are re-stated to reflect any changes in ministry organization and/or program structure. Interim actuals reflect the numbers presented in the 2016 Ontario Budget.</t>
  </si>
  <si>
    <t xml:space="preserve">
Estimates
2016-17
$</t>
  </si>
  <si>
    <t>Change from
2015-16 Estimates
$</t>
  </si>
  <si>
    <t xml:space="preserve">
Estimates
2015-16 *
$</t>
  </si>
  <si>
    <t>Interim Actuals
2015-16 *
$</t>
  </si>
  <si>
    <t>Actuals 
2014-15 *
$</t>
  </si>
  <si>
    <t>Actuals 
2014-15 * 
$</t>
  </si>
  <si>
    <t xml:space="preserve">* Estimates, Interim Actuals and Actuals for prior fiscal years are re-stated to reflect any changes in ministry organization and/or program structure. Interim actuals reflect the numbers presented in the 2016 Ontario Budget. </t>
  </si>
  <si>
    <t>MINISTRY OF ENERGY
Table A1: Operating and Capital Summary by Vote</t>
  </si>
  <si>
    <t>Ministry Administration Program</t>
  </si>
  <si>
    <t>Energy Development and Management</t>
  </si>
  <si>
    <t>Electricity Price Mitigation</t>
  </si>
  <si>
    <t>Strategic Asset Management</t>
  </si>
  <si>
    <t>Consolidation &amp; Other Adjustments - Ontario Energy Board</t>
  </si>
  <si>
    <t>MINISTRY OF ENERGY
Table A2: Operating Summary by Vote and Standard Account</t>
  </si>
  <si>
    <t>2901
Ministry
Administration 
Program</t>
  </si>
  <si>
    <t>2902
Energy
Development and
Management</t>
  </si>
  <si>
    <t>2905
Electricity
Price
Mitigation</t>
  </si>
  <si>
    <t>2906
Strategic Asset Management</t>
  </si>
  <si>
    <t>Supplementary Estimates</t>
  </si>
  <si>
    <t>MINISTRY OF ENERGY
Table A3: Capital Summary by Vote and Standard Account</t>
  </si>
  <si>
    <t>MINISTRY OF ENERGY
Table A4: Reconciliation to Previously Published Data</t>
  </si>
  <si>
    <t>MINISTRY OF ENERGY
Ministry Administration
Table B1: Operating</t>
  </si>
  <si>
    <t>Policy and Programs</t>
  </si>
  <si>
    <t>MINISTRY OF ENERGY
Electricity Price Mitigation
Table B1: Operating</t>
  </si>
  <si>
    <t>Northern Ontario Energy Benefit</t>
  </si>
  <si>
    <t>MINISTRY OF ENERGY
Strategic Asset Management
Table B1: Operating</t>
  </si>
  <si>
    <t>Strategic Asset Management and Transformation</t>
  </si>
  <si>
    <t>MINISTRY OF ENERGY
Energy Development and Management
Table B1: Operating</t>
  </si>
  <si>
    <t>Ministry Administration</t>
  </si>
  <si>
    <t>Main Office</t>
  </si>
  <si>
    <t>Communications</t>
  </si>
  <si>
    <t>Legal</t>
  </si>
  <si>
    <t>Analysis and Planning</t>
  </si>
  <si>
    <t>HR</t>
  </si>
  <si>
    <t>Audit</t>
  </si>
  <si>
    <t>Financial and Administrative</t>
  </si>
  <si>
    <t>Information Services</t>
  </si>
  <si>
    <t>Energy Development and Management - Expense related to Capital Assets</t>
  </si>
  <si>
    <t>Consolidation &amp; Other Adjustments - Independent Electricity System Operator</t>
  </si>
  <si>
    <t>Operating expense adjustment - Greenhouse Gas Reduction Account reclassification</t>
  </si>
  <si>
    <t>Actual
2015-16
$</t>
  </si>
  <si>
    <t xml:space="preserve">   2016-17 Supplementary Estimates</t>
  </si>
  <si>
    <t>Estimates
2017-18
$</t>
  </si>
  <si>
    <t>Change from 2016-17 
Estimates
$</t>
  </si>
  <si>
    <t>Estimates
2016-17 *
$</t>
  </si>
  <si>
    <t>Interim Actuals 
2016-17 *
$</t>
  </si>
  <si>
    <t>Actuals
2015-16 *
$</t>
  </si>
  <si>
    <t xml:space="preserve">* Estimates, Interim Actuals and Actuals for prior fiscal years are re-stated to reflect any changes in ministry organization and/or program structure. Interim actuals reflect the numbers presented in the 2017 Ontario Budget.  </t>
  </si>
  <si>
    <t>Electricity Price Mitigation Programs</t>
  </si>
  <si>
    <t>Ontario Rebate for Electricity Consumers</t>
  </si>
  <si>
    <t>Estimates 
2017-18
$</t>
  </si>
  <si>
    <t>Change from 2016-17 Estimates
$</t>
  </si>
  <si>
    <t>Estimates 
2016-17 *
$</t>
  </si>
  <si>
    <t>Interim Actuals 
2016-17 *
$</t>
  </si>
  <si>
    <t>Actuals   
2015-16 *
$</t>
  </si>
  <si>
    <t xml:space="preserve">MINISTRY OF ENERGY
Energy Development and Management
Table B2: Capital </t>
  </si>
  <si>
    <r>
      <t>* Estimates, Interim Actuals and Actuals for prior fiscal years are re-stated to reflect any changes in ministry organization and/or program structure. Interim actuals reflect the numbers presented in th</t>
    </r>
    <r>
      <rPr>
        <sz val="8"/>
        <rFont val="Arial"/>
        <family val="2"/>
      </rPr>
      <t xml:space="preserve">e 2017 </t>
    </r>
    <r>
      <rPr>
        <sz val="8"/>
        <color indexed="8"/>
        <rFont val="Arial"/>
        <family val="2"/>
      </rPr>
      <t xml:space="preserve">Ontario Budget. </t>
    </r>
  </si>
  <si>
    <t>Change from Estimates 
2016-17</t>
  </si>
  <si>
    <t>Estimates
2017-18</t>
  </si>
  <si>
    <t>Estimates
2016-17 *</t>
  </si>
  <si>
    <t xml:space="preserve">Interim Actuals
2016-17 *    </t>
  </si>
  <si>
    <t>Actuals
2015-16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</si>
</sst>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 #,##0_-;_-* &quot;-&quot;_-;_-@_-"/>
    <numFmt numFmtId="43" formatCode="_-* #,##0.00_-;\-* #,##0.00_-;_-* &quot;-&quot;??_-;_-@_-"/>
    <numFmt numFmtId="164" formatCode="_(* #,##0_);_(* \(#,##0\);_(* &quot;-&quot;_);_(@_)"/>
    <numFmt numFmtId="165" formatCode="_(* #,##0.00_);_(* \(#,##0.00\);_(* &quot;-&quot;??_);_(@_)"/>
    <numFmt numFmtId="166" formatCode="_(* #,##0.0_);_(* \(#,##0.0\);_(* &quot;-&quot;?_);_(@_)"/>
    <numFmt numFmtId="167" formatCode="#,##0.0_);\(#,##0.0\)"/>
    <numFmt numFmtId="168" formatCode="_-* #,##0.0_-;\-* #,##0.0_-;_-* &quot;-&quot;?_-;_-@_-"/>
    <numFmt numFmtId="169" formatCode="_(* #,##0.0_);_(* \(#,##0.0\);_(* &quot;-&quot;_);_(@_)"/>
    <numFmt numFmtId="170" formatCode="_-* #,##0_-;\-* #,##0_-;_-* &quot;-&quot;??_-;_-@_-"/>
  </numFmts>
  <fonts count="22" x14ac:knownFonts="1">
    <font>
      <sz val="11"/>
      <color theme="1"/>
      <name val="Calibri"/>
      <family val="2"/>
      <scheme val="minor"/>
    </font>
    <font>
      <b/>
      <sz val="12"/>
      <name val="Arial"/>
      <family val="2"/>
    </font>
    <font>
      <sz val="9"/>
      <name val="Arial"/>
      <family val="2"/>
    </font>
    <font>
      <sz val="10"/>
      <color indexed="8"/>
      <name val="Arial"/>
      <family val="2"/>
    </font>
    <font>
      <sz val="8"/>
      <name val="Arial"/>
      <family val="2"/>
    </font>
    <font>
      <b/>
      <sz val="8"/>
      <name val="Arial"/>
      <family val="2"/>
    </font>
    <font>
      <b/>
      <sz val="10"/>
      <name val="Arial"/>
      <family val="2"/>
    </font>
    <font>
      <sz val="8"/>
      <color indexed="8"/>
      <name val="Arial"/>
      <family val="2"/>
    </font>
    <font>
      <sz val="10"/>
      <name val="Arial"/>
      <family val="2"/>
    </font>
    <font>
      <sz val="9"/>
      <color indexed="8"/>
      <name val="Arial"/>
      <family val="2"/>
    </font>
    <font>
      <i/>
      <sz val="8"/>
      <name val="Arial"/>
      <family val="2"/>
    </font>
    <font>
      <sz val="8"/>
      <color indexed="9"/>
      <name val="Arial"/>
      <family val="2"/>
    </font>
    <font>
      <sz val="11"/>
      <color theme="1"/>
      <name val="Calibri"/>
      <family val="2"/>
      <scheme val="minor"/>
    </font>
    <font>
      <sz val="9"/>
      <color theme="1"/>
      <name val="Calibri"/>
      <family val="2"/>
      <scheme val="minor"/>
    </font>
    <font>
      <sz val="9"/>
      <color theme="1"/>
      <name val="Arial"/>
      <family val="2"/>
    </font>
    <font>
      <sz val="8"/>
      <color theme="1"/>
      <name val="Calibri"/>
      <family val="2"/>
      <scheme val="minor"/>
    </font>
    <font>
      <sz val="10"/>
      <color theme="1"/>
      <name val="Arial"/>
      <family val="2"/>
    </font>
    <font>
      <sz val="8"/>
      <color rgb="FFFFFF00"/>
      <name val="Arial"/>
      <family val="2"/>
    </font>
    <font>
      <sz val="8"/>
      <color rgb="FFFF0000"/>
      <name val="Arial"/>
      <family val="2"/>
    </font>
    <font>
      <b/>
      <sz val="5"/>
      <name val="Arial"/>
      <family val="2"/>
    </font>
    <font>
      <sz val="5"/>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35">
    <border>
      <left/>
      <right/>
      <top/>
      <bottom/>
      <diagonal/>
    </border>
    <border>
      <left/>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thin">
        <color indexed="64"/>
      </bottom>
      <diagonal/>
    </border>
  </borders>
  <cellStyleXfs count="5">
    <xf numFmtId="0" fontId="0" fillId="0" borderId="0"/>
    <xf numFmtId="43" fontId="12" fillId="0" borderId="0" applyFont="0" applyFill="0" applyBorder="0" applyAlignment="0" applyProtection="0"/>
    <xf numFmtId="165" fontId="8" fillId="0" borderId="0" applyFont="0" applyFill="0" applyBorder="0" applyAlignment="0" applyProtection="0"/>
    <xf numFmtId="0" fontId="8" fillId="0" borderId="0"/>
    <xf numFmtId="9" fontId="8" fillId="0" borderId="0" applyFont="0" applyFill="0" applyBorder="0" applyAlignment="0" applyProtection="0"/>
  </cellStyleXfs>
  <cellXfs count="600">
    <xf numFmtId="0" fontId="0" fillId="0" borderId="0" xfId="0"/>
    <xf numFmtId="37" fontId="0" fillId="0" borderId="0" xfId="0" applyNumberFormat="1" applyProtection="1">
      <protection locked="0"/>
    </xf>
    <xf numFmtId="0" fontId="3" fillId="0" borderId="0" xfId="0" applyFont="1" applyAlignment="1" applyProtection="1">
      <alignment wrapText="1"/>
      <protection locked="0"/>
    </xf>
    <xf numFmtId="0" fontId="0" fillId="0" borderId="0" xfId="0" applyFill="1"/>
    <xf numFmtId="37" fontId="0" fillId="0" borderId="0" xfId="0" applyNumberFormat="1" applyFill="1" applyProtection="1">
      <protection locked="0"/>
    </xf>
    <xf numFmtId="0" fontId="0" fillId="0" borderId="0" xfId="0" applyProtection="1">
      <protection locked="0"/>
    </xf>
    <xf numFmtId="0" fontId="0" fillId="0" borderId="0" xfId="0" applyFill="1" applyProtection="1">
      <protection locked="0"/>
    </xf>
    <xf numFmtId="0" fontId="0" fillId="2" borderId="0" xfId="0" applyFill="1"/>
    <xf numFmtId="0" fontId="0" fillId="2" borderId="0" xfId="0" applyFill="1" applyAlignment="1">
      <alignment wrapText="1"/>
    </xf>
    <xf numFmtId="0" fontId="0" fillId="0" borderId="0" xfId="0" applyAlignment="1">
      <alignment vertical="top"/>
    </xf>
    <xf numFmtId="37" fontId="2" fillId="0" borderId="0" xfId="0" applyNumberFormat="1" applyFont="1" applyFill="1" applyBorder="1" applyAlignment="1" applyProtection="1">
      <alignment horizontal="right" wrapText="1"/>
      <protection locked="0"/>
    </xf>
    <xf numFmtId="43" fontId="2" fillId="0" borderId="0" xfId="1" applyFont="1" applyFill="1" applyBorder="1" applyAlignment="1" applyProtection="1">
      <alignment horizontal="right" wrapText="1"/>
      <protection locked="0"/>
    </xf>
    <xf numFmtId="164" fontId="0" fillId="0" borderId="0" xfId="0" applyNumberFormat="1"/>
    <xf numFmtId="164" fontId="4" fillId="0" borderId="2" xfId="0" applyNumberFormat="1" applyFont="1" applyBorder="1" applyAlignment="1" applyProtection="1">
      <alignment horizontal="right" wrapText="1"/>
      <protection locked="0"/>
    </xf>
    <xf numFmtId="0" fontId="7" fillId="0" borderId="0" xfId="0" applyFont="1" applyAlignment="1" applyProtection="1">
      <alignment wrapText="1"/>
      <protection locked="0"/>
    </xf>
    <xf numFmtId="0" fontId="0" fillId="0" borderId="0" xfId="0" applyAlignment="1">
      <alignment horizontal="center"/>
    </xf>
    <xf numFmtId="164" fontId="4" fillId="0" borderId="2" xfId="0" applyNumberFormat="1" applyFont="1" applyFill="1" applyBorder="1" applyAlignment="1" applyProtection="1">
      <alignment horizontal="right" wrapText="1"/>
      <protection locked="0"/>
    </xf>
    <xf numFmtId="164" fontId="4" fillId="0" borderId="6" xfId="0" applyNumberFormat="1" applyFont="1" applyFill="1" applyBorder="1" applyAlignment="1" applyProtection="1">
      <alignment horizontal="right" wrapText="1"/>
      <protection locked="0"/>
    </xf>
    <xf numFmtId="0" fontId="13" fillId="0" borderId="0" xfId="0" applyFont="1" applyAlignment="1">
      <alignment wrapText="1"/>
    </xf>
    <xf numFmtId="0" fontId="14" fillId="0" borderId="0" xfId="0" applyFont="1"/>
    <xf numFmtId="0" fontId="13" fillId="0" borderId="0" xfId="0" applyFont="1"/>
    <xf numFmtId="164" fontId="4" fillId="0" borderId="7" xfId="0" applyNumberFormat="1" applyFont="1" applyFill="1" applyBorder="1" applyAlignment="1" applyProtection="1">
      <alignment horizontal="center" wrapText="1"/>
      <protection locked="0"/>
    </xf>
    <xf numFmtId="0" fontId="0" fillId="2" borderId="0" xfId="0" applyFill="1" applyBorder="1"/>
    <xf numFmtId="166" fontId="0" fillId="0" borderId="0" xfId="0" applyNumberFormat="1"/>
    <xf numFmtId="0" fontId="5" fillId="0" borderId="11" xfId="0" applyFont="1" applyBorder="1" applyAlignment="1" applyProtection="1">
      <alignment wrapText="1"/>
      <protection locked="0"/>
    </xf>
    <xf numFmtId="0" fontId="4" fillId="0" borderId="8" xfId="0" applyFont="1" applyBorder="1" applyAlignment="1" applyProtection="1">
      <alignment wrapText="1"/>
      <protection locked="0"/>
    </xf>
    <xf numFmtId="164" fontId="4" fillId="0" borderId="12" xfId="0" applyNumberFormat="1" applyFont="1" applyBorder="1" applyAlignment="1" applyProtection="1">
      <alignment horizontal="right" wrapText="1"/>
      <protection locked="0"/>
    </xf>
    <xf numFmtId="0" fontId="4" fillId="0" borderId="9" xfId="0" applyFont="1" applyBorder="1" applyAlignment="1" applyProtection="1">
      <alignment wrapText="1"/>
      <protection locked="0"/>
    </xf>
    <xf numFmtId="0" fontId="4" fillId="0" borderId="5" xfId="0" applyFont="1" applyBorder="1" applyAlignment="1" applyProtection="1">
      <alignment wrapText="1"/>
      <protection locked="0"/>
    </xf>
    <xf numFmtId="0" fontId="5" fillId="0" borderId="13" xfId="0" applyFont="1" applyBorder="1" applyAlignment="1" applyProtection="1">
      <alignment horizontal="left" wrapText="1"/>
      <protection locked="0"/>
    </xf>
    <xf numFmtId="0" fontId="4" fillId="0" borderId="2" xfId="0" applyFont="1" applyBorder="1" applyAlignment="1" applyProtection="1">
      <alignment wrapText="1"/>
      <protection locked="0"/>
    </xf>
    <xf numFmtId="0" fontId="4" fillId="0" borderId="7" xfId="0" applyFont="1" applyBorder="1" applyAlignment="1" applyProtection="1">
      <alignment wrapText="1"/>
      <protection locked="0"/>
    </xf>
    <xf numFmtId="0" fontId="5" fillId="0" borderId="7" xfId="0" applyFont="1" applyBorder="1" applyAlignment="1" applyProtection="1">
      <alignment wrapText="1"/>
      <protection locked="0"/>
    </xf>
    <xf numFmtId="0" fontId="4" fillId="0" borderId="2" xfId="0" applyFont="1" applyFill="1" applyBorder="1" applyAlignment="1" applyProtection="1">
      <alignment wrapText="1"/>
      <protection locked="0"/>
    </xf>
    <xf numFmtId="164" fontId="4" fillId="0" borderId="14" xfId="0" applyNumberFormat="1" applyFont="1" applyFill="1" applyBorder="1" applyAlignment="1" applyProtection="1">
      <alignment horizontal="right" wrapText="1"/>
      <protection locked="0"/>
    </xf>
    <xf numFmtId="0" fontId="5" fillId="0" borderId="6" xfId="0" applyFont="1" applyBorder="1" applyAlignment="1" applyProtection="1">
      <alignment wrapText="1"/>
      <protection locked="0"/>
    </xf>
    <xf numFmtId="0" fontId="5" fillId="0" borderId="2" xfId="0" applyFont="1" applyBorder="1" applyAlignment="1" applyProtection="1">
      <alignment vertical="center" wrapText="1"/>
      <protection locked="0"/>
    </xf>
    <xf numFmtId="164" fontId="4" fillId="0" borderId="14" xfId="0" applyNumberFormat="1" applyFont="1" applyBorder="1" applyAlignment="1" applyProtection="1">
      <alignment horizontal="right" wrapText="1"/>
      <protection locked="0"/>
    </xf>
    <xf numFmtId="0" fontId="4" fillId="0" borderId="6" xfId="0" applyFont="1" applyBorder="1" applyAlignment="1" applyProtection="1">
      <alignment wrapText="1"/>
      <protection locked="0"/>
    </xf>
    <xf numFmtId="0" fontId="5" fillId="0" borderId="15" xfId="0" applyFont="1" applyBorder="1" applyAlignment="1" applyProtection="1">
      <alignment horizontal="left" wrapText="1"/>
      <protection locked="0"/>
    </xf>
    <xf numFmtId="0" fontId="5" fillId="0" borderId="13" xfId="0" applyFont="1" applyBorder="1" applyAlignment="1" applyProtection="1">
      <alignment wrapText="1"/>
      <protection locked="0"/>
    </xf>
    <xf numFmtId="37" fontId="5" fillId="0" borderId="2" xfId="0" applyNumberFormat="1" applyFont="1" applyBorder="1" applyAlignment="1" applyProtection="1">
      <alignment vertical="center" wrapText="1"/>
      <protection locked="0"/>
    </xf>
    <xf numFmtId="37" fontId="4" fillId="0" borderId="7" xfId="0" applyNumberFormat="1" applyFont="1" applyFill="1" applyBorder="1" applyAlignment="1" applyProtection="1">
      <alignment wrapText="1"/>
      <protection locked="0"/>
    </xf>
    <xf numFmtId="37" fontId="5" fillId="0" borderId="2" xfId="0" applyNumberFormat="1" applyFont="1" applyBorder="1" applyAlignment="1" applyProtection="1">
      <alignment wrapText="1"/>
      <protection locked="0"/>
    </xf>
    <xf numFmtId="0" fontId="4" fillId="0" borderId="2"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4" fillId="0" borderId="9" xfId="0" applyFont="1" applyBorder="1" applyAlignment="1" applyProtection="1">
      <alignment vertical="top" wrapText="1"/>
      <protection locked="0"/>
    </xf>
    <xf numFmtId="0" fontId="4" fillId="0" borderId="3" xfId="0" applyFont="1" applyBorder="1" applyAlignment="1" applyProtection="1">
      <alignment wrapText="1"/>
      <protection locked="0"/>
    </xf>
    <xf numFmtId="0" fontId="4" fillId="0" borderId="4" xfId="0" applyFont="1" applyBorder="1" applyAlignment="1" applyProtection="1">
      <alignment wrapText="1"/>
      <protection locked="0"/>
    </xf>
    <xf numFmtId="0" fontId="5" fillId="0" borderId="16" xfId="0" applyFont="1" applyBorder="1" applyAlignment="1" applyProtection="1">
      <alignment wrapText="1"/>
      <protection locked="0"/>
    </xf>
    <xf numFmtId="37" fontId="5" fillId="0" borderId="7" xfId="0" applyNumberFormat="1" applyFont="1" applyBorder="1" applyAlignment="1" applyProtection="1">
      <alignment wrapText="1"/>
      <protection locked="0"/>
    </xf>
    <xf numFmtId="0" fontId="15" fillId="0" borderId="2" xfId="0" applyFont="1" applyBorder="1" applyProtection="1">
      <protection locked="0"/>
    </xf>
    <xf numFmtId="0" fontId="5" fillId="0" borderId="8" xfId="0" applyFont="1" applyBorder="1" applyAlignment="1" applyProtection="1">
      <alignment wrapText="1"/>
      <protection locked="0"/>
    </xf>
    <xf numFmtId="0" fontId="5" fillId="0" borderId="5" xfId="0" applyFont="1" applyBorder="1" applyAlignment="1" applyProtection="1">
      <alignment horizontal="center" wrapText="1"/>
      <protection locked="0"/>
    </xf>
    <xf numFmtId="0" fontId="5" fillId="0" borderId="12" xfId="0" applyFont="1" applyBorder="1" applyAlignment="1" applyProtection="1">
      <alignment wrapText="1"/>
      <protection locked="0"/>
    </xf>
    <xf numFmtId="0" fontId="5" fillId="0" borderId="12" xfId="0" applyFont="1" applyBorder="1" applyAlignment="1" applyProtection="1">
      <alignment horizontal="center" wrapText="1"/>
      <protection locked="0"/>
    </xf>
    <xf numFmtId="0" fontId="4" fillId="0" borderId="14" xfId="0" applyFont="1" applyBorder="1" applyAlignment="1" applyProtection="1">
      <alignment vertical="top" wrapText="1"/>
      <protection locked="0"/>
    </xf>
    <xf numFmtId="164" fontId="4" fillId="0" borderId="14" xfId="0" applyNumberFormat="1" applyFont="1" applyBorder="1" applyAlignment="1" applyProtection="1">
      <alignment horizontal="right" vertical="top" wrapText="1"/>
      <protection locked="0"/>
    </xf>
    <xf numFmtId="0" fontId="4" fillId="0" borderId="14" xfId="0" applyFont="1" applyFill="1" applyBorder="1" applyAlignment="1" applyProtection="1">
      <alignment vertical="top" wrapText="1"/>
      <protection locked="0"/>
    </xf>
    <xf numFmtId="0" fontId="5" fillId="0" borderId="16" xfId="0" applyFont="1" applyBorder="1" applyAlignment="1" applyProtection="1">
      <alignment wrapText="1"/>
    </xf>
    <xf numFmtId="0" fontId="4" fillId="0" borderId="8" xfId="0" applyFont="1" applyBorder="1" applyAlignment="1" applyProtection="1">
      <alignment wrapText="1"/>
    </xf>
    <xf numFmtId="166" fontId="4" fillId="0" borderId="12" xfId="1" applyNumberFormat="1" applyFont="1" applyBorder="1" applyAlignment="1" applyProtection="1">
      <alignment horizontal="right" wrapText="1"/>
    </xf>
    <xf numFmtId="167" fontId="5" fillId="0" borderId="12" xfId="0" applyNumberFormat="1" applyFont="1" applyBorder="1" applyAlignment="1" applyProtection="1">
      <alignment horizontal="right" wrapText="1"/>
    </xf>
    <xf numFmtId="0" fontId="5" fillId="0" borderId="10" xfId="0" applyFont="1" applyBorder="1" applyAlignment="1" applyProtection="1">
      <alignment wrapText="1"/>
      <protection locked="0"/>
    </xf>
    <xf numFmtId="0" fontId="4" fillId="0" borderId="10" xfId="0" applyFont="1" applyBorder="1" applyAlignment="1" applyProtection="1">
      <alignment horizontal="right" vertical="top" wrapText="1"/>
      <protection locked="0"/>
    </xf>
    <xf numFmtId="43" fontId="4" fillId="0" borderId="10" xfId="1" applyFont="1" applyBorder="1" applyAlignment="1" applyProtection="1">
      <alignment horizontal="right" vertical="top" wrapText="1"/>
    </xf>
    <xf numFmtId="167" fontId="4" fillId="0" borderId="10" xfId="1" applyNumberFormat="1" applyFont="1" applyBorder="1" applyAlignment="1" applyProtection="1">
      <alignment horizontal="right" vertical="top" wrapText="1"/>
    </xf>
    <xf numFmtId="0" fontId="16" fillId="0" borderId="0" xfId="0" applyFont="1"/>
    <xf numFmtId="0" fontId="5" fillId="0" borderId="11" xfId="3" applyFont="1" applyBorder="1" applyAlignment="1" applyProtection="1">
      <alignment horizontal="center" vertical="center" wrapText="1"/>
      <protection locked="0"/>
    </xf>
    <xf numFmtId="0" fontId="5" fillId="0" borderId="2" xfId="3" applyFont="1" applyBorder="1" applyAlignment="1" applyProtection="1">
      <alignment horizontal="left" vertical="center" wrapText="1"/>
      <protection locked="0"/>
    </xf>
    <xf numFmtId="0" fontId="5" fillId="0" borderId="2" xfId="3" applyFont="1" applyBorder="1" applyAlignment="1" applyProtection="1">
      <alignment horizontal="center" vertical="center" wrapText="1"/>
      <protection locked="0"/>
    </xf>
    <xf numFmtId="0" fontId="5" fillId="0" borderId="7" xfId="3" applyFont="1" applyBorder="1" applyAlignment="1" applyProtection="1">
      <alignment horizontal="center" vertical="center" wrapText="1"/>
      <protection locked="0"/>
    </xf>
    <xf numFmtId="0" fontId="4" fillId="0" borderId="2" xfId="3" applyFont="1" applyBorder="1" applyAlignment="1" applyProtection="1">
      <alignment wrapText="1"/>
      <protection locked="0"/>
    </xf>
    <xf numFmtId="0" fontId="4" fillId="0" borderId="14" xfId="3" applyFont="1" applyBorder="1" applyAlignment="1" applyProtection="1">
      <alignment horizontal="center" wrapText="1"/>
      <protection locked="0"/>
    </xf>
    <xf numFmtId="0" fontId="4" fillId="0" borderId="18" xfId="3" applyFont="1" applyBorder="1" applyAlignment="1" applyProtection="1">
      <alignment horizontal="center" wrapText="1"/>
      <protection locked="0"/>
    </xf>
    <xf numFmtId="0" fontId="5" fillId="0" borderId="2" xfId="3" applyFont="1" applyBorder="1" applyAlignment="1" applyProtection="1">
      <alignment wrapText="1"/>
      <protection locked="0"/>
    </xf>
    <xf numFmtId="164" fontId="4" fillId="0" borderId="14" xfId="3" applyNumberFormat="1" applyFont="1" applyBorder="1" applyAlignment="1" applyProtection="1">
      <alignment horizontal="right" wrapText="1"/>
      <protection locked="0"/>
    </xf>
    <xf numFmtId="164" fontId="4" fillId="0" borderId="18" xfId="3" applyNumberFormat="1" applyFont="1" applyBorder="1" applyAlignment="1" applyProtection="1">
      <alignment horizontal="right" wrapText="1"/>
      <protection locked="0"/>
    </xf>
    <xf numFmtId="164" fontId="4" fillId="0" borderId="18" xfId="2" applyNumberFormat="1" applyFont="1" applyBorder="1" applyAlignment="1" applyProtection="1">
      <alignment horizontal="right" wrapText="1"/>
      <protection locked="0"/>
    </xf>
    <xf numFmtId="164" fontId="4" fillId="0" borderId="12" xfId="3" applyNumberFormat="1" applyFont="1" applyBorder="1" applyAlignment="1" applyProtection="1">
      <alignment horizontal="right"/>
      <protection locked="0"/>
    </xf>
    <xf numFmtId="164" fontId="4" fillId="0" borderId="19" xfId="3" applyNumberFormat="1" applyFont="1" applyBorder="1" applyAlignment="1" applyProtection="1">
      <alignment horizontal="right"/>
      <protection locked="0"/>
    </xf>
    <xf numFmtId="0" fontId="5" fillId="0" borderId="10" xfId="3" applyFont="1" applyBorder="1" applyAlignment="1" applyProtection="1">
      <alignment wrapText="1"/>
      <protection locked="0"/>
    </xf>
    <xf numFmtId="164" fontId="5" fillId="0" borderId="10" xfId="3" applyNumberFormat="1" applyFont="1" applyBorder="1" applyAlignment="1" applyProtection="1">
      <alignment horizontal="right" wrapText="1"/>
    </xf>
    <xf numFmtId="0" fontId="4" fillId="0" borderId="8" xfId="3" applyFont="1" applyBorder="1" applyAlignment="1" applyProtection="1">
      <protection locked="0"/>
    </xf>
    <xf numFmtId="164" fontId="5" fillId="0" borderId="20" xfId="3" applyNumberFormat="1" applyFont="1" applyBorder="1" applyAlignment="1" applyProtection="1">
      <alignment horizontal="right" wrapText="1"/>
    </xf>
    <xf numFmtId="0" fontId="5" fillId="2" borderId="2" xfId="0" applyFont="1" applyFill="1" applyBorder="1" applyAlignment="1" applyProtection="1">
      <alignment wrapText="1"/>
      <protection locked="0"/>
    </xf>
    <xf numFmtId="0" fontId="4" fillId="2" borderId="14" xfId="0" applyFont="1" applyFill="1" applyBorder="1" applyAlignment="1" applyProtection="1">
      <alignment horizontal="right" wrapText="1"/>
      <protection locked="0"/>
    </xf>
    <xf numFmtId="0" fontId="4" fillId="2" borderId="18" xfId="0" applyFont="1" applyFill="1" applyBorder="1" applyAlignment="1" applyProtection="1">
      <alignment horizontal="right" wrapText="1"/>
      <protection locked="0"/>
    </xf>
    <xf numFmtId="0" fontId="4" fillId="2" borderId="2" xfId="0" applyFont="1" applyFill="1" applyBorder="1" applyAlignment="1" applyProtection="1">
      <alignment wrapText="1"/>
      <protection locked="0"/>
    </xf>
    <xf numFmtId="0" fontId="4" fillId="2" borderId="9" xfId="0" applyFont="1" applyFill="1" applyBorder="1" applyAlignment="1" applyProtection="1">
      <alignment wrapText="1"/>
      <protection locked="0"/>
    </xf>
    <xf numFmtId="0" fontId="5" fillId="2" borderId="16" xfId="0" applyFont="1" applyFill="1" applyBorder="1" applyAlignment="1" applyProtection="1">
      <alignment horizontal="left" wrapText="1"/>
      <protection locked="0"/>
    </xf>
    <xf numFmtId="0" fontId="4" fillId="2" borderId="3" xfId="0" applyFont="1" applyFill="1" applyBorder="1" applyAlignment="1" applyProtection="1">
      <alignment wrapText="1"/>
      <protection locked="0"/>
    </xf>
    <xf numFmtId="0" fontId="4" fillId="2" borderId="4" xfId="0" applyFont="1" applyFill="1" applyBorder="1" applyAlignment="1" applyProtection="1">
      <alignment wrapText="1"/>
      <protection locked="0"/>
    </xf>
    <xf numFmtId="37" fontId="4" fillId="2" borderId="2" xfId="0" applyNumberFormat="1" applyFont="1" applyFill="1" applyBorder="1" applyAlignment="1" applyProtection="1">
      <alignment horizontal="right" vertical="top" wrapText="1"/>
      <protection locked="0"/>
    </xf>
    <xf numFmtId="37" fontId="4" fillId="2" borderId="14" xfId="0" applyNumberFormat="1" applyFont="1" applyFill="1" applyBorder="1" applyAlignment="1" applyProtection="1">
      <alignment horizontal="right" vertical="top" wrapText="1"/>
      <protection locked="0"/>
    </xf>
    <xf numFmtId="37" fontId="4" fillId="2" borderId="18" xfId="0" applyNumberFormat="1" applyFont="1" applyFill="1" applyBorder="1" applyAlignment="1" applyProtection="1">
      <alignment horizontal="center" vertical="top" wrapText="1"/>
      <protection locked="0"/>
    </xf>
    <xf numFmtId="37" fontId="4" fillId="2" borderId="14" xfId="0" applyNumberFormat="1" applyFont="1" applyFill="1" applyBorder="1" applyAlignment="1" applyProtection="1">
      <alignment horizontal="center" vertical="top" wrapText="1"/>
      <protection locked="0"/>
    </xf>
    <xf numFmtId="43" fontId="4" fillId="2" borderId="2" xfId="1" applyFont="1" applyFill="1" applyBorder="1" applyAlignment="1" applyProtection="1">
      <alignment horizontal="center" vertical="top" wrapText="1"/>
      <protection locked="0"/>
    </xf>
    <xf numFmtId="166" fontId="5" fillId="2" borderId="18" xfId="1" applyNumberFormat="1" applyFont="1" applyFill="1" applyBorder="1" applyAlignment="1" applyProtection="1">
      <alignment horizontal="right" wrapText="1"/>
    </xf>
    <xf numFmtId="43" fontId="4" fillId="2" borderId="14" xfId="1" applyFont="1" applyFill="1" applyBorder="1" applyAlignment="1" applyProtection="1">
      <alignment horizontal="center" vertical="top" wrapText="1"/>
      <protection locked="0"/>
    </xf>
    <xf numFmtId="43" fontId="4" fillId="2" borderId="18" xfId="1" applyFont="1" applyFill="1" applyBorder="1" applyAlignment="1" applyProtection="1">
      <alignment horizontal="center" vertical="top" wrapText="1"/>
      <protection locked="0"/>
    </xf>
    <xf numFmtId="0" fontId="4" fillId="2" borderId="11" xfId="0" applyFont="1" applyFill="1" applyBorder="1" applyAlignment="1" applyProtection="1">
      <alignment wrapText="1"/>
      <protection locked="0"/>
    </xf>
    <xf numFmtId="43" fontId="4" fillId="2" borderId="11" xfId="1" applyFont="1" applyFill="1" applyBorder="1" applyAlignment="1" applyProtection="1">
      <alignment horizontal="center" vertical="top" wrapText="1"/>
      <protection locked="0"/>
    </xf>
    <xf numFmtId="166" fontId="5" fillId="2" borderId="20" xfId="1" applyNumberFormat="1" applyFont="1" applyFill="1" applyBorder="1" applyAlignment="1" applyProtection="1">
      <alignment horizontal="right" wrapText="1"/>
    </xf>
    <xf numFmtId="43" fontId="4" fillId="2" borderId="17" xfId="1" applyFont="1" applyFill="1" applyBorder="1" applyAlignment="1" applyProtection="1">
      <alignment horizontal="center" vertical="top" wrapText="1"/>
      <protection locked="0"/>
    </xf>
    <xf numFmtId="43" fontId="4" fillId="2" borderId="10" xfId="1" applyFont="1" applyFill="1" applyBorder="1" applyAlignment="1" applyProtection="1">
      <alignment horizontal="center" vertical="top" wrapText="1"/>
      <protection locked="0"/>
    </xf>
    <xf numFmtId="43" fontId="4" fillId="2" borderId="4" xfId="1" applyFont="1" applyFill="1" applyBorder="1" applyAlignment="1" applyProtection="1">
      <alignment horizontal="center" vertical="top" wrapText="1"/>
      <protection locked="0"/>
    </xf>
    <xf numFmtId="43" fontId="4" fillId="2" borderId="5" xfId="1" applyFont="1" applyFill="1" applyBorder="1" applyAlignment="1" applyProtection="1">
      <alignment horizontal="center" vertical="top" wrapText="1"/>
      <protection locked="0"/>
    </xf>
    <xf numFmtId="0" fontId="5" fillId="2" borderId="16" xfId="0" applyFont="1" applyFill="1" applyBorder="1" applyAlignment="1" applyProtection="1">
      <alignment wrapText="1"/>
    </xf>
    <xf numFmtId="43" fontId="5" fillId="2" borderId="16" xfId="1" applyFont="1" applyFill="1" applyBorder="1" applyAlignment="1" applyProtection="1">
      <alignment horizontal="center" wrapText="1"/>
    </xf>
    <xf numFmtId="43" fontId="5" fillId="2" borderId="6" xfId="1" applyFont="1" applyFill="1" applyBorder="1" applyAlignment="1" applyProtection="1">
      <alignment horizontal="center" wrapText="1"/>
    </xf>
    <xf numFmtId="166" fontId="5" fillId="2" borderId="21" xfId="1" applyNumberFormat="1" applyFont="1" applyFill="1" applyBorder="1" applyAlignment="1" applyProtection="1">
      <alignment horizontal="right" wrapText="1"/>
    </xf>
    <xf numFmtId="43" fontId="5" fillId="2" borderId="13" xfId="1" applyFont="1" applyFill="1" applyBorder="1" applyAlignment="1" applyProtection="1">
      <alignment horizontal="center" wrapText="1"/>
    </xf>
    <xf numFmtId="0" fontId="4" fillId="2" borderId="3" xfId="0" applyFont="1" applyFill="1" applyBorder="1" applyAlignment="1" applyProtection="1">
      <alignment wrapText="1"/>
    </xf>
    <xf numFmtId="43" fontId="4" fillId="2" borderId="3" xfId="1" applyFont="1" applyFill="1" applyBorder="1" applyAlignment="1" applyProtection="1">
      <alignment horizontal="center" wrapText="1"/>
    </xf>
    <xf numFmtId="166" fontId="5" fillId="2" borderId="23" xfId="1" applyNumberFormat="1" applyFont="1" applyFill="1" applyBorder="1" applyAlignment="1" applyProtection="1">
      <alignment horizontal="right" wrapText="1"/>
    </xf>
    <xf numFmtId="43" fontId="4" fillId="2" borderId="15" xfId="1" applyFont="1" applyFill="1" applyBorder="1" applyAlignment="1" applyProtection="1">
      <alignment horizontal="center" wrapText="1"/>
    </xf>
    <xf numFmtId="43" fontId="4" fillId="2" borderId="19" xfId="1" applyFont="1" applyFill="1" applyBorder="1" applyAlignment="1" applyProtection="1">
      <alignment horizontal="center" wrapText="1"/>
    </xf>
    <xf numFmtId="0" fontId="4" fillId="2" borderId="2" xfId="0" applyFont="1" applyFill="1" applyBorder="1" applyAlignment="1" applyProtection="1">
      <alignment wrapText="1"/>
    </xf>
    <xf numFmtId="43" fontId="4" fillId="2" borderId="2" xfId="1" applyFont="1" applyFill="1" applyBorder="1" applyAlignment="1" applyProtection="1">
      <alignment horizontal="center" wrapText="1"/>
    </xf>
    <xf numFmtId="43" fontId="4" fillId="2" borderId="14" xfId="1" applyFont="1" applyFill="1" applyBorder="1" applyAlignment="1" applyProtection="1">
      <alignment horizontal="center" wrapText="1"/>
    </xf>
    <xf numFmtId="43" fontId="4" fillId="2" borderId="18" xfId="1" applyFont="1" applyFill="1" applyBorder="1" applyAlignment="1" applyProtection="1">
      <alignment horizontal="center" wrapText="1"/>
    </xf>
    <xf numFmtId="0" fontId="4" fillId="2" borderId="4" xfId="0" applyFont="1" applyFill="1" applyBorder="1" applyAlignment="1" applyProtection="1">
      <alignment wrapText="1"/>
    </xf>
    <xf numFmtId="43" fontId="4" fillId="2" borderId="4" xfId="1" applyFont="1" applyFill="1" applyBorder="1" applyAlignment="1" applyProtection="1">
      <alignment horizontal="center" wrapText="1"/>
    </xf>
    <xf numFmtId="43" fontId="4" fillId="2" borderId="5" xfId="1" applyFont="1" applyFill="1" applyBorder="1" applyAlignment="1" applyProtection="1">
      <alignment horizontal="center" wrapText="1"/>
    </xf>
    <xf numFmtId="43" fontId="4" fillId="2" borderId="24" xfId="1" applyFont="1" applyFill="1" applyBorder="1" applyAlignment="1" applyProtection="1">
      <alignment horizontal="center" wrapText="1"/>
    </xf>
    <xf numFmtId="0" fontId="5" fillId="2" borderId="3" xfId="0" applyFont="1" applyFill="1" applyBorder="1" applyAlignment="1" applyProtection="1">
      <alignment wrapText="1"/>
    </xf>
    <xf numFmtId="43" fontId="5" fillId="2" borderId="3" xfId="1" applyFont="1" applyFill="1" applyBorder="1" applyAlignment="1" applyProtection="1">
      <alignment horizontal="center" wrapText="1"/>
    </xf>
    <xf numFmtId="43" fontId="5" fillId="2" borderId="15" xfId="1" applyFont="1" applyFill="1" applyBorder="1" applyAlignment="1" applyProtection="1">
      <alignment horizontal="center" wrapText="1"/>
    </xf>
    <xf numFmtId="43" fontId="5" fillId="2" borderId="23" xfId="1" applyFont="1" applyFill="1" applyBorder="1" applyAlignment="1" applyProtection="1">
      <alignment horizontal="center" wrapText="1"/>
    </xf>
    <xf numFmtId="37" fontId="4" fillId="2" borderId="14" xfId="0" applyNumberFormat="1" applyFont="1" applyFill="1" applyBorder="1" applyAlignment="1" applyProtection="1">
      <alignment vertical="top" wrapText="1"/>
      <protection locked="0"/>
    </xf>
    <xf numFmtId="0" fontId="4" fillId="2" borderId="11" xfId="0" applyFont="1" applyFill="1" applyBorder="1" applyAlignment="1" applyProtection="1">
      <alignment wrapText="1"/>
    </xf>
    <xf numFmtId="0" fontId="4" fillId="2" borderId="8" xfId="0" applyFont="1" applyFill="1" applyBorder="1" applyAlignment="1" applyProtection="1">
      <alignment wrapText="1"/>
    </xf>
    <xf numFmtId="37" fontId="5" fillId="2" borderId="2" xfId="0" applyNumberFormat="1" applyFont="1" applyFill="1" applyBorder="1" applyAlignment="1" applyProtection="1">
      <alignment wrapText="1"/>
      <protection locked="0"/>
    </xf>
    <xf numFmtId="164" fontId="4" fillId="2" borderId="0" xfId="0" applyNumberFormat="1" applyFont="1" applyFill="1" applyBorder="1" applyAlignment="1" applyProtection="1">
      <alignment horizontal="right" wrapText="1"/>
      <protection locked="0"/>
    </xf>
    <xf numFmtId="0" fontId="4" fillId="2" borderId="2" xfId="0" applyFont="1" applyFill="1" applyBorder="1" applyAlignment="1" applyProtection="1">
      <alignment vertical="top" wrapText="1"/>
      <protection locked="0"/>
    </xf>
    <xf numFmtId="0" fontId="5" fillId="2" borderId="16" xfId="0" applyFont="1" applyFill="1" applyBorder="1" applyAlignment="1" applyProtection="1">
      <alignment wrapText="1"/>
      <protection locked="0"/>
    </xf>
    <xf numFmtId="164" fontId="4" fillId="0" borderId="14" xfId="0" applyNumberFormat="1" applyFont="1" applyBorder="1" applyAlignment="1" applyProtection="1">
      <alignment horizontal="right" wrapText="1" indent="1"/>
      <protection locked="0"/>
    </xf>
    <xf numFmtId="164" fontId="4" fillId="0" borderId="0" xfId="0" applyNumberFormat="1" applyFont="1" applyBorder="1" applyAlignment="1" applyProtection="1">
      <alignment horizontal="right" wrapText="1"/>
      <protection locked="0"/>
    </xf>
    <xf numFmtId="164" fontId="4" fillId="0" borderId="18" xfId="0" applyNumberFormat="1" applyFont="1" applyBorder="1" applyAlignment="1" applyProtection="1">
      <alignment horizontal="right" wrapText="1"/>
      <protection locked="0"/>
    </xf>
    <xf numFmtId="164" fontId="4" fillId="0" borderId="0" xfId="0" applyNumberFormat="1" applyFont="1" applyBorder="1" applyAlignment="1" applyProtection="1">
      <alignment horizontal="right" wrapText="1"/>
    </xf>
    <xf numFmtId="164" fontId="11" fillId="0" borderId="0" xfId="0" applyNumberFormat="1" applyFont="1" applyBorder="1" applyAlignment="1" applyProtection="1">
      <alignment horizontal="right" wrapText="1"/>
    </xf>
    <xf numFmtId="0" fontId="4" fillId="0" borderId="2" xfId="0" applyFont="1" applyBorder="1" applyAlignment="1" applyProtection="1">
      <alignment horizontal="left" wrapText="1" indent="2"/>
      <protection locked="0"/>
    </xf>
    <xf numFmtId="0" fontId="5" fillId="0" borderId="9" xfId="0" applyFont="1" applyBorder="1" applyAlignment="1" applyProtection="1">
      <alignment wrapText="1"/>
      <protection locked="0"/>
    </xf>
    <xf numFmtId="164" fontId="5" fillId="0" borderId="10" xfId="0" applyNumberFormat="1" applyFont="1" applyBorder="1" applyAlignment="1" applyProtection="1">
      <alignment horizontal="right" wrapText="1" indent="1"/>
    </xf>
    <xf numFmtId="164" fontId="5" fillId="0" borderId="9" xfId="0" applyNumberFormat="1" applyFont="1" applyFill="1" applyBorder="1" applyAlignment="1" applyProtection="1">
      <alignment horizontal="right" wrapText="1"/>
    </xf>
    <xf numFmtId="0" fontId="4" fillId="0" borderId="11" xfId="0" applyFont="1" applyBorder="1" applyAlignment="1" applyProtection="1">
      <alignment wrapText="1"/>
      <protection locked="0"/>
    </xf>
    <xf numFmtId="166" fontId="5" fillId="0" borderId="18" xfId="1" applyNumberFormat="1" applyFont="1" applyFill="1" applyBorder="1" applyAlignment="1" applyProtection="1">
      <alignment horizontal="right" wrapText="1"/>
    </xf>
    <xf numFmtId="164" fontId="4" fillId="0" borderId="14" xfId="2" applyNumberFormat="1" applyFont="1" applyBorder="1" applyAlignment="1" applyProtection="1">
      <alignment horizontal="center" wrapText="1"/>
      <protection locked="0"/>
    </xf>
    <xf numFmtId="41" fontId="4" fillId="0" borderId="14" xfId="0" applyNumberFormat="1" applyFont="1" applyBorder="1" applyAlignment="1" applyProtection="1">
      <alignment horizontal="right" vertical="top" wrapText="1"/>
      <protection locked="0"/>
    </xf>
    <xf numFmtId="41" fontId="4" fillId="0" borderId="14" xfId="0" applyNumberFormat="1" applyFont="1" applyFill="1" applyBorder="1" applyAlignment="1" applyProtection="1">
      <alignment horizontal="right" vertical="top" wrapText="1"/>
      <protection locked="0"/>
    </xf>
    <xf numFmtId="0" fontId="5" fillId="0" borderId="0" xfId="0" applyFont="1" applyBorder="1" applyAlignment="1" applyProtection="1">
      <alignment horizontal="right" vertical="top" wrapText="1"/>
      <protection locked="0"/>
    </xf>
    <xf numFmtId="0" fontId="4" fillId="0" borderId="0" xfId="0" applyFont="1" applyBorder="1" applyAlignment="1" applyProtection="1">
      <alignment horizontal="right" vertical="top" wrapText="1"/>
      <protection locked="0"/>
    </xf>
    <xf numFmtId="0" fontId="4" fillId="0" borderId="0" xfId="0" applyFont="1" applyBorder="1" applyAlignment="1" applyProtection="1">
      <alignment horizontal="left" vertical="center" wrapText="1"/>
      <protection locked="0"/>
    </xf>
    <xf numFmtId="41" fontId="4" fillId="0" borderId="14" xfId="0" applyNumberFormat="1" applyFont="1" applyBorder="1" applyAlignment="1" applyProtection="1">
      <alignment horizontal="right" wrapText="1" indent="1"/>
      <protection locked="0"/>
    </xf>
    <xf numFmtId="41" fontId="4" fillId="0" borderId="0" xfId="0" applyNumberFormat="1" applyFont="1" applyBorder="1" applyAlignment="1" applyProtection="1">
      <alignment horizontal="right" wrapText="1"/>
      <protection locked="0"/>
    </xf>
    <xf numFmtId="41" fontId="5" fillId="0" borderId="10" xfId="0" applyNumberFormat="1" applyFont="1" applyBorder="1" applyAlignment="1" applyProtection="1">
      <alignment horizontal="right" wrapText="1" indent="1"/>
    </xf>
    <xf numFmtId="41" fontId="5" fillId="0" borderId="20" xfId="0" applyNumberFormat="1" applyFont="1" applyBorder="1" applyAlignment="1" applyProtection="1">
      <alignment horizontal="right" wrapText="1"/>
    </xf>
    <xf numFmtId="41" fontId="4" fillId="0" borderId="2" xfId="0" applyNumberFormat="1" applyFont="1" applyBorder="1" applyAlignment="1" applyProtection="1">
      <alignment horizontal="right" wrapText="1"/>
      <protection locked="0"/>
    </xf>
    <xf numFmtId="41" fontId="4" fillId="0" borderId="14" xfId="0" applyNumberFormat="1" applyFont="1" applyBorder="1" applyAlignment="1" applyProtection="1">
      <alignment horizontal="right" wrapText="1"/>
      <protection locked="0"/>
    </xf>
    <xf numFmtId="164" fontId="5" fillId="0" borderId="20" xfId="0" applyNumberFormat="1" applyFont="1" applyBorder="1" applyAlignment="1" applyProtection="1">
      <alignment horizontal="right" wrapText="1"/>
    </xf>
    <xf numFmtId="41" fontId="4" fillId="0" borderId="27" xfId="0" applyNumberFormat="1" applyFont="1" applyBorder="1" applyAlignment="1" applyProtection="1">
      <alignment horizontal="right" wrapText="1" indent="1"/>
      <protection locked="0"/>
    </xf>
    <xf numFmtId="41" fontId="5" fillId="0" borderId="10" xfId="0" applyNumberFormat="1" applyFont="1" applyBorder="1" applyAlignment="1" applyProtection="1">
      <alignment horizontal="right" wrapText="1"/>
    </xf>
    <xf numFmtId="41" fontId="4" fillId="0" borderId="12" xfId="0" applyNumberFormat="1" applyFont="1" applyBorder="1" applyAlignment="1" applyProtection="1">
      <alignment horizontal="right" wrapText="1" indent="1"/>
      <protection locked="0"/>
    </xf>
    <xf numFmtId="41" fontId="4" fillId="0" borderId="12" xfId="0" applyNumberFormat="1" applyFont="1" applyBorder="1" applyAlignment="1" applyProtection="1">
      <alignment horizontal="right" wrapText="1"/>
      <protection locked="0"/>
    </xf>
    <xf numFmtId="164" fontId="5" fillId="0" borderId="10" xfId="0" applyNumberFormat="1" applyFont="1" applyBorder="1" applyAlignment="1" applyProtection="1">
      <alignment horizontal="right" wrapText="1"/>
    </xf>
    <xf numFmtId="0" fontId="4" fillId="0" borderId="2" xfId="3" applyFont="1" applyFill="1" applyBorder="1" applyAlignment="1" applyProtection="1">
      <alignment horizontal="left" wrapText="1" indent="1"/>
      <protection locked="0"/>
    </xf>
    <xf numFmtId="0" fontId="5" fillId="0" borderId="2" xfId="3" applyFont="1" applyFill="1" applyBorder="1" applyAlignment="1" applyProtection="1">
      <alignment wrapText="1"/>
      <protection locked="0"/>
    </xf>
    <xf numFmtId="0" fontId="4" fillId="0" borderId="0" xfId="0" applyFont="1" applyFill="1" applyBorder="1" applyAlignment="1" applyProtection="1">
      <alignment horizontal="right" wrapText="1"/>
      <protection locked="0"/>
    </xf>
    <xf numFmtId="164" fontId="4" fillId="0" borderId="0" xfId="0" applyNumberFormat="1" applyFont="1" applyFill="1" applyBorder="1" applyAlignment="1" applyProtection="1">
      <alignment horizontal="right" wrapText="1"/>
      <protection locked="0"/>
    </xf>
    <xf numFmtId="37" fontId="4" fillId="0" borderId="5" xfId="0" applyNumberFormat="1" applyFont="1" applyFill="1" applyBorder="1" applyAlignment="1" applyProtection="1">
      <alignment horizontal="right" wrapText="1"/>
      <protection locked="0"/>
    </xf>
    <xf numFmtId="37" fontId="4" fillId="0" borderId="22" xfId="0" applyNumberFormat="1" applyFont="1" applyFill="1" applyBorder="1" applyAlignment="1" applyProtection="1">
      <alignment horizontal="right" wrapText="1"/>
      <protection locked="0"/>
    </xf>
    <xf numFmtId="164" fontId="4" fillId="0" borderId="0" xfId="1" applyNumberFormat="1" applyFont="1" applyFill="1" applyBorder="1" applyAlignment="1" applyProtection="1">
      <alignment horizontal="right" wrapText="1"/>
      <protection locked="0"/>
    </xf>
    <xf numFmtId="43" fontId="4" fillId="0" borderId="5" xfId="1" applyFont="1" applyFill="1" applyBorder="1" applyAlignment="1" applyProtection="1">
      <alignment horizontal="right" wrapText="1"/>
      <protection locked="0"/>
    </xf>
    <xf numFmtId="164" fontId="5" fillId="0" borderId="6" xfId="0" applyNumberFormat="1" applyFont="1" applyFill="1" applyBorder="1" applyAlignment="1" applyProtection="1">
      <alignment horizontal="right" wrapText="1"/>
    </xf>
    <xf numFmtId="164" fontId="4" fillId="0" borderId="14" xfId="0" applyNumberFormat="1" applyFont="1" applyFill="1" applyBorder="1" applyAlignment="1" applyProtection="1">
      <alignment horizontal="right" vertical="top" wrapText="1"/>
      <protection locked="0"/>
    </xf>
    <xf numFmtId="164" fontId="5" fillId="0" borderId="12" xfId="1" applyNumberFormat="1" applyFont="1" applyFill="1" applyBorder="1" applyAlignment="1" applyProtection="1">
      <alignment horizontal="center" wrapText="1"/>
    </xf>
    <xf numFmtId="164" fontId="5" fillId="0" borderId="5" xfId="1" applyNumberFormat="1" applyFont="1" applyFill="1" applyBorder="1" applyAlignment="1" applyProtection="1">
      <alignment horizontal="center" wrapText="1"/>
    </xf>
    <xf numFmtId="43" fontId="5" fillId="0" borderId="6" xfId="1" applyFont="1" applyFill="1" applyBorder="1" applyAlignment="1" applyProtection="1">
      <alignment horizontal="center" wrapText="1"/>
    </xf>
    <xf numFmtId="43" fontId="5" fillId="0" borderId="14" xfId="1" applyFont="1" applyFill="1" applyBorder="1" applyAlignment="1" applyProtection="1">
      <alignment horizontal="center" wrapText="1"/>
    </xf>
    <xf numFmtId="43" fontId="5" fillId="0" borderId="17" xfId="1" applyFont="1" applyFill="1" applyBorder="1" applyAlignment="1" applyProtection="1">
      <alignment horizontal="center" wrapText="1"/>
    </xf>
    <xf numFmtId="43" fontId="5" fillId="0" borderId="12" xfId="1" applyFont="1" applyFill="1" applyBorder="1" applyAlignment="1" applyProtection="1">
      <alignment horizontal="center" wrapText="1"/>
    </xf>
    <xf numFmtId="43" fontId="5" fillId="0" borderId="5" xfId="1" applyFont="1" applyFill="1" applyBorder="1" applyAlignment="1" applyProtection="1">
      <alignment horizontal="center" wrapText="1"/>
    </xf>
    <xf numFmtId="166" fontId="5" fillId="0" borderId="12" xfId="1" applyNumberFormat="1" applyFont="1" applyFill="1" applyBorder="1" applyAlignment="1" applyProtection="1">
      <alignment horizontal="right" wrapText="1"/>
    </xf>
    <xf numFmtId="164" fontId="4" fillId="0" borderId="14" xfId="0" applyNumberFormat="1" applyFont="1" applyFill="1" applyBorder="1" applyAlignment="1" applyProtection="1">
      <alignment horizontal="right" wrapText="1" indent="1"/>
      <protection locked="0"/>
    </xf>
    <xf numFmtId="166" fontId="4" fillId="0" borderId="14" xfId="0" applyNumberFormat="1" applyFont="1" applyFill="1" applyBorder="1" applyAlignment="1" applyProtection="1">
      <alignment horizontal="center" wrapText="1"/>
    </xf>
    <xf numFmtId="166" fontId="5" fillId="0" borderId="10" xfId="0" applyNumberFormat="1" applyFont="1" applyFill="1" applyBorder="1" applyAlignment="1" applyProtection="1">
      <alignment horizontal="center" wrapText="1"/>
    </xf>
    <xf numFmtId="164" fontId="4" fillId="0" borderId="18" xfId="0" applyNumberFormat="1" applyFont="1" applyFill="1" applyBorder="1" applyAlignment="1" applyProtection="1">
      <alignment horizontal="right" wrapText="1"/>
      <protection locked="0"/>
    </xf>
    <xf numFmtId="166" fontId="4" fillId="0" borderId="14" xfId="0" applyNumberFormat="1" applyFont="1" applyFill="1" applyBorder="1" applyAlignment="1" applyProtection="1">
      <alignment horizontal="center" wrapText="1"/>
      <protection locked="0"/>
    </xf>
    <xf numFmtId="0" fontId="4" fillId="0" borderId="2" xfId="0" applyFont="1" applyFill="1" applyBorder="1" applyAlignment="1" applyProtection="1">
      <alignment vertical="top" wrapText="1"/>
      <protection locked="0"/>
    </xf>
    <xf numFmtId="37" fontId="4" fillId="0" borderId="2" xfId="0" applyNumberFormat="1" applyFont="1" applyFill="1" applyBorder="1" applyAlignment="1" applyProtection="1">
      <alignment horizontal="right" vertical="top" wrapText="1"/>
      <protection locked="0"/>
    </xf>
    <xf numFmtId="164" fontId="4" fillId="0" borderId="2" xfId="0" applyNumberFormat="1" applyFont="1" applyFill="1" applyBorder="1" applyAlignment="1" applyProtection="1">
      <alignment horizontal="right" vertical="top" wrapText="1"/>
      <protection locked="0"/>
    </xf>
    <xf numFmtId="164" fontId="4" fillId="0" borderId="8" xfId="0" applyNumberFormat="1" applyFont="1" applyFill="1" applyBorder="1" applyAlignment="1" applyProtection="1">
      <alignment horizontal="right" wrapText="1"/>
      <protection locked="0"/>
    </xf>
    <xf numFmtId="164" fontId="4" fillId="0" borderId="2" xfId="1" applyNumberFormat="1" applyFont="1" applyFill="1" applyBorder="1" applyAlignment="1" applyProtection="1">
      <alignment horizontal="right" wrapText="1"/>
      <protection locked="0"/>
    </xf>
    <xf numFmtId="166" fontId="4" fillId="0" borderId="14" xfId="1" applyNumberFormat="1" applyFont="1" applyFill="1" applyBorder="1" applyAlignment="1" applyProtection="1">
      <alignment horizontal="right" wrapText="1"/>
    </xf>
    <xf numFmtId="166" fontId="4" fillId="0" borderId="5" xfId="1" applyNumberFormat="1" applyFont="1" applyFill="1" applyBorder="1" applyAlignment="1" applyProtection="1">
      <alignment horizontal="right" wrapText="1"/>
    </xf>
    <xf numFmtId="164" fontId="4" fillId="0" borderId="14" xfId="2" applyNumberFormat="1" applyFont="1" applyFill="1" applyBorder="1" applyAlignment="1" applyProtection="1">
      <alignment horizontal="right" wrapText="1"/>
      <protection locked="0"/>
    </xf>
    <xf numFmtId="0" fontId="5" fillId="0" borderId="5" xfId="0" applyFont="1" applyFill="1" applyBorder="1" applyAlignment="1" applyProtection="1">
      <alignment horizontal="center" wrapText="1"/>
      <protection locked="0"/>
    </xf>
    <xf numFmtId="0" fontId="5" fillId="0" borderId="12" xfId="0" applyFont="1" applyFill="1" applyBorder="1" applyAlignment="1" applyProtection="1">
      <alignment horizontal="center" wrapText="1"/>
      <protection locked="0"/>
    </xf>
    <xf numFmtId="168" fontId="4" fillId="0" borderId="14" xfId="1" applyNumberFormat="1" applyFont="1" applyFill="1" applyBorder="1" applyAlignment="1" applyProtection="1">
      <alignment horizontal="right" vertical="top" wrapText="1"/>
    </xf>
    <xf numFmtId="168" fontId="4" fillId="0" borderId="6" xfId="1" applyNumberFormat="1" applyFont="1" applyFill="1" applyBorder="1" applyAlignment="1" applyProtection="1">
      <alignment horizontal="right" vertical="top" wrapText="1"/>
    </xf>
    <xf numFmtId="167" fontId="5" fillId="0" borderId="12" xfId="0" applyNumberFormat="1" applyFont="1" applyFill="1" applyBorder="1" applyAlignment="1" applyProtection="1">
      <alignment horizontal="right" wrapText="1"/>
    </xf>
    <xf numFmtId="167" fontId="4" fillId="0" borderId="10" xfId="1" applyNumberFormat="1" applyFont="1" applyFill="1" applyBorder="1" applyAlignment="1" applyProtection="1">
      <alignment horizontal="right" vertical="top" wrapText="1"/>
    </xf>
    <xf numFmtId="41" fontId="5" fillId="0" borderId="13" xfId="1" applyNumberFormat="1" applyFont="1" applyFill="1" applyBorder="1" applyAlignment="1" applyProtection="1">
      <alignment horizontal="right" wrapText="1"/>
    </xf>
    <xf numFmtId="166" fontId="4" fillId="0" borderId="12" xfId="1" applyNumberFormat="1" applyFont="1" applyFill="1" applyBorder="1" applyAlignment="1" applyProtection="1">
      <alignment horizontal="right" wrapText="1"/>
    </xf>
    <xf numFmtId="168" fontId="5" fillId="0" borderId="13" xfId="1" applyNumberFormat="1" applyFont="1" applyFill="1" applyBorder="1" applyAlignment="1" applyProtection="1">
      <alignment horizontal="right" wrapText="1"/>
    </xf>
    <xf numFmtId="41" fontId="4" fillId="0" borderId="14" xfId="1" applyNumberFormat="1" applyFont="1" applyFill="1" applyBorder="1" applyAlignment="1" applyProtection="1">
      <alignment horizontal="right" vertical="top" wrapText="1"/>
    </xf>
    <xf numFmtId="0" fontId="4" fillId="0" borderId="0" xfId="3" applyFont="1" applyBorder="1" applyAlignment="1" applyProtection="1">
      <alignment wrapText="1"/>
      <protection locked="0"/>
    </xf>
    <xf numFmtId="0" fontId="15" fillId="0" borderId="0" xfId="0" applyFont="1" applyAlignment="1">
      <alignment wrapText="1"/>
    </xf>
    <xf numFmtId="0" fontId="21" fillId="0" borderId="0" xfId="0" applyFont="1"/>
    <xf numFmtId="0" fontId="5" fillId="0" borderId="11" xfId="3" applyFont="1" applyFill="1" applyBorder="1" applyAlignment="1" applyProtection="1">
      <alignment horizontal="center" vertical="center" wrapText="1"/>
      <protection locked="0"/>
    </xf>
    <xf numFmtId="0" fontId="5" fillId="0" borderId="2" xfId="3" applyFont="1" applyFill="1" applyBorder="1" applyAlignment="1" applyProtection="1">
      <alignment horizontal="left" vertical="center" wrapText="1"/>
      <protection locked="0"/>
    </xf>
    <xf numFmtId="0" fontId="5" fillId="0" borderId="2" xfId="3" applyFont="1" applyFill="1" applyBorder="1" applyAlignment="1" applyProtection="1">
      <alignment horizontal="center" vertical="center" wrapText="1"/>
      <protection locked="0"/>
    </xf>
    <xf numFmtId="0" fontId="5" fillId="0" borderId="7" xfId="3" applyFont="1" applyFill="1" applyBorder="1" applyAlignment="1" applyProtection="1">
      <alignment horizontal="center" vertical="center" wrapText="1"/>
      <protection locked="0"/>
    </xf>
    <xf numFmtId="0" fontId="4" fillId="0" borderId="2" xfId="3" applyFont="1" applyFill="1" applyBorder="1" applyAlignment="1" applyProtection="1">
      <alignment wrapText="1"/>
      <protection locked="0"/>
    </xf>
    <xf numFmtId="0" fontId="4" fillId="0" borderId="14" xfId="3" applyFont="1" applyFill="1" applyBorder="1" applyAlignment="1" applyProtection="1">
      <alignment horizontal="center" wrapText="1"/>
      <protection locked="0"/>
    </xf>
    <xf numFmtId="0" fontId="4" fillId="0" borderId="18" xfId="3" applyFont="1" applyFill="1" applyBorder="1" applyAlignment="1" applyProtection="1">
      <alignment horizontal="center" wrapText="1"/>
      <protection locked="0"/>
    </xf>
    <xf numFmtId="164" fontId="4" fillId="0" borderId="14" xfId="3" applyNumberFormat="1" applyFont="1" applyFill="1" applyBorder="1" applyAlignment="1" applyProtection="1">
      <alignment horizontal="right" wrapText="1"/>
      <protection locked="0"/>
    </xf>
    <xf numFmtId="164" fontId="4" fillId="0" borderId="18" xfId="3" applyNumberFormat="1" applyFont="1" applyFill="1" applyBorder="1" applyAlignment="1" applyProtection="1">
      <alignment horizontal="right" wrapText="1"/>
      <protection locked="0"/>
    </xf>
    <xf numFmtId="164" fontId="4" fillId="0" borderId="18" xfId="2" applyNumberFormat="1" applyFont="1" applyFill="1" applyBorder="1" applyAlignment="1" applyProtection="1">
      <alignment horizontal="right" wrapText="1"/>
      <protection locked="0"/>
    </xf>
    <xf numFmtId="164" fontId="4" fillId="0" borderId="12" xfId="3" applyNumberFormat="1" applyFont="1" applyFill="1" applyBorder="1" applyAlignment="1" applyProtection="1">
      <alignment horizontal="right"/>
      <protection locked="0"/>
    </xf>
    <xf numFmtId="164" fontId="4" fillId="0" borderId="19" xfId="3" applyNumberFormat="1" applyFont="1" applyFill="1" applyBorder="1" applyAlignment="1" applyProtection="1">
      <alignment horizontal="right"/>
      <protection locked="0"/>
    </xf>
    <xf numFmtId="0" fontId="5" fillId="0" borderId="10" xfId="3" applyFont="1" applyFill="1" applyBorder="1" applyAlignment="1" applyProtection="1">
      <alignment wrapText="1"/>
      <protection locked="0"/>
    </xf>
    <xf numFmtId="164" fontId="5" fillId="0" borderId="10" xfId="3" applyNumberFormat="1" applyFont="1" applyFill="1" applyBorder="1" applyAlignment="1" applyProtection="1">
      <alignment horizontal="right" wrapText="1"/>
    </xf>
    <xf numFmtId="0" fontId="4" fillId="0" borderId="0" xfId="3" applyFont="1" applyFill="1" applyBorder="1" applyAlignment="1">
      <alignment vertical="top" wrapText="1"/>
    </xf>
    <xf numFmtId="0" fontId="15" fillId="0" borderId="0" xfId="0" applyFont="1" applyFill="1"/>
    <xf numFmtId="0" fontId="4" fillId="0" borderId="8" xfId="3" applyFont="1" applyFill="1" applyBorder="1" applyAlignment="1" applyProtection="1">
      <protection locked="0"/>
    </xf>
    <xf numFmtId="0" fontId="4" fillId="0" borderId="0" xfId="3" applyFont="1" applyFill="1" applyBorder="1" applyAlignment="1" applyProtection="1">
      <alignment wrapText="1"/>
      <protection locked="0"/>
    </xf>
    <xf numFmtId="0" fontId="15" fillId="0" borderId="0" xfId="0" applyFont="1" applyFill="1" applyAlignment="1">
      <alignment wrapText="1"/>
    </xf>
    <xf numFmtId="0" fontId="5" fillId="0" borderId="4" xfId="0" applyFont="1" applyFill="1" applyBorder="1" applyAlignment="1" applyProtection="1">
      <alignment vertical="center" wrapText="1"/>
      <protection locked="0"/>
    </xf>
    <xf numFmtId="0" fontId="5" fillId="0" borderId="5"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24" xfId="0" applyFont="1" applyFill="1" applyBorder="1" applyAlignment="1" applyProtection="1">
      <alignment horizontal="center" vertical="center" wrapText="1"/>
      <protection locked="0"/>
    </xf>
    <xf numFmtId="0" fontId="0" fillId="0" borderId="28" xfId="0" applyBorder="1"/>
    <xf numFmtId="0" fontId="0" fillId="0" borderId="19" xfId="0" applyBorder="1"/>
    <xf numFmtId="0" fontId="0" fillId="0" borderId="18" xfId="0" applyBorder="1"/>
    <xf numFmtId="43" fontId="5" fillId="0" borderId="15" xfId="1" applyFont="1" applyFill="1" applyBorder="1" applyAlignment="1" applyProtection="1">
      <alignment horizontal="center" wrapText="1"/>
    </xf>
    <xf numFmtId="0" fontId="5" fillId="2" borderId="3" xfId="0" applyFont="1" applyFill="1" applyBorder="1" applyAlignment="1" applyProtection="1">
      <alignment wrapText="1"/>
      <protection locked="0"/>
    </xf>
    <xf numFmtId="166" fontId="5" fillId="0" borderId="15" xfId="1" applyNumberFormat="1" applyFont="1" applyFill="1" applyBorder="1" applyAlignment="1" applyProtection="1">
      <alignment horizontal="right" wrapText="1"/>
    </xf>
    <xf numFmtId="164" fontId="4" fillId="0" borderId="14" xfId="3" applyNumberFormat="1" applyFont="1" applyFill="1" applyBorder="1" applyAlignment="1" applyProtection="1">
      <alignment horizontal="right"/>
      <protection locked="0"/>
    </xf>
    <xf numFmtId="0" fontId="5" fillId="0" borderId="9" xfId="3" applyFont="1" applyFill="1" applyBorder="1" applyAlignment="1" applyProtection="1">
      <alignment wrapText="1"/>
      <protection locked="0"/>
    </xf>
    <xf numFmtId="0" fontId="4" fillId="0" borderId="14" xfId="3" applyFont="1" applyFill="1" applyBorder="1" applyAlignment="1" applyProtection="1">
      <alignment horizontal="center" wrapText="1"/>
      <protection locked="0"/>
    </xf>
    <xf numFmtId="41" fontId="4" fillId="3" borderId="14" xfId="0" applyNumberFormat="1" applyFont="1" applyFill="1" applyBorder="1" applyAlignment="1" applyProtection="1">
      <alignment horizontal="right" vertical="top" wrapText="1"/>
      <protection locked="0"/>
    </xf>
    <xf numFmtId="41" fontId="4" fillId="3" borderId="14" xfId="1" applyNumberFormat="1" applyFont="1" applyFill="1" applyBorder="1" applyAlignment="1" applyProtection="1">
      <alignment horizontal="right" vertical="top" wrapText="1"/>
    </xf>
    <xf numFmtId="168" fontId="4" fillId="3" borderId="14" xfId="1" applyNumberFormat="1" applyFont="1" applyFill="1" applyBorder="1" applyAlignment="1" applyProtection="1">
      <alignment horizontal="right" vertical="top" wrapText="1"/>
    </xf>
    <xf numFmtId="0" fontId="4" fillId="0" borderId="11" xfId="0" applyFont="1" applyFill="1" applyBorder="1" applyAlignment="1" applyProtection="1">
      <alignment horizontal="right" wrapText="1"/>
      <protection locked="0"/>
    </xf>
    <xf numFmtId="0" fontId="4" fillId="0" borderId="17" xfId="0" applyFont="1" applyFill="1" applyBorder="1" applyAlignment="1" applyProtection="1">
      <alignment horizontal="right" wrapText="1"/>
      <protection locked="0"/>
    </xf>
    <xf numFmtId="164" fontId="4" fillId="0" borderId="8" xfId="0" applyNumberFormat="1" applyFont="1" applyFill="1" applyBorder="1" applyAlignment="1" applyProtection="1">
      <alignment horizontal="left" wrapText="1"/>
      <protection locked="0"/>
    </xf>
    <xf numFmtId="166" fontId="4" fillId="0" borderId="8" xfId="0" applyNumberFormat="1" applyFont="1" applyFill="1" applyBorder="1" applyAlignment="1" applyProtection="1">
      <alignment horizontal="right" wrapText="1"/>
      <protection locked="0"/>
    </xf>
    <xf numFmtId="164" fontId="4" fillId="0" borderId="12" xfId="0" applyNumberFormat="1" applyFont="1" applyFill="1" applyBorder="1" applyAlignment="1" applyProtection="1">
      <alignment horizontal="right" wrapText="1"/>
      <protection locked="0"/>
    </xf>
    <xf numFmtId="164" fontId="4" fillId="0" borderId="9" xfId="0" applyNumberFormat="1" applyFont="1" applyFill="1" applyBorder="1" applyAlignment="1" applyProtection="1">
      <alignment horizontal="left" wrapText="1"/>
      <protection locked="0"/>
    </xf>
    <xf numFmtId="164" fontId="4" fillId="0" borderId="9" xfId="0" applyNumberFormat="1" applyFont="1" applyFill="1" applyBorder="1" applyAlignment="1" applyProtection="1">
      <alignment horizontal="right" wrapText="1"/>
      <protection locked="0"/>
    </xf>
    <xf numFmtId="166" fontId="4" fillId="0" borderId="9" xfId="0" applyNumberFormat="1" applyFont="1" applyFill="1" applyBorder="1" applyAlignment="1" applyProtection="1">
      <alignment horizontal="right" wrapText="1"/>
      <protection locked="0"/>
    </xf>
    <xf numFmtId="164" fontId="4" fillId="0" borderId="10" xfId="0" applyNumberFormat="1" applyFont="1" applyFill="1" applyBorder="1" applyAlignment="1" applyProtection="1">
      <alignment horizontal="right" wrapText="1"/>
      <protection locked="0"/>
    </xf>
    <xf numFmtId="164" fontId="4" fillId="0" borderId="5" xfId="0" applyNumberFormat="1" applyFont="1" applyFill="1" applyBorder="1" applyAlignment="1" applyProtection="1">
      <alignment horizontal="left" wrapText="1"/>
      <protection locked="0"/>
    </xf>
    <xf numFmtId="164" fontId="4" fillId="0" borderId="5" xfId="0" applyNumberFormat="1" applyFont="1" applyFill="1" applyBorder="1" applyAlignment="1" applyProtection="1">
      <alignment horizontal="right" wrapText="1"/>
      <protection locked="0"/>
    </xf>
    <xf numFmtId="166" fontId="4" fillId="0" borderId="5" xfId="0" applyNumberFormat="1" applyFont="1" applyFill="1" applyBorder="1" applyAlignment="1" applyProtection="1">
      <alignment horizontal="right" wrapText="1"/>
      <protection locked="0"/>
    </xf>
    <xf numFmtId="164" fontId="4" fillId="0" borderId="5" xfId="1" applyNumberFormat="1" applyFont="1" applyFill="1" applyBorder="1" applyAlignment="1" applyProtection="1">
      <alignment horizontal="right" wrapText="1"/>
      <protection locked="0"/>
    </xf>
    <xf numFmtId="164" fontId="5" fillId="0" borderId="13" xfId="0" applyNumberFormat="1" applyFont="1" applyFill="1" applyBorder="1" applyAlignment="1" applyProtection="1">
      <alignment horizontal="left" wrapText="1"/>
      <protection locked="0"/>
    </xf>
    <xf numFmtId="164" fontId="5" fillId="0" borderId="13" xfId="0" applyNumberFormat="1" applyFont="1" applyFill="1" applyBorder="1" applyAlignment="1" applyProtection="1">
      <alignment horizontal="right" wrapText="1"/>
      <protection locked="0"/>
    </xf>
    <xf numFmtId="166" fontId="5" fillId="0" borderId="13" xfId="0" applyNumberFormat="1" applyFont="1" applyFill="1" applyBorder="1" applyAlignment="1" applyProtection="1">
      <alignment horizontal="right" wrapText="1"/>
      <protection locked="0"/>
    </xf>
    <xf numFmtId="164" fontId="4" fillId="0" borderId="2" xfId="0" applyNumberFormat="1" applyFont="1" applyFill="1" applyBorder="1" applyAlignment="1" applyProtection="1">
      <alignment horizontal="left" wrapText="1"/>
      <protection locked="0"/>
    </xf>
    <xf numFmtId="166" fontId="4" fillId="0" borderId="2" xfId="0" applyNumberFormat="1" applyFont="1" applyFill="1" applyBorder="1" applyAlignment="1" applyProtection="1">
      <alignment horizontal="right" wrapText="1"/>
      <protection locked="0"/>
    </xf>
    <xf numFmtId="164" fontId="4" fillId="0" borderId="14" xfId="1" applyNumberFormat="1" applyFont="1" applyFill="1" applyBorder="1" applyAlignment="1" applyProtection="1">
      <alignment horizontal="right" wrapText="1"/>
      <protection locked="0"/>
    </xf>
    <xf numFmtId="164" fontId="4" fillId="0" borderId="7" xfId="0" applyNumberFormat="1" applyFont="1" applyFill="1" applyBorder="1" applyAlignment="1" applyProtection="1">
      <alignment horizontal="left" wrapText="1"/>
      <protection locked="0"/>
    </xf>
    <xf numFmtId="164" fontId="4" fillId="0" borderId="7" xfId="0" applyNumberFormat="1" applyFont="1" applyFill="1" applyBorder="1" applyAlignment="1" applyProtection="1">
      <alignment horizontal="right" wrapText="1"/>
      <protection locked="0"/>
    </xf>
    <xf numFmtId="166" fontId="4" fillId="0" borderId="7" xfId="0" applyNumberFormat="1" applyFont="1" applyFill="1" applyBorder="1" applyAlignment="1" applyProtection="1">
      <alignment horizontal="right" wrapText="1"/>
      <protection locked="0"/>
    </xf>
    <xf numFmtId="164" fontId="5" fillId="0" borderId="7" xfId="0" applyNumberFormat="1" applyFont="1" applyFill="1" applyBorder="1" applyAlignment="1" applyProtection="1">
      <alignment horizontal="left" wrapText="1"/>
      <protection locked="0"/>
    </xf>
    <xf numFmtId="166" fontId="5" fillId="0" borderId="7" xfId="0" applyNumberFormat="1" applyFont="1" applyFill="1" applyBorder="1" applyAlignment="1" applyProtection="1">
      <alignment horizontal="right" wrapText="1"/>
      <protection locked="0"/>
    </xf>
    <xf numFmtId="164" fontId="5" fillId="0" borderId="7" xfId="0" applyNumberFormat="1" applyFont="1" applyFill="1" applyBorder="1" applyAlignment="1" applyProtection="1">
      <alignment horizontal="right" wrapText="1"/>
      <protection locked="0"/>
    </xf>
    <xf numFmtId="164" fontId="5" fillId="0" borderId="6" xfId="0" applyNumberFormat="1" applyFont="1" applyFill="1" applyBorder="1" applyAlignment="1" applyProtection="1">
      <alignment horizontal="right" wrapText="1"/>
      <protection locked="0"/>
    </xf>
    <xf numFmtId="164" fontId="4" fillId="0" borderId="6" xfId="0" applyNumberFormat="1" applyFont="1" applyFill="1" applyBorder="1" applyAlignment="1" applyProtection="1">
      <alignment horizontal="left" wrapText="1"/>
      <protection locked="0"/>
    </xf>
    <xf numFmtId="166" fontId="4" fillId="0" borderId="6" xfId="0" applyNumberFormat="1" applyFont="1" applyFill="1" applyBorder="1" applyAlignment="1" applyProtection="1">
      <alignment horizontal="right" wrapText="1"/>
      <protection locked="0"/>
    </xf>
    <xf numFmtId="164" fontId="5" fillId="0" borderId="6" xfId="0" applyNumberFormat="1" applyFont="1" applyFill="1" applyBorder="1" applyAlignment="1" applyProtection="1">
      <alignment horizontal="left" wrapText="1"/>
      <protection locked="0"/>
    </xf>
    <xf numFmtId="166" fontId="5" fillId="0" borderId="6" xfId="0" applyNumberFormat="1" applyFont="1" applyFill="1" applyBorder="1" applyAlignment="1" applyProtection="1">
      <alignment horizontal="right" wrapText="1"/>
      <protection locked="0"/>
    </xf>
    <xf numFmtId="164" fontId="4" fillId="0" borderId="12" xfId="1" applyNumberFormat="1" applyFont="1" applyFill="1" applyBorder="1" applyAlignment="1" applyProtection="1">
      <alignment horizontal="right" wrapText="1"/>
      <protection locked="0"/>
    </xf>
    <xf numFmtId="164" fontId="4" fillId="0" borderId="9" xfId="1" applyNumberFormat="1" applyFont="1" applyFill="1" applyBorder="1" applyAlignment="1" applyProtection="1">
      <alignment horizontal="right" wrapText="1"/>
      <protection locked="0"/>
    </xf>
    <xf numFmtId="164" fontId="4" fillId="0" borderId="10" xfId="1" applyNumberFormat="1" applyFont="1" applyFill="1" applyBorder="1" applyAlignment="1" applyProtection="1">
      <alignment horizontal="right" wrapText="1"/>
      <protection locked="0"/>
    </xf>
    <xf numFmtId="164" fontId="4" fillId="0" borderId="6" xfId="1" applyNumberFormat="1" applyFont="1" applyFill="1" applyBorder="1" applyAlignment="1" applyProtection="1">
      <alignment horizontal="right" wrapText="1"/>
      <protection locked="0"/>
    </xf>
    <xf numFmtId="164" fontId="5" fillId="0" borderId="15" xfId="0" applyNumberFormat="1" applyFont="1" applyFill="1" applyBorder="1" applyAlignment="1" applyProtection="1">
      <alignment horizontal="left" wrapText="1"/>
      <protection locked="0"/>
    </xf>
    <xf numFmtId="164" fontId="5" fillId="0" borderId="15" xfId="0" applyNumberFormat="1" applyFont="1" applyFill="1" applyBorder="1" applyAlignment="1" applyProtection="1">
      <alignment horizontal="right" wrapText="1"/>
      <protection locked="0"/>
    </xf>
    <xf numFmtId="166" fontId="5" fillId="0" borderId="15" xfId="0" applyNumberFormat="1" applyFont="1" applyFill="1" applyBorder="1" applyAlignment="1" applyProtection="1">
      <alignment horizontal="right" wrapText="1"/>
      <protection locked="0"/>
    </xf>
    <xf numFmtId="37" fontId="4" fillId="0" borderId="2" xfId="0" applyNumberFormat="1" applyFont="1" applyFill="1" applyBorder="1" applyAlignment="1" applyProtection="1">
      <alignment horizontal="right" wrapText="1"/>
      <protection locked="0"/>
    </xf>
    <xf numFmtId="37" fontId="4" fillId="0" borderId="14" xfId="0" applyNumberFormat="1" applyFont="1" applyFill="1" applyBorder="1" applyAlignment="1" applyProtection="1">
      <alignment horizontal="right" wrapText="1"/>
      <protection locked="0"/>
    </xf>
    <xf numFmtId="164" fontId="4" fillId="0" borderId="8" xfId="0" applyNumberFormat="1" applyFont="1" applyFill="1" applyBorder="1" applyAlignment="1" applyProtection="1">
      <alignment wrapText="1"/>
      <protection locked="0"/>
    </xf>
    <xf numFmtId="164" fontId="4" fillId="0" borderId="12" xfId="0" applyNumberFormat="1" applyFont="1" applyFill="1" applyBorder="1" applyAlignment="1" applyProtection="1">
      <alignment wrapText="1"/>
      <protection locked="0"/>
    </xf>
    <xf numFmtId="164" fontId="4" fillId="0" borderId="9" xfId="0" applyNumberFormat="1" applyFont="1" applyFill="1" applyBorder="1" applyAlignment="1" applyProtection="1">
      <alignment wrapText="1"/>
      <protection locked="0"/>
    </xf>
    <xf numFmtId="164" fontId="4" fillId="0" borderId="10" xfId="1" applyNumberFormat="1" applyFont="1" applyFill="1" applyBorder="1" applyAlignment="1" applyProtection="1">
      <alignment horizontal="center" wrapText="1"/>
      <protection locked="0"/>
    </xf>
    <xf numFmtId="164" fontId="4" fillId="0" borderId="9" xfId="1" applyNumberFormat="1" applyFont="1" applyFill="1" applyBorder="1" applyAlignment="1" applyProtection="1">
      <alignment horizontal="center" wrapText="1"/>
      <protection locked="0"/>
    </xf>
    <xf numFmtId="164" fontId="4" fillId="0" borderId="6" xfId="0" applyNumberFormat="1" applyFont="1" applyFill="1" applyBorder="1" applyAlignment="1" applyProtection="1">
      <alignment wrapText="1"/>
      <protection locked="0"/>
    </xf>
    <xf numFmtId="164" fontId="4" fillId="0" borderId="6" xfId="1" applyNumberFormat="1" applyFont="1" applyFill="1" applyBorder="1" applyAlignment="1" applyProtection="1">
      <alignment horizontal="center" wrapText="1"/>
      <protection locked="0"/>
    </xf>
    <xf numFmtId="164" fontId="5" fillId="0" borderId="13" xfId="0" applyNumberFormat="1" applyFont="1" applyFill="1" applyBorder="1" applyAlignment="1" applyProtection="1">
      <alignment wrapText="1"/>
      <protection locked="0"/>
    </xf>
    <xf numFmtId="164" fontId="5" fillId="0" borderId="13" xfId="1" applyNumberFormat="1" applyFont="1" applyFill="1" applyBorder="1" applyAlignment="1" applyProtection="1">
      <alignment horizontal="center" wrapText="1"/>
      <protection locked="0"/>
    </xf>
    <xf numFmtId="164" fontId="4" fillId="0" borderId="2" xfId="0" applyNumberFormat="1" applyFont="1" applyFill="1" applyBorder="1" applyAlignment="1" applyProtection="1">
      <alignment wrapText="1"/>
      <protection locked="0"/>
    </xf>
    <xf numFmtId="164" fontId="5" fillId="0" borderId="2" xfId="1" applyNumberFormat="1" applyFont="1" applyFill="1" applyBorder="1" applyAlignment="1" applyProtection="1">
      <alignment horizontal="center" wrapText="1"/>
      <protection locked="0"/>
    </xf>
    <xf numFmtId="164" fontId="5" fillId="0" borderId="14" xfId="1" applyNumberFormat="1" applyFont="1" applyFill="1" applyBorder="1" applyAlignment="1" applyProtection="1">
      <alignment horizontal="center" wrapText="1"/>
      <protection locked="0"/>
    </xf>
    <xf numFmtId="164" fontId="4" fillId="0" borderId="7" xfId="0" applyNumberFormat="1" applyFont="1" applyFill="1" applyBorder="1" applyAlignment="1" applyProtection="1">
      <alignment wrapText="1"/>
      <protection locked="0"/>
    </xf>
    <xf numFmtId="164" fontId="4" fillId="0" borderId="6" xfId="0" applyNumberFormat="1" applyFont="1" applyFill="1" applyBorder="1" applyAlignment="1" applyProtection="1">
      <alignment horizontal="center" wrapText="1"/>
      <protection locked="0"/>
    </xf>
    <xf numFmtId="164" fontId="5" fillId="0" borderId="7" xfId="0" applyNumberFormat="1" applyFont="1" applyFill="1" applyBorder="1" applyAlignment="1" applyProtection="1">
      <alignment wrapText="1"/>
      <protection locked="0"/>
    </xf>
    <xf numFmtId="164" fontId="5" fillId="0" borderId="7" xfId="1" applyNumberFormat="1" applyFont="1" applyFill="1" applyBorder="1" applyAlignment="1" applyProtection="1">
      <alignment horizontal="center" wrapText="1"/>
      <protection locked="0"/>
    </xf>
    <xf numFmtId="164" fontId="5" fillId="0" borderId="6" xfId="1" applyNumberFormat="1" applyFont="1" applyFill="1" applyBorder="1" applyAlignment="1" applyProtection="1">
      <alignment horizontal="center" wrapText="1"/>
      <protection locked="0"/>
    </xf>
    <xf numFmtId="164" fontId="4" fillId="0" borderId="14" xfId="0" applyNumberFormat="1" applyFont="1" applyFill="1" applyBorder="1" applyAlignment="1" applyProtection="1">
      <alignment wrapText="1"/>
      <protection locked="0"/>
    </xf>
    <xf numFmtId="164" fontId="4" fillId="0" borderId="2" xfId="0" applyNumberFormat="1" applyFont="1" applyFill="1" applyBorder="1" applyAlignment="1" applyProtection="1">
      <protection locked="0"/>
    </xf>
    <xf numFmtId="166" fontId="4" fillId="0" borderId="2" xfId="0" applyNumberFormat="1" applyFont="1" applyFill="1" applyBorder="1" applyAlignment="1" applyProtection="1">
      <alignment horizontal="right"/>
      <protection locked="0"/>
    </xf>
    <xf numFmtId="164" fontId="4" fillId="0" borderId="14" xfId="0" applyNumberFormat="1" applyFont="1" applyFill="1" applyBorder="1" applyAlignment="1" applyProtection="1">
      <protection locked="0"/>
    </xf>
    <xf numFmtId="164" fontId="4" fillId="0" borderId="8" xfId="1" applyNumberFormat="1" applyFont="1" applyFill="1" applyBorder="1" applyAlignment="1" applyProtection="1">
      <alignment wrapText="1"/>
      <protection locked="0"/>
    </xf>
    <xf numFmtId="166" fontId="4" fillId="0" borderId="8" xfId="1" applyNumberFormat="1" applyFont="1" applyFill="1" applyBorder="1" applyAlignment="1" applyProtection="1">
      <alignment horizontal="right" wrapText="1"/>
      <protection locked="0"/>
    </xf>
    <xf numFmtId="164" fontId="4" fillId="0" borderId="12" xfId="1" applyNumberFormat="1" applyFont="1" applyFill="1" applyBorder="1" applyAlignment="1" applyProtection="1">
      <alignment wrapText="1"/>
      <protection locked="0"/>
    </xf>
    <xf numFmtId="164" fontId="4" fillId="0" borderId="9" xfId="1" applyNumberFormat="1" applyFont="1" applyFill="1" applyBorder="1" applyAlignment="1" applyProtection="1">
      <alignment wrapText="1"/>
      <protection locked="0"/>
    </xf>
    <xf numFmtId="166" fontId="4" fillId="0" borderId="9" xfId="1" applyNumberFormat="1" applyFont="1" applyFill="1" applyBorder="1" applyAlignment="1" applyProtection="1">
      <alignment horizontal="right" wrapText="1"/>
      <protection locked="0"/>
    </xf>
    <xf numFmtId="164" fontId="4" fillId="0" borderId="10" xfId="1" applyNumberFormat="1" applyFont="1" applyFill="1" applyBorder="1" applyAlignment="1" applyProtection="1">
      <alignment wrapText="1"/>
      <protection locked="0"/>
    </xf>
    <xf numFmtId="164" fontId="17" fillId="0" borderId="7" xfId="0" applyNumberFormat="1" applyFont="1" applyFill="1" applyBorder="1" applyAlignment="1" applyProtection="1">
      <alignment wrapText="1"/>
      <protection locked="0"/>
    </xf>
    <xf numFmtId="164" fontId="4" fillId="0" borderId="7" xfId="1" applyNumberFormat="1" applyFont="1" applyFill="1" applyBorder="1" applyAlignment="1" applyProtection="1">
      <alignment wrapText="1"/>
      <protection locked="0"/>
    </xf>
    <xf numFmtId="164" fontId="4" fillId="0" borderId="6" xfId="1" applyNumberFormat="1" applyFont="1" applyFill="1" applyBorder="1" applyAlignment="1" applyProtection="1">
      <alignment wrapText="1"/>
      <protection locked="0"/>
    </xf>
    <xf numFmtId="164" fontId="5" fillId="0" borderId="6" xfId="1" applyNumberFormat="1" applyFont="1" applyFill="1" applyBorder="1" applyAlignment="1" applyProtection="1">
      <alignment wrapText="1"/>
      <protection locked="0"/>
    </xf>
    <xf numFmtId="166" fontId="5" fillId="0" borderId="6" xfId="1" applyNumberFormat="1" applyFont="1" applyFill="1" applyBorder="1" applyAlignment="1" applyProtection="1">
      <alignment horizontal="right" wrapText="1"/>
      <protection locked="0"/>
    </xf>
    <xf numFmtId="164" fontId="4" fillId="0" borderId="3" xfId="1" applyNumberFormat="1" applyFont="1" applyFill="1" applyBorder="1" applyAlignment="1" applyProtection="1">
      <alignment wrapText="1"/>
      <protection locked="0"/>
    </xf>
    <xf numFmtId="166" fontId="4" fillId="0" borderId="3" xfId="1" applyNumberFormat="1" applyFont="1" applyFill="1" applyBorder="1" applyAlignment="1" applyProtection="1">
      <alignment horizontal="right" wrapText="1"/>
      <protection locked="0"/>
    </xf>
    <xf numFmtId="164" fontId="4" fillId="0" borderId="15" xfId="1" applyNumberFormat="1" applyFont="1" applyFill="1" applyBorder="1" applyAlignment="1" applyProtection="1">
      <alignment wrapText="1"/>
      <protection locked="0"/>
    </xf>
    <xf numFmtId="164" fontId="4" fillId="0" borderId="4" xfId="1" applyNumberFormat="1" applyFont="1" applyFill="1" applyBorder="1" applyAlignment="1" applyProtection="1">
      <alignment wrapText="1"/>
      <protection locked="0"/>
    </xf>
    <xf numFmtId="166" fontId="4" fillId="0" borderId="4" xfId="1" applyNumberFormat="1" applyFont="1" applyFill="1" applyBorder="1" applyAlignment="1" applyProtection="1">
      <alignment horizontal="right" wrapText="1"/>
      <protection locked="0"/>
    </xf>
    <xf numFmtId="164" fontId="4" fillId="0" borderId="5" xfId="1" applyNumberFormat="1" applyFont="1" applyFill="1" applyBorder="1" applyAlignment="1" applyProtection="1">
      <alignment wrapText="1"/>
      <protection locked="0"/>
    </xf>
    <xf numFmtId="164" fontId="5" fillId="0" borderId="16" xfId="1" applyNumberFormat="1" applyFont="1" applyFill="1" applyBorder="1" applyAlignment="1" applyProtection="1">
      <alignment wrapText="1"/>
      <protection locked="0"/>
    </xf>
    <xf numFmtId="166" fontId="5" fillId="0" borderId="16" xfId="1" applyNumberFormat="1" applyFont="1" applyFill="1" applyBorder="1" applyAlignment="1" applyProtection="1">
      <alignment horizontal="right" wrapText="1"/>
      <protection locked="0"/>
    </xf>
    <xf numFmtId="164" fontId="5" fillId="0" borderId="13" xfId="1" applyNumberFormat="1" applyFont="1" applyFill="1" applyBorder="1" applyAlignment="1" applyProtection="1">
      <alignment wrapText="1"/>
      <protection locked="0"/>
    </xf>
    <xf numFmtId="43" fontId="4" fillId="0" borderId="2" xfId="1" applyFont="1" applyFill="1" applyBorder="1" applyAlignment="1" applyProtection="1">
      <alignment horizontal="left" wrapText="1"/>
      <protection locked="0"/>
    </xf>
    <xf numFmtId="0" fontId="15" fillId="0" borderId="2" xfId="0" applyFont="1" applyFill="1" applyBorder="1" applyProtection="1">
      <protection locked="0"/>
    </xf>
    <xf numFmtId="0" fontId="15" fillId="0" borderId="14" xfId="0" applyFont="1" applyFill="1" applyBorder="1" applyProtection="1">
      <protection locked="0"/>
    </xf>
    <xf numFmtId="164" fontId="5" fillId="0" borderId="8" xfId="0" applyNumberFormat="1" applyFont="1" applyFill="1" applyBorder="1" applyAlignment="1" applyProtection="1">
      <alignment wrapText="1"/>
      <protection locked="0"/>
    </xf>
    <xf numFmtId="169" fontId="5" fillId="0" borderId="8" xfId="0" applyNumberFormat="1" applyFont="1" applyFill="1" applyBorder="1" applyAlignment="1" applyProtection="1">
      <alignment wrapText="1"/>
      <protection locked="0"/>
    </xf>
    <xf numFmtId="164" fontId="5" fillId="0" borderId="12" xfId="0" applyNumberFormat="1" applyFont="1" applyFill="1" applyBorder="1" applyAlignment="1" applyProtection="1">
      <alignment wrapText="1"/>
      <protection locked="0"/>
    </xf>
    <xf numFmtId="1" fontId="4" fillId="0" borderId="14" xfId="0" applyNumberFormat="1" applyFont="1" applyFill="1" applyBorder="1" applyAlignment="1" applyProtection="1">
      <alignment horizontal="right" vertical="top" wrapText="1"/>
      <protection locked="0"/>
    </xf>
    <xf numFmtId="0" fontId="4" fillId="0" borderId="10" xfId="0" applyFont="1" applyFill="1" applyBorder="1" applyAlignment="1" applyProtection="1">
      <alignment horizontal="right" vertical="top" wrapText="1"/>
      <protection locked="0"/>
    </xf>
    <xf numFmtId="43" fontId="4" fillId="0" borderId="10" xfId="1" applyFont="1" applyFill="1" applyBorder="1" applyAlignment="1" applyProtection="1">
      <alignment horizontal="right" vertical="top" wrapText="1"/>
    </xf>
    <xf numFmtId="41" fontId="4" fillId="0" borderId="14" xfId="0" applyNumberFormat="1" applyFont="1" applyFill="1" applyBorder="1" applyAlignment="1" applyProtection="1">
      <alignment horizontal="right" vertical="top" wrapText="1"/>
    </xf>
    <xf numFmtId="0" fontId="4" fillId="2" borderId="8" xfId="0" applyFont="1" applyFill="1" applyBorder="1" applyAlignment="1" applyProtection="1">
      <alignment wrapText="1"/>
      <protection locked="0"/>
    </xf>
    <xf numFmtId="0" fontId="4" fillId="0" borderId="14" xfId="0" applyFont="1" applyFill="1" applyBorder="1" applyAlignment="1" applyProtection="1">
      <alignment horizontal="right" wrapText="1"/>
      <protection locked="0"/>
    </xf>
    <xf numFmtId="0" fontId="4" fillId="0" borderId="18" xfId="0" applyFont="1" applyFill="1" applyBorder="1" applyAlignment="1" applyProtection="1">
      <alignment horizontal="right" wrapText="1"/>
      <protection locked="0"/>
    </xf>
    <xf numFmtId="37" fontId="4" fillId="0" borderId="18" xfId="0" applyNumberFormat="1" applyFont="1" applyFill="1" applyBorder="1" applyAlignment="1" applyProtection="1">
      <alignment horizontal="right" wrapText="1"/>
      <protection locked="0"/>
    </xf>
    <xf numFmtId="166" fontId="5" fillId="0" borderId="5" xfId="1" applyNumberFormat="1" applyFont="1" applyFill="1" applyBorder="1" applyAlignment="1" applyProtection="1">
      <alignment horizontal="right" wrapText="1"/>
    </xf>
    <xf numFmtId="37" fontId="4" fillId="0" borderId="10" xfId="0" applyNumberFormat="1" applyFont="1" applyFill="1" applyBorder="1" applyAlignment="1" applyProtection="1">
      <alignment horizontal="right" wrapText="1"/>
    </xf>
    <xf numFmtId="37" fontId="4" fillId="0" borderId="20" xfId="0" applyNumberFormat="1" applyFont="1" applyFill="1" applyBorder="1" applyAlignment="1" applyProtection="1">
      <alignment horizontal="right" wrapText="1"/>
    </xf>
    <xf numFmtId="43" fontId="4" fillId="0" borderId="14" xfId="1" applyFont="1" applyFill="1" applyBorder="1" applyAlignment="1" applyProtection="1">
      <alignment horizontal="right" wrapText="1"/>
      <protection locked="0"/>
    </xf>
    <xf numFmtId="43" fontId="4" fillId="0" borderId="18" xfId="1" applyFont="1" applyFill="1" applyBorder="1" applyAlignment="1" applyProtection="1">
      <alignment horizontal="right" wrapText="1"/>
      <protection locked="0"/>
    </xf>
    <xf numFmtId="37" fontId="5" fillId="0" borderId="13" xfId="0" applyNumberFormat="1" applyFont="1" applyFill="1" applyBorder="1" applyAlignment="1" applyProtection="1">
      <alignment horizontal="right" wrapText="1"/>
    </xf>
    <xf numFmtId="37" fontId="5" fillId="0" borderId="21" xfId="0" applyNumberFormat="1" applyFont="1" applyFill="1" applyBorder="1" applyAlignment="1" applyProtection="1">
      <alignment horizontal="right" wrapText="1"/>
    </xf>
    <xf numFmtId="43" fontId="4" fillId="0" borderId="15" xfId="1" applyFont="1" applyFill="1" applyBorder="1" applyAlignment="1" applyProtection="1">
      <alignment horizontal="right" wrapText="1"/>
      <protection locked="0"/>
    </xf>
    <xf numFmtId="43" fontId="4" fillId="0" borderId="23" xfId="1" applyFont="1" applyFill="1" applyBorder="1" applyAlignment="1" applyProtection="1">
      <alignment horizontal="right" wrapText="1"/>
      <protection locked="0"/>
    </xf>
    <xf numFmtId="166" fontId="5" fillId="0" borderId="14" xfId="1" applyNumberFormat="1" applyFont="1" applyFill="1" applyBorder="1" applyAlignment="1" applyProtection="1">
      <alignment horizontal="right" wrapText="1"/>
    </xf>
    <xf numFmtId="164" fontId="4" fillId="0" borderId="28" xfId="1" applyNumberFormat="1" applyFont="1" applyFill="1" applyBorder="1" applyAlignment="1" applyProtection="1">
      <alignment horizontal="right" wrapText="1"/>
      <protection locked="0"/>
    </xf>
    <xf numFmtId="37" fontId="4" fillId="0" borderId="12" xfId="0" applyNumberFormat="1" applyFont="1" applyFill="1" applyBorder="1" applyAlignment="1" applyProtection="1">
      <alignment horizontal="right" wrapText="1"/>
      <protection locked="0"/>
    </xf>
    <xf numFmtId="166" fontId="5" fillId="0" borderId="13" xfId="1" applyNumberFormat="1" applyFont="1" applyFill="1" applyBorder="1" applyAlignment="1" applyProtection="1">
      <alignment horizontal="right" wrapText="1"/>
    </xf>
    <xf numFmtId="164" fontId="4" fillId="0" borderId="6" xfId="0" applyNumberFormat="1" applyFont="1" applyFill="1" applyBorder="1" applyAlignment="1" applyProtection="1">
      <alignment horizontal="right" wrapText="1"/>
    </xf>
    <xf numFmtId="166" fontId="4" fillId="0" borderId="6" xfId="1" applyNumberFormat="1" applyFont="1" applyFill="1" applyBorder="1" applyAlignment="1" applyProtection="1">
      <alignment horizontal="right" wrapText="1"/>
    </xf>
    <xf numFmtId="37" fontId="4" fillId="0" borderId="12" xfId="0" applyNumberFormat="1" applyFont="1" applyFill="1" applyBorder="1" applyAlignment="1" applyProtection="1">
      <alignment horizontal="right" wrapText="1"/>
    </xf>
    <xf numFmtId="37" fontId="4" fillId="0" borderId="19" xfId="0" applyNumberFormat="1" applyFont="1" applyFill="1" applyBorder="1" applyAlignment="1" applyProtection="1">
      <alignment horizontal="right" wrapText="1"/>
    </xf>
    <xf numFmtId="166" fontId="5" fillId="0" borderId="6" xfId="1" applyNumberFormat="1" applyFont="1" applyFill="1" applyBorder="1" applyAlignment="1" applyProtection="1">
      <alignment horizontal="right" wrapText="1"/>
    </xf>
    <xf numFmtId="0" fontId="4" fillId="0" borderId="27" xfId="0" applyFont="1" applyFill="1" applyBorder="1" applyAlignment="1" applyProtection="1">
      <alignment horizontal="right" wrapText="1"/>
      <protection locked="0"/>
    </xf>
    <xf numFmtId="0" fontId="4" fillId="2" borderId="7" xfId="0" applyFont="1" applyFill="1" applyBorder="1" applyAlignment="1" applyProtection="1">
      <alignment wrapText="1"/>
      <protection locked="0"/>
    </xf>
    <xf numFmtId="164" fontId="4" fillId="0" borderId="29" xfId="0" applyNumberFormat="1" applyFont="1" applyFill="1" applyBorder="1" applyAlignment="1" applyProtection="1">
      <alignment horizontal="right" wrapText="1"/>
      <protection locked="0"/>
    </xf>
    <xf numFmtId="37" fontId="4" fillId="0" borderId="6" xfId="0" applyNumberFormat="1" applyFont="1" applyFill="1" applyBorder="1" applyAlignment="1" applyProtection="1">
      <alignment horizontal="right" wrapText="1"/>
      <protection locked="0"/>
    </xf>
    <xf numFmtId="37" fontId="4" fillId="0" borderId="26" xfId="0" applyNumberFormat="1" applyFont="1" applyFill="1" applyBorder="1" applyAlignment="1" applyProtection="1">
      <alignment horizontal="right" wrapText="1"/>
      <protection locked="0"/>
    </xf>
    <xf numFmtId="37" fontId="4" fillId="0" borderId="9" xfId="0" applyNumberFormat="1" applyFont="1" applyFill="1" applyBorder="1" applyAlignment="1" applyProtection="1">
      <alignment horizontal="right" wrapText="1"/>
    </xf>
    <xf numFmtId="166" fontId="4" fillId="0" borderId="10" xfId="1" applyNumberFormat="1" applyFont="1" applyFill="1" applyBorder="1" applyAlignment="1" applyProtection="1">
      <alignment horizontal="right" wrapText="1"/>
    </xf>
    <xf numFmtId="37" fontId="4" fillId="0" borderId="4" xfId="0" applyNumberFormat="1" applyFont="1" applyFill="1" applyBorder="1" applyAlignment="1" applyProtection="1">
      <alignment horizontal="right" wrapText="1"/>
    </xf>
    <xf numFmtId="37" fontId="4" fillId="0" borderId="5" xfId="0" applyNumberFormat="1" applyFont="1" applyFill="1" applyBorder="1" applyAlignment="1" applyProtection="1">
      <alignment horizontal="right" wrapText="1"/>
    </xf>
    <xf numFmtId="43" fontId="4" fillId="0" borderId="6" xfId="1" applyFont="1" applyFill="1" applyBorder="1" applyAlignment="1" applyProtection="1">
      <alignment horizontal="right" wrapText="1"/>
      <protection locked="0"/>
    </xf>
    <xf numFmtId="43" fontId="5" fillId="0" borderId="23" xfId="1" applyFont="1" applyFill="1" applyBorder="1" applyAlignment="1" applyProtection="1">
      <alignment horizontal="right" wrapText="1"/>
      <protection locked="0"/>
    </xf>
    <xf numFmtId="37" fontId="5" fillId="0" borderId="18" xfId="0" applyNumberFormat="1" applyFont="1" applyFill="1" applyBorder="1" applyAlignment="1" applyProtection="1">
      <alignment horizontal="right" wrapText="1"/>
      <protection locked="0"/>
    </xf>
    <xf numFmtId="37" fontId="5" fillId="0" borderId="24" xfId="0" applyNumberFormat="1" applyFont="1" applyFill="1" applyBorder="1" applyAlignment="1" applyProtection="1">
      <alignment horizontal="right" wrapText="1"/>
      <protection locked="0"/>
    </xf>
    <xf numFmtId="164" fontId="5" fillId="0" borderId="6" xfId="1" applyNumberFormat="1" applyFont="1" applyFill="1" applyBorder="1" applyAlignment="1" applyProtection="1">
      <alignment horizontal="right" wrapText="1"/>
      <protection locked="0"/>
    </xf>
    <xf numFmtId="164" fontId="5" fillId="0" borderId="13" xfId="0" applyNumberFormat="1" applyFont="1" applyFill="1" applyBorder="1" applyAlignment="1" applyProtection="1">
      <alignment horizontal="right" wrapText="1"/>
    </xf>
    <xf numFmtId="164" fontId="5" fillId="0" borderId="13" xfId="1" applyNumberFormat="1" applyFont="1" applyFill="1" applyBorder="1" applyAlignment="1" applyProtection="1">
      <alignment horizontal="right" wrapText="1"/>
      <protection locked="0"/>
    </xf>
    <xf numFmtId="164" fontId="5" fillId="0" borderId="29" xfId="0" applyNumberFormat="1" applyFont="1" applyFill="1" applyBorder="1" applyAlignment="1" applyProtection="1">
      <alignment horizontal="right" wrapText="1"/>
      <protection locked="0"/>
    </xf>
    <xf numFmtId="37" fontId="4" fillId="0" borderId="7" xfId="0" applyNumberFormat="1" applyFont="1" applyFill="1" applyBorder="1" applyAlignment="1" applyProtection="1">
      <alignment horizontal="right" wrapText="1"/>
    </xf>
    <xf numFmtId="37" fontId="4" fillId="0" borderId="6" xfId="0" applyNumberFormat="1" applyFont="1" applyFill="1" applyBorder="1" applyAlignment="1" applyProtection="1">
      <alignment horizontal="right" wrapText="1"/>
    </xf>
    <xf numFmtId="170" fontId="4" fillId="0" borderId="6" xfId="1" applyNumberFormat="1" applyFont="1" applyFill="1" applyBorder="1" applyAlignment="1" applyProtection="1">
      <alignment horizontal="right" wrapText="1"/>
      <protection locked="0"/>
    </xf>
    <xf numFmtId="166" fontId="4" fillId="0" borderId="12" xfId="1" applyNumberFormat="1" applyFont="1" applyFill="1" applyBorder="1" applyAlignment="1" applyProtection="1">
      <alignment wrapText="1"/>
    </xf>
    <xf numFmtId="37" fontId="4" fillId="0" borderId="14" xfId="0" applyNumberFormat="1" applyFont="1" applyFill="1" applyBorder="1" applyAlignment="1" applyProtection="1">
      <alignment horizontal="right" vertical="top" wrapText="1"/>
      <protection locked="0"/>
    </xf>
    <xf numFmtId="164" fontId="4" fillId="0" borderId="4" xfId="0" applyNumberFormat="1" applyFont="1" applyFill="1" applyBorder="1" applyAlignment="1" applyProtection="1">
      <alignment horizontal="right" vertical="top" wrapText="1"/>
      <protection locked="0"/>
    </xf>
    <xf numFmtId="166" fontId="5" fillId="0" borderId="6" xfId="1" applyNumberFormat="1" applyFont="1" applyFill="1" applyBorder="1" applyAlignment="1" applyProtection="1">
      <alignment wrapText="1"/>
    </xf>
    <xf numFmtId="37" fontId="4" fillId="0" borderId="5" xfId="0" applyNumberFormat="1" applyFont="1" applyFill="1" applyBorder="1" applyAlignment="1" applyProtection="1">
      <alignment horizontal="right" vertical="top" wrapText="1"/>
      <protection locked="0"/>
    </xf>
    <xf numFmtId="164" fontId="5" fillId="0" borderId="16" xfId="0" applyNumberFormat="1" applyFont="1" applyFill="1" applyBorder="1" applyAlignment="1" applyProtection="1">
      <alignment horizontal="right" wrapText="1"/>
    </xf>
    <xf numFmtId="166" fontId="5" fillId="0" borderId="13" xfId="1" applyNumberFormat="1" applyFont="1" applyFill="1" applyBorder="1" applyAlignment="1" applyProtection="1">
      <alignment wrapText="1"/>
    </xf>
    <xf numFmtId="166" fontId="4" fillId="0" borderId="17" xfId="1" applyNumberFormat="1" applyFont="1" applyFill="1" applyBorder="1" applyAlignment="1" applyProtection="1">
      <alignment wrapText="1"/>
      <protection locked="0"/>
    </xf>
    <xf numFmtId="37" fontId="4" fillId="0" borderId="14" xfId="0" applyNumberFormat="1" applyFont="1" applyFill="1" applyBorder="1" applyAlignment="1" applyProtection="1">
      <alignment horizontal="right" wrapText="1"/>
    </xf>
    <xf numFmtId="164" fontId="4" fillId="0" borderId="11" xfId="0" applyNumberFormat="1" applyFont="1" applyFill="1" applyBorder="1" applyAlignment="1" applyProtection="1">
      <alignment horizontal="right" wrapText="1"/>
      <protection locked="0"/>
    </xf>
    <xf numFmtId="37" fontId="4" fillId="0" borderId="17" xfId="0" applyNumberFormat="1" applyFont="1" applyFill="1" applyBorder="1" applyAlignment="1" applyProtection="1">
      <alignment horizontal="right" wrapText="1"/>
    </xf>
    <xf numFmtId="166" fontId="4" fillId="0" borderId="14" xfId="1" applyNumberFormat="1" applyFont="1" applyFill="1" applyBorder="1" applyAlignment="1" applyProtection="1">
      <alignment wrapText="1"/>
      <protection locked="0"/>
    </xf>
    <xf numFmtId="37" fontId="5" fillId="0" borderId="14" xfId="0" applyNumberFormat="1" applyFont="1" applyFill="1" applyBorder="1" applyAlignment="1" applyProtection="1">
      <alignment horizontal="right" wrapText="1"/>
    </xf>
    <xf numFmtId="164" fontId="4" fillId="0" borderId="4" xfId="0" applyNumberFormat="1" applyFont="1" applyFill="1" applyBorder="1" applyAlignment="1" applyProtection="1">
      <alignment horizontal="right" vertical="top" wrapText="1"/>
    </xf>
    <xf numFmtId="166" fontId="4" fillId="0" borderId="5" xfId="1" applyNumberFormat="1" applyFont="1" applyFill="1" applyBorder="1" applyAlignment="1" applyProtection="1">
      <alignment wrapText="1"/>
      <protection locked="0"/>
    </xf>
    <xf numFmtId="166" fontId="4" fillId="0" borderId="14" xfId="0" applyNumberFormat="1" applyFont="1" applyFill="1" applyBorder="1" applyAlignment="1" applyProtection="1">
      <alignment horizontal="right" wrapText="1"/>
      <protection locked="0"/>
    </xf>
    <xf numFmtId="164" fontId="4" fillId="0" borderId="14" xfId="0" applyNumberFormat="1" applyFont="1" applyFill="1" applyBorder="1" applyAlignment="1"/>
    <xf numFmtId="164" fontId="4" fillId="0" borderId="0" xfId="0" applyNumberFormat="1" applyFont="1" applyFill="1" applyBorder="1" applyAlignment="1">
      <alignment horizontal="right"/>
    </xf>
    <xf numFmtId="166" fontId="4" fillId="0" borderId="14" xfId="0" applyNumberFormat="1" applyFont="1" applyFill="1" applyBorder="1" applyAlignment="1">
      <alignment horizontal="right"/>
    </xf>
    <xf numFmtId="164" fontId="4" fillId="0" borderId="14" xfId="1" applyNumberFormat="1" applyFont="1" applyFill="1" applyBorder="1" applyAlignment="1" applyProtection="1">
      <alignment wrapText="1"/>
      <protection locked="0"/>
    </xf>
    <xf numFmtId="166" fontId="4" fillId="0" borderId="14" xfId="1" applyNumberFormat="1" applyFont="1" applyFill="1" applyBorder="1" applyAlignment="1" applyProtection="1">
      <alignment horizontal="right" wrapText="1"/>
      <protection locked="0"/>
    </xf>
    <xf numFmtId="164" fontId="4" fillId="0" borderId="4" xfId="1" applyNumberFormat="1" applyFont="1" applyFill="1" applyBorder="1" applyAlignment="1" applyProtection="1">
      <alignment horizontal="right" wrapText="1"/>
      <protection locked="0"/>
    </xf>
    <xf numFmtId="166" fontId="4" fillId="0" borderId="17" xfId="0" applyNumberFormat="1" applyFont="1" applyFill="1" applyBorder="1" applyAlignment="1" applyProtection="1">
      <alignment horizontal="right" wrapText="1"/>
      <protection locked="0"/>
    </xf>
    <xf numFmtId="164" fontId="4" fillId="0" borderId="17" xfId="1" applyNumberFormat="1" applyFont="1" applyFill="1" applyBorder="1" applyAlignment="1" applyProtection="1">
      <alignment wrapText="1"/>
      <protection locked="0"/>
    </xf>
    <xf numFmtId="164" fontId="5" fillId="0" borderId="13" xfId="1" applyNumberFormat="1" applyFont="1" applyFill="1" applyBorder="1" applyAlignment="1" applyProtection="1">
      <alignment wrapText="1"/>
    </xf>
    <xf numFmtId="164" fontId="5" fillId="0" borderId="16" xfId="1" applyNumberFormat="1" applyFont="1" applyFill="1" applyBorder="1" applyAlignment="1" applyProtection="1">
      <alignment horizontal="right" wrapText="1"/>
    </xf>
    <xf numFmtId="164" fontId="4" fillId="0" borderId="15" xfId="1" applyNumberFormat="1" applyFont="1" applyFill="1" applyBorder="1" applyAlignment="1" applyProtection="1">
      <alignment wrapText="1"/>
    </xf>
    <xf numFmtId="164" fontId="4" fillId="0" borderId="3" xfId="1" applyNumberFormat="1" applyFont="1" applyFill="1" applyBorder="1" applyAlignment="1" applyProtection="1">
      <alignment horizontal="right" wrapText="1"/>
      <protection locked="0"/>
    </xf>
    <xf numFmtId="166" fontId="4" fillId="0" borderId="15" xfId="1" applyNumberFormat="1" applyFont="1" applyFill="1" applyBorder="1" applyAlignment="1" applyProtection="1">
      <alignment horizontal="right" wrapText="1"/>
    </xf>
    <xf numFmtId="164" fontId="4" fillId="0" borderId="14" xfId="1" applyNumberFormat="1" applyFont="1" applyFill="1" applyBorder="1" applyAlignment="1" applyProtection="1">
      <alignment wrapText="1"/>
    </xf>
    <xf numFmtId="164" fontId="4" fillId="0" borderId="11" xfId="1" applyNumberFormat="1" applyFont="1" applyFill="1" applyBorder="1" applyAlignment="1" applyProtection="1">
      <alignment horizontal="right" wrapText="1"/>
      <protection locked="0"/>
    </xf>
    <xf numFmtId="164" fontId="4" fillId="0" borderId="5" xfId="1" applyNumberFormat="1" applyFont="1" applyFill="1" applyBorder="1" applyAlignment="1" applyProtection="1">
      <alignment wrapText="1"/>
    </xf>
    <xf numFmtId="164" fontId="5" fillId="0" borderId="15" xfId="1" applyNumberFormat="1" applyFont="1" applyFill="1" applyBorder="1" applyAlignment="1" applyProtection="1">
      <alignment wrapText="1"/>
    </xf>
    <xf numFmtId="164" fontId="5" fillId="0" borderId="3" xfId="1" applyNumberFormat="1" applyFont="1" applyFill="1" applyBorder="1" applyAlignment="1" applyProtection="1">
      <alignment horizontal="right" wrapText="1"/>
      <protection locked="0"/>
    </xf>
    <xf numFmtId="0" fontId="4" fillId="0" borderId="14" xfId="0" applyFont="1" applyFill="1" applyBorder="1" applyAlignment="1" applyProtection="1">
      <alignment wrapText="1"/>
      <protection locked="0"/>
    </xf>
    <xf numFmtId="37" fontId="4" fillId="0" borderId="6" xfId="0" applyNumberFormat="1" applyFont="1" applyFill="1" applyBorder="1" applyAlignment="1" applyProtection="1">
      <alignment wrapText="1"/>
      <protection locked="0"/>
    </xf>
    <xf numFmtId="37" fontId="4" fillId="0" borderId="12" xfId="0" applyNumberFormat="1" applyFont="1" applyFill="1" applyBorder="1" applyAlignment="1" applyProtection="1">
      <alignment wrapText="1"/>
    </xf>
    <xf numFmtId="37" fontId="4" fillId="0" borderId="14" xfId="0" applyNumberFormat="1" applyFont="1" applyFill="1" applyBorder="1" applyAlignment="1" applyProtection="1">
      <alignment wrapText="1"/>
      <protection locked="0"/>
    </xf>
    <xf numFmtId="37" fontId="5" fillId="0" borderId="13" xfId="0" applyNumberFormat="1" applyFont="1" applyFill="1" applyBorder="1" applyAlignment="1" applyProtection="1">
      <alignment wrapText="1"/>
    </xf>
    <xf numFmtId="37" fontId="4" fillId="0" borderId="15" xfId="0" applyNumberFormat="1" applyFont="1" applyFill="1" applyBorder="1" applyAlignment="1" applyProtection="1">
      <alignment wrapText="1"/>
      <protection locked="0"/>
    </xf>
    <xf numFmtId="37" fontId="4" fillId="0" borderId="12" xfId="0" applyNumberFormat="1" applyFont="1" applyFill="1" applyBorder="1" applyAlignment="1" applyProtection="1">
      <alignment wrapText="1"/>
      <protection locked="0"/>
    </xf>
    <xf numFmtId="37" fontId="4" fillId="0" borderId="5" xfId="0" applyNumberFormat="1" applyFont="1" applyFill="1" applyBorder="1" applyAlignment="1" applyProtection="1">
      <alignment wrapText="1"/>
      <protection locked="0"/>
    </xf>
    <xf numFmtId="0" fontId="4" fillId="2" borderId="14" xfId="0" applyFont="1" applyFill="1" applyBorder="1" applyAlignment="1" applyProtection="1">
      <alignment wrapText="1"/>
      <protection locked="0"/>
    </xf>
    <xf numFmtId="43" fontId="4" fillId="0" borderId="14" xfId="1" applyFont="1" applyFill="1" applyBorder="1" applyAlignment="1" applyProtection="1">
      <alignment wrapText="1"/>
      <protection locked="0"/>
    </xf>
    <xf numFmtId="37" fontId="4" fillId="0" borderId="6" xfId="0" applyNumberFormat="1" applyFont="1" applyFill="1" applyBorder="1" applyAlignment="1" applyProtection="1">
      <alignment wrapText="1"/>
    </xf>
    <xf numFmtId="37" fontId="4" fillId="0" borderId="10" xfId="0" applyNumberFormat="1" applyFont="1" applyFill="1" applyBorder="1" applyAlignment="1" applyProtection="1">
      <alignment wrapText="1"/>
    </xf>
    <xf numFmtId="164" fontId="4" fillId="0" borderId="14" xfId="0" applyNumberFormat="1" applyFont="1" applyFill="1" applyBorder="1" applyAlignment="1">
      <alignment horizontal="right"/>
    </xf>
    <xf numFmtId="164" fontId="4" fillId="0" borderId="17" xfId="0" applyNumberFormat="1" applyFont="1" applyFill="1" applyBorder="1" applyAlignment="1" applyProtection="1">
      <alignment horizontal="right" wrapText="1"/>
      <protection locked="0"/>
    </xf>
    <xf numFmtId="164" fontId="5" fillId="0" borderId="13" xfId="1" applyNumberFormat="1" applyFont="1" applyFill="1" applyBorder="1" applyAlignment="1" applyProtection="1">
      <alignment horizontal="right" wrapText="1"/>
    </xf>
    <xf numFmtId="164" fontId="4" fillId="0" borderId="15" xfId="1" applyNumberFormat="1" applyFont="1" applyFill="1" applyBorder="1" applyAlignment="1" applyProtection="1">
      <alignment horizontal="right" wrapText="1"/>
    </xf>
    <xf numFmtId="164" fontId="4" fillId="0" borderId="14" xfId="1" applyNumberFormat="1" applyFont="1" applyFill="1" applyBorder="1" applyAlignment="1" applyProtection="1">
      <alignment horizontal="right" wrapText="1"/>
    </xf>
    <xf numFmtId="164" fontId="4" fillId="0" borderId="5" xfId="1" applyNumberFormat="1" applyFont="1" applyFill="1" applyBorder="1" applyAlignment="1" applyProtection="1">
      <alignment horizontal="right" wrapText="1"/>
    </xf>
    <xf numFmtId="164" fontId="5" fillId="0" borderId="15" xfId="1" applyNumberFormat="1" applyFont="1" applyFill="1" applyBorder="1" applyAlignment="1" applyProtection="1">
      <alignment horizontal="right" wrapText="1"/>
    </xf>
    <xf numFmtId="37" fontId="4" fillId="0" borderId="4" xfId="0" applyNumberFormat="1" applyFont="1" applyFill="1" applyBorder="1" applyAlignment="1" applyProtection="1">
      <alignment horizontal="right" vertical="top" wrapText="1"/>
      <protection locked="0"/>
    </xf>
    <xf numFmtId="37" fontId="5" fillId="0" borderId="16" xfId="0" applyNumberFormat="1" applyFont="1" applyFill="1" applyBorder="1" applyAlignment="1" applyProtection="1">
      <alignment horizontal="right" wrapText="1"/>
    </xf>
    <xf numFmtId="37" fontId="4" fillId="0" borderId="2" xfId="0" applyNumberFormat="1" applyFont="1" applyFill="1" applyBorder="1" applyAlignment="1" applyProtection="1">
      <alignment horizontal="right" wrapText="1"/>
    </xf>
    <xf numFmtId="37" fontId="4" fillId="0" borderId="11" xfId="0" applyNumberFormat="1" applyFont="1" applyFill="1" applyBorder="1" applyAlignment="1" applyProtection="1">
      <alignment horizontal="right" wrapText="1"/>
    </xf>
    <xf numFmtId="37" fontId="5" fillId="0" borderId="2" xfId="0" applyNumberFormat="1" applyFont="1" applyFill="1" applyBorder="1" applyAlignment="1" applyProtection="1">
      <alignment horizontal="right" wrapText="1"/>
    </xf>
    <xf numFmtId="164" fontId="4" fillId="0" borderId="8" xfId="0" applyNumberFormat="1" applyFont="1" applyFill="1" applyBorder="1" applyAlignment="1" applyProtection="1">
      <alignment horizontal="right" vertical="top" wrapText="1"/>
      <protection locked="0"/>
    </xf>
    <xf numFmtId="37" fontId="4" fillId="0" borderId="6" xfId="0" applyNumberFormat="1" applyFont="1" applyFill="1" applyBorder="1" applyAlignment="1" applyProtection="1">
      <alignment horizontal="right" vertical="top" wrapText="1"/>
      <protection locked="0"/>
    </xf>
    <xf numFmtId="164" fontId="4" fillId="0" borderId="7" xfId="0" applyNumberFormat="1" applyFont="1" applyFill="1" applyBorder="1" applyAlignment="1" applyProtection="1">
      <alignment horizontal="right" vertical="top" wrapText="1"/>
      <protection locked="0"/>
    </xf>
    <xf numFmtId="166" fontId="4" fillId="0" borderId="6" xfId="1" applyNumberFormat="1" applyFont="1" applyFill="1" applyBorder="1" applyAlignment="1" applyProtection="1">
      <alignment wrapText="1"/>
    </xf>
    <xf numFmtId="37" fontId="4" fillId="0" borderId="7" xfId="0" applyNumberFormat="1" applyFont="1" applyFill="1" applyBorder="1" applyAlignment="1" applyProtection="1">
      <alignment horizontal="right" vertical="top" wrapText="1"/>
      <protection locked="0"/>
    </xf>
    <xf numFmtId="164" fontId="4" fillId="0" borderId="8" xfId="0" applyNumberFormat="1" applyFont="1" applyFill="1" applyBorder="1" applyAlignment="1" applyProtection="1">
      <alignment horizontal="right" wrapText="1"/>
    </xf>
    <xf numFmtId="164" fontId="5" fillId="0" borderId="16" xfId="0" applyNumberFormat="1" applyFont="1" applyFill="1" applyBorder="1" applyAlignment="1" applyProtection="1">
      <alignment horizontal="right" vertical="top" wrapText="1"/>
    </xf>
    <xf numFmtId="166" fontId="5" fillId="0" borderId="13" xfId="1" applyNumberFormat="1" applyFont="1" applyFill="1" applyBorder="1" applyAlignment="1" applyProtection="1">
      <alignment wrapText="1"/>
      <protection locked="0"/>
    </xf>
    <xf numFmtId="37" fontId="4" fillId="2" borderId="2" xfId="0" applyNumberFormat="1" applyFont="1" applyFill="1" applyBorder="1" applyAlignment="1" applyProtection="1">
      <alignment horizontal="center" vertical="top" wrapText="1"/>
      <protection locked="0"/>
    </xf>
    <xf numFmtId="164" fontId="4" fillId="0" borderId="2" xfId="0" applyNumberFormat="1" applyFont="1" applyFill="1" applyBorder="1" applyAlignment="1"/>
    <xf numFmtId="164" fontId="4" fillId="0" borderId="2" xfId="1" applyNumberFormat="1" applyFont="1" applyFill="1" applyBorder="1" applyAlignment="1" applyProtection="1">
      <alignment wrapText="1"/>
      <protection locked="0"/>
    </xf>
    <xf numFmtId="164" fontId="4" fillId="0" borderId="11" xfId="1" applyNumberFormat="1" applyFont="1" applyFill="1" applyBorder="1" applyAlignment="1" applyProtection="1">
      <alignment wrapText="1"/>
      <protection locked="0"/>
    </xf>
    <xf numFmtId="164" fontId="5" fillId="0" borderId="16" xfId="1" applyNumberFormat="1" applyFont="1" applyFill="1" applyBorder="1" applyAlignment="1" applyProtection="1">
      <alignment wrapText="1"/>
    </xf>
    <xf numFmtId="164" fontId="4" fillId="0" borderId="3" xfId="1" applyNumberFormat="1" applyFont="1" applyFill="1" applyBorder="1" applyAlignment="1" applyProtection="1">
      <alignment wrapText="1"/>
    </xf>
    <xf numFmtId="164" fontId="4" fillId="0" borderId="2" xfId="1" applyNumberFormat="1" applyFont="1" applyFill="1" applyBorder="1" applyAlignment="1" applyProtection="1">
      <alignment wrapText="1"/>
    </xf>
    <xf numFmtId="164" fontId="4" fillId="0" borderId="4" xfId="1" applyNumberFormat="1" applyFont="1" applyFill="1" applyBorder="1" applyAlignment="1" applyProtection="1">
      <alignment wrapText="1"/>
    </xf>
    <xf numFmtId="164" fontId="5" fillId="0" borderId="3" xfId="1" applyNumberFormat="1" applyFont="1" applyFill="1" applyBorder="1" applyAlignment="1" applyProtection="1">
      <alignment wrapText="1"/>
    </xf>
    <xf numFmtId="164" fontId="5" fillId="0" borderId="6" xfId="1" applyNumberFormat="1" applyFont="1" applyFill="1" applyBorder="1" applyAlignment="1" applyProtection="1">
      <alignment wrapText="1"/>
    </xf>
    <xf numFmtId="164" fontId="5" fillId="0" borderId="14" xfId="1" applyNumberFormat="1" applyFont="1" applyFill="1" applyBorder="1" applyAlignment="1" applyProtection="1">
      <alignment wrapText="1"/>
    </xf>
    <xf numFmtId="164" fontId="5" fillId="0" borderId="12" xfId="1" applyNumberFormat="1" applyFont="1" applyFill="1" applyBorder="1" applyAlignment="1" applyProtection="1">
      <alignment wrapText="1"/>
    </xf>
    <xf numFmtId="164" fontId="4" fillId="0" borderId="2" xfId="0" applyNumberFormat="1" applyFont="1" applyFill="1" applyBorder="1" applyAlignment="1" applyProtection="1">
      <alignment vertical="center" wrapText="1"/>
      <protection locked="0"/>
    </xf>
    <xf numFmtId="166" fontId="4" fillId="0" borderId="2" xfId="0" applyNumberFormat="1" applyFont="1" applyFill="1" applyBorder="1" applyAlignment="1" applyProtection="1">
      <alignment horizontal="right" vertical="center" wrapText="1"/>
      <protection locked="0"/>
    </xf>
    <xf numFmtId="164" fontId="4" fillId="0" borderId="2" xfId="1" applyNumberFormat="1" applyFont="1" applyFill="1" applyBorder="1" applyAlignment="1" applyProtection="1">
      <alignment horizontal="center" vertical="center" wrapText="1"/>
      <protection locked="0"/>
    </xf>
    <xf numFmtId="164" fontId="4" fillId="0" borderId="14" xfId="1" applyNumberFormat="1" applyFont="1" applyFill="1" applyBorder="1" applyAlignment="1" applyProtection="1">
      <alignment horizontal="center" vertical="center" wrapText="1"/>
      <protection locked="0"/>
    </xf>
    <xf numFmtId="164" fontId="4" fillId="0" borderId="7" xfId="0" applyNumberFormat="1" applyFont="1" applyFill="1" applyBorder="1" applyAlignment="1" applyProtection="1">
      <alignment vertical="center" wrapText="1"/>
      <protection locked="0"/>
    </xf>
    <xf numFmtId="166" fontId="4" fillId="0" borderId="7" xfId="0" applyNumberFormat="1" applyFont="1" applyFill="1" applyBorder="1" applyAlignment="1" applyProtection="1">
      <alignment horizontal="right" vertical="center" wrapText="1"/>
      <protection locked="0"/>
    </xf>
    <xf numFmtId="164" fontId="4" fillId="0" borderId="7" xfId="1" applyNumberFormat="1" applyFont="1" applyFill="1" applyBorder="1" applyAlignment="1" applyProtection="1">
      <alignment horizontal="center" vertical="center" wrapText="1"/>
      <protection locked="0"/>
    </xf>
    <xf numFmtId="164" fontId="4" fillId="0" borderId="6" xfId="1" applyNumberFormat="1" applyFont="1" applyFill="1" applyBorder="1" applyAlignment="1" applyProtection="1">
      <alignment horizontal="center" vertical="center" wrapText="1"/>
      <protection locked="0"/>
    </xf>
    <xf numFmtId="164" fontId="4" fillId="0" borderId="2" xfId="0" applyNumberFormat="1" applyFont="1" applyFill="1" applyBorder="1" applyAlignment="1" applyProtection="1">
      <alignment horizontal="left" vertical="center" wrapText="1"/>
      <protection locked="0"/>
    </xf>
    <xf numFmtId="164" fontId="4" fillId="0" borderId="2" xfId="0" applyNumberFormat="1" applyFont="1" applyFill="1" applyBorder="1" applyAlignment="1" applyProtection="1">
      <alignment horizontal="right" vertical="center" wrapText="1"/>
      <protection locked="0"/>
    </xf>
    <xf numFmtId="164" fontId="4" fillId="0" borderId="14" xfId="0" applyNumberFormat="1" applyFont="1" applyFill="1" applyBorder="1" applyAlignment="1" applyProtection="1">
      <alignment horizontal="right" vertical="center" wrapText="1"/>
      <protection locked="0"/>
    </xf>
    <xf numFmtId="164" fontId="4" fillId="0" borderId="6" xfId="0" applyNumberFormat="1" applyFont="1" applyFill="1" applyBorder="1" applyAlignment="1" applyProtection="1">
      <alignment horizontal="left" vertical="center" wrapText="1"/>
      <protection locked="0"/>
    </xf>
    <xf numFmtId="164" fontId="4" fillId="0" borderId="6" xfId="0" applyNumberFormat="1" applyFont="1" applyFill="1" applyBorder="1" applyAlignment="1" applyProtection="1">
      <alignment horizontal="right" vertical="center" wrapText="1"/>
      <protection locked="0"/>
    </xf>
    <xf numFmtId="166" fontId="4" fillId="0" borderId="6" xfId="0" applyNumberFormat="1" applyFont="1" applyFill="1" applyBorder="1" applyAlignment="1" applyProtection="1">
      <alignment horizontal="right" vertical="center" wrapText="1"/>
      <protection locked="0"/>
    </xf>
    <xf numFmtId="0" fontId="4" fillId="0" borderId="2"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0" borderId="2" xfId="0" applyFont="1" applyFill="1" applyBorder="1" applyAlignment="1" applyProtection="1">
      <alignment vertical="center" wrapText="1"/>
      <protection locked="0"/>
    </xf>
    <xf numFmtId="164" fontId="4" fillId="0" borderId="6" xfId="0" applyNumberFormat="1" applyFont="1" applyFill="1" applyBorder="1" applyAlignment="1" applyProtection="1">
      <alignment horizontal="center" vertical="center" wrapText="1"/>
      <protection locked="0"/>
    </xf>
    <xf numFmtId="0" fontId="0" fillId="0" borderId="11" xfId="0" applyBorder="1"/>
    <xf numFmtId="0" fontId="0" fillId="0" borderId="25" xfId="0" applyBorder="1"/>
    <xf numFmtId="0" fontId="0" fillId="0" borderId="2" xfId="0" applyBorder="1"/>
    <xf numFmtId="0" fontId="0" fillId="0" borderId="8" xfId="0" applyBorder="1"/>
    <xf numFmtId="1" fontId="0" fillId="0" borderId="25" xfId="0" applyNumberFormat="1" applyBorder="1"/>
    <xf numFmtId="1" fontId="0" fillId="0" borderId="18" xfId="0" applyNumberFormat="1" applyBorder="1"/>
    <xf numFmtId="1" fontId="0" fillId="0" borderId="18" xfId="1" applyNumberFormat="1" applyFont="1" applyBorder="1"/>
    <xf numFmtId="1" fontId="0" fillId="0" borderId="19" xfId="1" applyNumberFormat="1" applyFont="1" applyBorder="1"/>
    <xf numFmtId="0" fontId="4" fillId="0" borderId="6" xfId="0" applyFont="1" applyFill="1" applyBorder="1" applyAlignment="1" applyProtection="1">
      <alignment vertical="center" wrapText="1"/>
      <protection locked="0"/>
    </xf>
    <xf numFmtId="170" fontId="4" fillId="0" borderId="14" xfId="1" applyNumberFormat="1" applyFont="1" applyFill="1" applyBorder="1" applyAlignment="1" applyProtection="1">
      <alignment horizontal="right" wrapText="1"/>
      <protection locked="0"/>
    </xf>
    <xf numFmtId="0" fontId="5" fillId="2" borderId="30" xfId="0" applyFont="1" applyFill="1" applyBorder="1" applyAlignment="1" applyProtection="1">
      <alignment horizontal="left" wrapText="1"/>
      <protection locked="0"/>
    </xf>
    <xf numFmtId="0" fontId="5" fillId="2" borderId="31" xfId="0" applyFont="1" applyFill="1" applyBorder="1" applyAlignment="1" applyProtection="1">
      <alignment wrapText="1"/>
      <protection locked="0"/>
    </xf>
    <xf numFmtId="0" fontId="4" fillId="2" borderId="27" xfId="0" applyFont="1" applyFill="1" applyBorder="1" applyAlignment="1" applyProtection="1">
      <alignment horizontal="right" wrapText="1"/>
      <protection locked="0"/>
    </xf>
    <xf numFmtId="0" fontId="4" fillId="2" borderId="32" xfId="0" applyFont="1" applyFill="1" applyBorder="1" applyAlignment="1" applyProtection="1">
      <alignment wrapText="1"/>
      <protection locked="0"/>
    </xf>
    <xf numFmtId="0" fontId="4" fillId="2" borderId="33" xfId="0" applyFont="1" applyFill="1" applyBorder="1" applyAlignment="1" applyProtection="1">
      <alignment wrapText="1"/>
      <protection locked="0"/>
    </xf>
    <xf numFmtId="170" fontId="4" fillId="2" borderId="11" xfId="1" applyNumberFormat="1" applyFont="1" applyFill="1" applyBorder="1" applyAlignment="1" applyProtection="1">
      <alignment horizontal="center" vertical="top" wrapText="1"/>
      <protection locked="0"/>
    </xf>
    <xf numFmtId="170" fontId="5" fillId="2" borderId="16" xfId="1" applyNumberFormat="1" applyFont="1" applyFill="1" applyBorder="1" applyAlignment="1" applyProtection="1">
      <alignment horizontal="center" wrapText="1"/>
    </xf>
    <xf numFmtId="170" fontId="5" fillId="2" borderId="3" xfId="1" applyNumberFormat="1" applyFont="1" applyFill="1" applyBorder="1" applyAlignment="1" applyProtection="1">
      <alignment horizontal="center" wrapText="1"/>
    </xf>
    <xf numFmtId="0" fontId="5" fillId="2" borderId="30" xfId="0" applyFont="1" applyFill="1" applyBorder="1" applyAlignment="1" applyProtection="1">
      <alignment wrapText="1"/>
    </xf>
    <xf numFmtId="43" fontId="5" fillId="0" borderId="13" xfId="1" applyFont="1" applyFill="1" applyBorder="1" applyAlignment="1" applyProtection="1">
      <alignment horizontal="center" wrapText="1"/>
    </xf>
    <xf numFmtId="164" fontId="4" fillId="0" borderId="12" xfId="1" applyNumberFormat="1" applyFont="1" applyFill="1" applyBorder="1" applyAlignment="1" applyProtection="1">
      <alignment horizontal="center" wrapText="1"/>
    </xf>
    <xf numFmtId="164" fontId="4" fillId="0" borderId="12" xfId="1" applyNumberFormat="1" applyFont="1" applyFill="1" applyBorder="1" applyAlignment="1" applyProtection="1">
      <alignment wrapText="1"/>
    </xf>
    <xf numFmtId="164" fontId="4" fillId="0" borderId="6" xfId="1" applyNumberFormat="1" applyFont="1" applyFill="1" applyBorder="1" applyAlignment="1" applyProtection="1">
      <alignment wrapText="1"/>
    </xf>
    <xf numFmtId="0" fontId="5" fillId="0" borderId="14" xfId="0" applyFont="1" applyBorder="1" applyAlignment="1" applyProtection="1">
      <alignment horizontal="center" wrapText="1"/>
      <protection locked="0"/>
    </xf>
    <xf numFmtId="0" fontId="5" fillId="0" borderId="2" xfId="0" applyFont="1" applyBorder="1" applyAlignment="1" applyProtection="1">
      <alignment horizontal="center" wrapText="1"/>
      <protection locked="0"/>
    </xf>
    <xf numFmtId="0" fontId="5" fillId="0" borderId="18" xfId="0" applyFont="1" applyBorder="1" applyAlignment="1" applyProtection="1">
      <alignment horizontal="center" wrapText="1"/>
      <protection locked="0"/>
    </xf>
    <xf numFmtId="0" fontId="5" fillId="0" borderId="34" xfId="0" applyFont="1" applyBorder="1" applyAlignment="1" applyProtection="1">
      <alignment horizontal="center" wrapText="1"/>
      <protection locked="0"/>
    </xf>
    <xf numFmtId="0" fontId="5" fillId="0" borderId="20" xfId="0" applyFont="1" applyFill="1" applyBorder="1" applyAlignment="1" applyProtection="1">
      <alignment horizontal="center" wrapText="1"/>
      <protection locked="0"/>
    </xf>
    <xf numFmtId="170" fontId="5" fillId="0" borderId="13" xfId="1" applyNumberFormat="1" applyFont="1" applyFill="1" applyBorder="1" applyAlignment="1" applyProtection="1">
      <alignment horizontal="center" wrapText="1"/>
    </xf>
    <xf numFmtId="170" fontId="5" fillId="0" borderId="15" xfId="1" applyNumberFormat="1" applyFont="1" applyFill="1" applyBorder="1" applyAlignment="1" applyProtection="1">
      <alignment horizontal="center" wrapText="1"/>
    </xf>
    <xf numFmtId="0" fontId="0" fillId="0" borderId="0" xfId="0" applyBorder="1"/>
    <xf numFmtId="164" fontId="4" fillId="0" borderId="0" xfId="0" applyNumberFormat="1" applyFont="1" applyFill="1" applyBorder="1" applyAlignment="1" applyProtection="1">
      <alignment wrapText="1"/>
      <protection locked="0"/>
    </xf>
    <xf numFmtId="3" fontId="0" fillId="0" borderId="0" xfId="0" applyNumberFormat="1" applyBorder="1"/>
    <xf numFmtId="164" fontId="5" fillId="0" borderId="0" xfId="0" applyNumberFormat="1" applyFont="1" applyBorder="1" applyAlignment="1" applyProtection="1">
      <alignment wrapText="1"/>
    </xf>
    <xf numFmtId="3" fontId="0" fillId="2" borderId="0" xfId="0" applyNumberFormat="1" applyFill="1"/>
    <xf numFmtId="164" fontId="4" fillId="0" borderId="0" xfId="0" applyNumberFormat="1" applyFont="1" applyBorder="1" applyAlignment="1" applyProtection="1">
      <alignment wrapText="1"/>
      <protection locked="0"/>
    </xf>
    <xf numFmtId="0" fontId="7" fillId="0" borderId="0" xfId="0" applyFont="1" applyAlignment="1" applyProtection="1">
      <alignment wrapText="1"/>
      <protection locked="0"/>
    </xf>
    <xf numFmtId="0" fontId="1" fillId="0" borderId="28"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5" fillId="0" borderId="14" xfId="0" applyFont="1" applyFill="1" applyBorder="1" applyAlignment="1" applyProtection="1">
      <alignment horizontal="center" vertical="center" wrapText="1"/>
      <protection locked="0"/>
    </xf>
    <xf numFmtId="0" fontId="9" fillId="0" borderId="0" xfId="0" applyFont="1" applyAlignment="1" applyProtection="1">
      <alignment vertical="center" wrapText="1"/>
      <protection locked="0"/>
    </xf>
    <xf numFmtId="0" fontId="13" fillId="0" borderId="0" xfId="0" applyFont="1" applyAlignment="1">
      <alignment vertical="center" wrapText="1"/>
    </xf>
    <xf numFmtId="0" fontId="4" fillId="0" borderId="2" xfId="0" applyFont="1" applyBorder="1" applyAlignment="1" applyProtection="1">
      <alignment horizontal="left" wrapText="1"/>
      <protection locked="0"/>
    </xf>
    <xf numFmtId="0" fontId="4" fillId="0" borderId="0" xfId="0" applyFont="1" applyBorder="1" applyAlignment="1" applyProtection="1">
      <alignment horizontal="left" wrapText="1"/>
      <protection locked="0"/>
    </xf>
    <xf numFmtId="0" fontId="4" fillId="0" borderId="18" xfId="0" applyFont="1" applyBorder="1" applyAlignment="1" applyProtection="1">
      <alignment horizontal="left" wrapText="1"/>
      <protection locked="0"/>
    </xf>
    <xf numFmtId="0" fontId="4" fillId="0" borderId="8" xfId="0" applyFont="1" applyFill="1" applyBorder="1" applyAlignment="1" applyProtection="1">
      <alignment horizontal="left" wrapText="1"/>
      <protection locked="0"/>
    </xf>
    <xf numFmtId="0" fontId="4" fillId="0" borderId="28" xfId="0" applyFont="1" applyFill="1" applyBorder="1" applyAlignment="1" applyProtection="1">
      <alignment horizontal="left" wrapText="1"/>
      <protection locked="0"/>
    </xf>
    <xf numFmtId="0" fontId="14" fillId="0" borderId="0" xfId="0" applyFont="1" applyAlignment="1">
      <alignment wrapText="1"/>
    </xf>
    <xf numFmtId="0" fontId="13" fillId="0" borderId="0" xfId="0" applyFont="1" applyAlignment="1">
      <alignment wrapText="1"/>
    </xf>
    <xf numFmtId="37" fontId="1" fillId="0" borderId="0" xfId="0" applyNumberFormat="1"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0" xfId="0" applyFont="1" applyBorder="1" applyAlignment="1" applyProtection="1">
      <alignment horizontal="center" vertical="top" wrapText="1"/>
      <protection locked="0"/>
    </xf>
    <xf numFmtId="0" fontId="4" fillId="0" borderId="17" xfId="0" applyFont="1" applyBorder="1" applyAlignment="1" applyProtection="1">
      <alignment horizontal="center" vertical="top" wrapText="1"/>
      <protection locked="0"/>
    </xf>
    <xf numFmtId="0" fontId="4" fillId="0" borderId="0" xfId="0" applyFont="1" applyFill="1" applyBorder="1" applyAlignment="1" applyProtection="1">
      <alignment horizontal="left" wrapText="1"/>
      <protection locked="0"/>
    </xf>
    <xf numFmtId="0" fontId="5" fillId="0" borderId="5" xfId="0" applyFont="1" applyBorder="1" applyAlignment="1" applyProtection="1">
      <alignment horizontal="center" vertical="center" wrapText="1"/>
      <protection locked="0"/>
    </xf>
    <xf numFmtId="0" fontId="5" fillId="0" borderId="17"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4" fillId="0" borderId="10" xfId="0" applyFont="1" applyBorder="1" applyAlignment="1" applyProtection="1">
      <alignment horizontal="center" vertical="top" wrapText="1"/>
      <protection locked="0"/>
    </xf>
    <xf numFmtId="0" fontId="4" fillId="0" borderId="0" xfId="3" applyFont="1" applyBorder="1" applyAlignment="1" applyProtection="1">
      <alignment wrapText="1"/>
      <protection locked="0"/>
    </xf>
    <xf numFmtId="0" fontId="15" fillId="0" borderId="0" xfId="0" applyFont="1" applyAlignment="1">
      <alignment wrapText="1"/>
    </xf>
    <xf numFmtId="0" fontId="5" fillId="0" borderId="11" xfId="3" applyFont="1" applyFill="1" applyBorder="1" applyAlignment="1" applyProtection="1">
      <alignment horizontal="center" wrapText="1"/>
      <protection locked="0"/>
    </xf>
    <xf numFmtId="0" fontId="4" fillId="0" borderId="2" xfId="3" applyFont="1" applyFill="1" applyBorder="1" applyAlignment="1" applyProtection="1">
      <alignment horizontal="center" wrapText="1"/>
      <protection locked="0"/>
    </xf>
    <xf numFmtId="0" fontId="4" fillId="0" borderId="7" xfId="3" applyFont="1" applyFill="1" applyBorder="1" applyAlignment="1" applyProtection="1">
      <alignment horizontal="center" wrapText="1"/>
      <protection locked="0"/>
    </xf>
    <xf numFmtId="0" fontId="5" fillId="0" borderId="17" xfId="3" applyFont="1" applyFill="1" applyBorder="1" applyAlignment="1" applyProtection="1">
      <alignment horizontal="center" wrapText="1"/>
      <protection locked="0"/>
    </xf>
    <xf numFmtId="0" fontId="4" fillId="0" borderId="14" xfId="3" applyFont="1" applyFill="1" applyBorder="1" applyAlignment="1" applyProtection="1">
      <alignment horizontal="center" wrapText="1"/>
      <protection locked="0"/>
    </xf>
    <xf numFmtId="0" fontId="4" fillId="0" borderId="6" xfId="3" applyFont="1" applyFill="1" applyBorder="1" applyAlignment="1" applyProtection="1">
      <alignment horizontal="center" wrapText="1"/>
      <protection locked="0"/>
    </xf>
    <xf numFmtId="0" fontId="4" fillId="0" borderId="0" xfId="3" applyFont="1" applyFill="1" applyBorder="1" applyAlignment="1" applyProtection="1">
      <alignment wrapText="1"/>
      <protection locked="0"/>
    </xf>
    <xf numFmtId="0" fontId="15" fillId="0" borderId="0" xfId="0" applyFont="1" applyFill="1" applyAlignment="1">
      <alignment wrapText="1"/>
    </xf>
    <xf numFmtId="37" fontId="1" fillId="0" borderId="0" xfId="3" applyNumberFormat="1" applyFont="1" applyBorder="1" applyAlignment="1" applyProtection="1">
      <alignment horizontal="center" vertical="center" wrapText="1"/>
      <protection locked="0"/>
    </xf>
    <xf numFmtId="0" fontId="5" fillId="0" borderId="14" xfId="3" applyFont="1" applyFill="1" applyBorder="1" applyAlignment="1" applyProtection="1">
      <alignment horizontal="center" wrapText="1"/>
      <protection locked="0"/>
    </xf>
    <xf numFmtId="0" fontId="5" fillId="0" borderId="6" xfId="3" applyFont="1" applyFill="1" applyBorder="1" applyAlignment="1" applyProtection="1">
      <alignment horizontal="center" wrapText="1"/>
      <protection locked="0"/>
    </xf>
    <xf numFmtId="0" fontId="5" fillId="0" borderId="17" xfId="3" applyFont="1" applyFill="1" applyBorder="1" applyAlignment="1" applyProtection="1">
      <alignment horizontal="center" vertical="center" wrapText="1"/>
      <protection locked="0"/>
    </xf>
    <xf numFmtId="0" fontId="5" fillId="0" borderId="14" xfId="3" applyFont="1" applyFill="1" applyBorder="1" applyAlignment="1" applyProtection="1">
      <alignment horizontal="center" vertical="center" wrapText="1"/>
      <protection locked="0"/>
    </xf>
    <xf numFmtId="0" fontId="5" fillId="0" borderId="6" xfId="3" applyFont="1" applyFill="1" applyBorder="1" applyAlignment="1" applyProtection="1">
      <alignment horizontal="center" vertical="center" wrapText="1"/>
      <protection locked="0"/>
    </xf>
    <xf numFmtId="0" fontId="7" fillId="0" borderId="0" xfId="0" applyFont="1" applyBorder="1" applyAlignment="1" applyProtection="1">
      <alignment wrapText="1"/>
      <protection locked="0"/>
    </xf>
    <xf numFmtId="0" fontId="1" fillId="2" borderId="0" xfId="0" applyFont="1" applyFill="1" applyBorder="1" applyAlignment="1">
      <alignment horizontal="center" vertical="center" wrapText="1"/>
    </xf>
    <xf numFmtId="0" fontId="5" fillId="0" borderId="11" xfId="0" applyFont="1" applyFill="1" applyBorder="1" applyAlignment="1" applyProtection="1">
      <alignment vertical="top" wrapText="1"/>
      <protection locked="0"/>
    </xf>
    <xf numFmtId="0" fontId="15" fillId="0" borderId="2" xfId="0" applyFont="1" applyFill="1" applyBorder="1" applyAlignment="1" applyProtection="1">
      <alignment vertical="top" wrapText="1"/>
      <protection locked="0"/>
    </xf>
    <xf numFmtId="0" fontId="15" fillId="0" borderId="7" xfId="0" applyFont="1" applyFill="1" applyBorder="1" applyAlignment="1" applyProtection="1">
      <alignment vertical="top" wrapText="1"/>
      <protection locked="0"/>
    </xf>
    <xf numFmtId="0" fontId="15" fillId="0" borderId="14" xfId="0" applyFont="1" applyFill="1" applyBorder="1" applyAlignment="1" applyProtection="1">
      <alignment horizontal="center" vertical="center" wrapText="1"/>
      <protection locked="0"/>
    </xf>
    <xf numFmtId="0" fontId="15" fillId="0" borderId="6"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0" fontId="15" fillId="0" borderId="7" xfId="0" applyFont="1" applyFill="1" applyBorder="1" applyAlignment="1" applyProtection="1">
      <alignment horizontal="center" vertical="center" wrapText="1"/>
      <protection locked="0"/>
    </xf>
    <xf numFmtId="0" fontId="15" fillId="0" borderId="14" xfId="0" applyFont="1" applyFill="1" applyBorder="1" applyAlignment="1" applyProtection="1">
      <alignment vertical="center"/>
      <protection locked="0"/>
    </xf>
    <xf numFmtId="0" fontId="15" fillId="0" borderId="6" xfId="0" applyFont="1" applyFill="1" applyBorder="1" applyAlignment="1" applyProtection="1">
      <alignment vertical="center"/>
      <protection locked="0"/>
    </xf>
    <xf numFmtId="0" fontId="5" fillId="0" borderId="25" xfId="0" applyFont="1" applyFill="1" applyBorder="1" applyAlignment="1" applyProtection="1">
      <alignment horizontal="center" vertical="center" wrapText="1"/>
      <protection locked="0"/>
    </xf>
    <xf numFmtId="0" fontId="15" fillId="0" borderId="18" xfId="0" applyFont="1" applyFill="1" applyBorder="1" applyAlignment="1" applyProtection="1">
      <alignment horizontal="center" vertical="center" wrapText="1"/>
      <protection locked="0"/>
    </xf>
    <xf numFmtId="0" fontId="15" fillId="0" borderId="26"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locked="0"/>
    </xf>
    <xf numFmtId="0" fontId="4" fillId="0" borderId="0" xfId="0" applyFont="1" applyFill="1" applyBorder="1" applyAlignment="1">
      <alignment horizontal="left" vertical="center" wrapText="1"/>
    </xf>
    <xf numFmtId="0" fontId="19" fillId="0" borderId="0" xfId="0" applyFont="1" applyBorder="1" applyAlignment="1">
      <alignment vertical="top" wrapText="1"/>
    </xf>
    <xf numFmtId="0" fontId="20" fillId="0" borderId="0" xfId="0" applyFont="1" applyBorder="1" applyAlignment="1">
      <alignment vertical="top"/>
    </xf>
    <xf numFmtId="0" fontId="15" fillId="0" borderId="2" xfId="0" applyFont="1" applyFill="1" applyBorder="1" applyAlignment="1" applyProtection="1">
      <protection locked="0"/>
    </xf>
    <xf numFmtId="0" fontId="15" fillId="0" borderId="7" xfId="0" applyFont="1" applyFill="1" applyBorder="1" applyAlignment="1" applyProtection="1">
      <protection locked="0"/>
    </xf>
    <xf numFmtId="0" fontId="5" fillId="0" borderId="17" xfId="0" applyFont="1" applyFill="1" applyBorder="1" applyAlignment="1" applyProtection="1">
      <alignment horizontal="center" wrapText="1"/>
      <protection locked="0"/>
    </xf>
    <xf numFmtId="0" fontId="15" fillId="0" borderId="14" xfId="0" applyFont="1" applyFill="1" applyBorder="1" applyAlignment="1" applyProtection="1">
      <alignment horizontal="center"/>
      <protection locked="0"/>
    </xf>
    <xf numFmtId="0" fontId="15" fillId="0" borderId="6" xfId="0" applyFont="1" applyFill="1" applyBorder="1" applyAlignment="1" applyProtection="1">
      <alignment horizontal="center"/>
      <protection locked="0"/>
    </xf>
    <xf numFmtId="0" fontId="5" fillId="0" borderId="11" xfId="0" applyFont="1" applyFill="1" applyBorder="1" applyAlignment="1" applyProtection="1">
      <alignment horizontal="center" wrapText="1"/>
      <protection locked="0"/>
    </xf>
    <xf numFmtId="0" fontId="15" fillId="0" borderId="2" xfId="0" applyFont="1" applyFill="1" applyBorder="1" applyAlignment="1" applyProtection="1">
      <alignment horizontal="center" wrapText="1"/>
      <protection locked="0"/>
    </xf>
    <xf numFmtId="0" fontId="15" fillId="0" borderId="7" xfId="0" applyFont="1" applyFill="1" applyBorder="1" applyAlignment="1" applyProtection="1">
      <alignment horizontal="center" wrapText="1"/>
      <protection locked="0"/>
    </xf>
    <xf numFmtId="0" fontId="15" fillId="0" borderId="14" xfId="0" applyFont="1" applyFill="1" applyBorder="1" applyAlignment="1" applyProtection="1">
      <alignment horizontal="center" wrapText="1"/>
      <protection locked="0"/>
    </xf>
    <xf numFmtId="0" fontId="15" fillId="0" borderId="6" xfId="0" applyFont="1" applyFill="1" applyBorder="1" applyAlignment="1" applyProtection="1">
      <alignment horizontal="center" wrapText="1"/>
      <protection locked="0"/>
    </xf>
    <xf numFmtId="0" fontId="5" fillId="0" borderId="25" xfId="0" applyFont="1" applyFill="1" applyBorder="1" applyAlignment="1" applyProtection="1">
      <alignment horizontal="center" wrapText="1"/>
      <protection locked="0"/>
    </xf>
    <xf numFmtId="0" fontId="15" fillId="0" borderId="18" xfId="0" applyFont="1" applyFill="1" applyBorder="1" applyAlignment="1" applyProtection="1">
      <alignment horizontal="center"/>
      <protection locked="0"/>
    </xf>
    <xf numFmtId="0" fontId="15" fillId="0" borderId="26" xfId="0" applyFont="1" applyFill="1" applyBorder="1" applyAlignment="1" applyProtection="1">
      <alignment horizontal="center"/>
      <protection locked="0"/>
    </xf>
    <xf numFmtId="0" fontId="4" fillId="0" borderId="0" xfId="0" applyFont="1" applyBorder="1" applyAlignment="1">
      <alignment wrapText="1"/>
    </xf>
    <xf numFmtId="0" fontId="15" fillId="0" borderId="14" xfId="0" applyFont="1" applyFill="1" applyBorder="1" applyAlignment="1" applyProtection="1">
      <protection locked="0"/>
    </xf>
    <xf numFmtId="0" fontId="15" fillId="0" borderId="6" xfId="0" applyFont="1" applyFill="1" applyBorder="1" applyAlignment="1" applyProtection="1">
      <protection locked="0"/>
    </xf>
    <xf numFmtId="0" fontId="15" fillId="0" borderId="2" xfId="0" applyFont="1" applyFill="1" applyBorder="1" applyAlignment="1" applyProtection="1">
      <alignment wrapText="1"/>
      <protection locked="0"/>
    </xf>
    <xf numFmtId="0" fontId="15" fillId="0" borderId="7" xfId="0" applyFont="1" applyFill="1" applyBorder="1" applyAlignment="1" applyProtection="1">
      <alignment wrapText="1"/>
      <protection locked="0"/>
    </xf>
    <xf numFmtId="0" fontId="5" fillId="0" borderId="1" xfId="0" applyFont="1" applyFill="1" applyBorder="1" applyAlignment="1" applyProtection="1">
      <alignment horizontal="center" wrapText="1"/>
      <protection locked="0"/>
    </xf>
    <xf numFmtId="0" fontId="15" fillId="0" borderId="0" xfId="0" applyFont="1" applyFill="1" applyBorder="1" applyAlignment="1" applyProtection="1">
      <alignment horizontal="center"/>
      <protection locked="0"/>
    </xf>
    <xf numFmtId="0" fontId="15" fillId="0" borderId="29" xfId="0" applyFont="1" applyFill="1" applyBorder="1" applyAlignment="1" applyProtection="1">
      <alignment horizontal="center"/>
      <protection locked="0"/>
    </xf>
    <xf numFmtId="0" fontId="15" fillId="0" borderId="2" xfId="0" applyFont="1" applyFill="1" applyBorder="1" applyAlignment="1" applyProtection="1">
      <alignment horizontal="center"/>
      <protection locked="0"/>
    </xf>
    <xf numFmtId="0" fontId="15" fillId="0" borderId="7" xfId="0" applyFont="1" applyFill="1" applyBorder="1" applyAlignment="1" applyProtection="1">
      <alignment horizontal="center"/>
      <protection locked="0"/>
    </xf>
    <xf numFmtId="0" fontId="1" fillId="0" borderId="0" xfId="0" applyFont="1" applyBorder="1" applyAlignment="1">
      <alignment vertical="top" wrapText="1"/>
    </xf>
    <xf numFmtId="0" fontId="0" fillId="0" borderId="0" xfId="0" applyBorder="1" applyAlignment="1">
      <alignment vertical="top"/>
    </xf>
    <xf numFmtId="0" fontId="5" fillId="0" borderId="0" xfId="0" applyFont="1" applyBorder="1" applyAlignment="1" applyProtection="1">
      <alignment horizontal="left" wrapText="1"/>
      <protection locked="0"/>
    </xf>
    <xf numFmtId="0" fontId="5" fillId="0" borderId="2"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left" vertical="center" wrapText="1"/>
      <protection locked="0"/>
    </xf>
    <xf numFmtId="0" fontId="5" fillId="0" borderId="14" xfId="0" applyFont="1" applyFill="1" applyBorder="1" applyAlignment="1" applyProtection="1">
      <alignment horizontal="left" vertical="center" wrapText="1"/>
      <protection locked="0"/>
    </xf>
    <xf numFmtId="0" fontId="5" fillId="0" borderId="12" xfId="0" applyFont="1" applyFill="1" applyBorder="1" applyAlignment="1" applyProtection="1">
      <alignment horizontal="left" vertical="center" wrapText="1"/>
      <protection locked="0"/>
    </xf>
  </cellXfs>
  <cellStyles count="5">
    <cellStyle name="Comma" xfId="1" builtinId="3"/>
    <cellStyle name="Comma 2" xfId="2"/>
    <cellStyle name="Normal" xfId="0" builtinId="0"/>
    <cellStyle name="Normal 2" xfId="3"/>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a:pPr>
            <a:r>
              <a:rPr lang="en-CA" sz="1200">
                <a:latin typeface="Arial" panose="020B0604020202020204" pitchFamily="34" charset="0"/>
                <a:cs typeface="Arial" panose="020B0604020202020204" pitchFamily="34" charset="0"/>
              </a:rPr>
              <a:t>Ministry Operating Expense by Vote, excluding</a:t>
            </a:r>
            <a:r>
              <a:rPr lang="en-CA" sz="1200" baseline="0">
                <a:latin typeface="Arial" panose="020B0604020202020204" pitchFamily="34" charset="0"/>
                <a:cs typeface="Arial" panose="020B0604020202020204" pitchFamily="34" charset="0"/>
              </a:rPr>
              <a:t> Consolidations</a:t>
            </a:r>
            <a:endParaRPr lang="en-CA" sz="1200">
              <a:latin typeface="Arial" panose="020B0604020202020204" pitchFamily="34" charset="0"/>
              <a:cs typeface="Arial" panose="020B0604020202020204" pitchFamily="34" charset="0"/>
            </a:endParaRPr>
          </a:p>
        </c:rich>
      </c:tx>
      <c:layout/>
      <c:overlay val="0"/>
    </c:title>
    <c:autoTitleDeleted val="0"/>
    <c:view3D>
      <c:rotX val="30"/>
      <c:rotY val="120"/>
      <c:rAngAx val="0"/>
    </c:view3D>
    <c:floor>
      <c:thickness val="0"/>
    </c:floor>
    <c:sideWall>
      <c:thickness val="0"/>
    </c:sideWall>
    <c:backWall>
      <c:thickness val="0"/>
    </c:backWall>
    <c:plotArea>
      <c:layout/>
      <c:pie3DChart>
        <c:varyColors val="1"/>
        <c:ser>
          <c:idx val="0"/>
          <c:order val="0"/>
          <c:dLbls>
            <c:dLbl>
              <c:idx val="0"/>
              <c:layout>
                <c:manualLayout>
                  <c:x val="8.1404013139331211E-2"/>
                  <c:y val="-0.21106517935258093"/>
                </c:manualLayout>
              </c:layou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5.4723291434412485E-2"/>
                  <c:y val="-1.5062700495771362E-2"/>
                </c:manualLayout>
              </c:layou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2.4469821596844011E-2"/>
                  <c:y val="-6.7032298046077576E-2"/>
                </c:manualLayout>
              </c:layou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3.8267561051417622E-3"/>
                  <c:y val="-0.22670020414114903"/>
                </c:manualLayout>
              </c:layout>
              <c:showLegendKey val="0"/>
              <c:showVal val="0"/>
              <c:showCatName val="1"/>
              <c:showSerName val="0"/>
              <c:showPercent val="1"/>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800">
                    <a:latin typeface="Arial" panose="020B0604020202020204" pitchFamily="34" charset="0"/>
                    <a:cs typeface="Arial" panose="020B0604020202020204" pitchFamily="34" charset="0"/>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'Table A2'!$L$4:$L$7</c:f>
              <c:strCache>
                <c:ptCount val="4"/>
                <c:pt idx="0">
                  <c:v>Ministry Administration</c:v>
                </c:pt>
                <c:pt idx="1">
                  <c:v>Energy Development and Management</c:v>
                </c:pt>
                <c:pt idx="2">
                  <c:v>Electricity Price Mitigation</c:v>
                </c:pt>
                <c:pt idx="3">
                  <c:v>Strategic Asset Management</c:v>
                </c:pt>
              </c:strCache>
            </c:strRef>
          </c:cat>
          <c:val>
            <c:numRef>
              <c:f>'Table A2'!$M$4:$M$7</c:f>
              <c:numCache>
                <c:formatCode>0</c:formatCode>
                <c:ptCount val="4"/>
                <c:pt idx="0">
                  <c:v>15075200</c:v>
                </c:pt>
                <c:pt idx="1">
                  <c:v>24460500</c:v>
                </c:pt>
                <c:pt idx="2">
                  <c:v>1464000000</c:v>
                </c:pt>
                <c:pt idx="3">
                  <c:v>280000000</c:v>
                </c:pt>
              </c:numCache>
            </c:numRef>
          </c:val>
        </c:ser>
        <c:dLbls>
          <c:showLegendKey val="0"/>
          <c:showVal val="0"/>
          <c:showCatName val="1"/>
          <c:showSerName val="0"/>
          <c:showPercent val="1"/>
          <c:showBubbleSize val="0"/>
          <c:showLeaderLines val="1"/>
        </c:dLbls>
      </c:pie3DChart>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a:pPr>
            <a:r>
              <a:rPr lang="en-CA"/>
              <a:t>Operating Expense by Standard Account</a:t>
            </a:r>
          </a:p>
        </c:rich>
      </c:tx>
      <c:layout/>
      <c:overlay val="0"/>
    </c:title>
    <c:autoTitleDeleted val="0"/>
    <c:view3D>
      <c:rotX val="30"/>
      <c:rotY val="110"/>
      <c:rAngAx val="0"/>
    </c:view3D>
    <c:floor>
      <c:thickness val="0"/>
    </c:floor>
    <c:sideWall>
      <c:thickness val="0"/>
    </c:sideWall>
    <c:backWall>
      <c:thickness val="0"/>
    </c:backWall>
    <c:plotArea>
      <c:layout/>
      <c:pie3DChart>
        <c:varyColors val="1"/>
        <c:ser>
          <c:idx val="0"/>
          <c:order val="0"/>
          <c:dLbls>
            <c:dLbl>
              <c:idx val="0"/>
              <c:layout>
                <c:manualLayout>
                  <c:x val="5.6847305851474544E-2"/>
                  <c:y val="-0.38702209098862644"/>
                </c:manualLayout>
              </c:layou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7.5913817060899835E-2"/>
                  <c:y val="-0.10488188976377953"/>
                </c:manualLayout>
              </c:layout>
              <c:showLegendKey val="0"/>
              <c:showVal val="0"/>
              <c:showCatName val="1"/>
              <c:showSerName val="0"/>
              <c:showPercent val="1"/>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0.13710434268738719"/>
                  <c:y val="-1.1990740740740741E-2"/>
                </c:manualLayout>
              </c:layout>
              <c:showLegendKey val="0"/>
              <c:showVal val="0"/>
              <c:showCatName val="1"/>
              <c:showSerName val="0"/>
              <c:showPercent val="1"/>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8.6588192703092634E-2"/>
                  <c:y val="6.1736293379994166E-2"/>
                </c:manualLayout>
              </c:layout>
              <c:showLegendKey val="0"/>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'Table A2'!$L$35:$L$41</c:f>
              <c:strCache>
                <c:ptCount val="7"/>
                <c:pt idx="0">
                  <c:v>Salaries and Wages</c:v>
                </c:pt>
                <c:pt idx="1">
                  <c:v>Employee Benefits</c:v>
                </c:pt>
                <c:pt idx="2">
                  <c:v>Transportation and Communications</c:v>
                </c:pt>
                <c:pt idx="3">
                  <c:v>Services</c:v>
                </c:pt>
                <c:pt idx="4">
                  <c:v>Supplies and Equipment</c:v>
                </c:pt>
                <c:pt idx="5">
                  <c:v>Transfer Payments </c:v>
                </c:pt>
                <c:pt idx="6">
                  <c:v>Other Transactions</c:v>
                </c:pt>
              </c:strCache>
            </c:strRef>
          </c:cat>
          <c:val>
            <c:numRef>
              <c:f>'Table A2'!$M$35:$M$41</c:f>
              <c:numCache>
                <c:formatCode>General</c:formatCode>
                <c:ptCount val="7"/>
                <c:pt idx="0">
                  <c:v>19114900</c:v>
                </c:pt>
                <c:pt idx="1">
                  <c:v>2347700</c:v>
                </c:pt>
                <c:pt idx="2">
                  <c:v>697700</c:v>
                </c:pt>
                <c:pt idx="3">
                  <c:v>297624200</c:v>
                </c:pt>
                <c:pt idx="4">
                  <c:v>656200</c:v>
                </c:pt>
                <c:pt idx="5">
                  <c:v>1469597400</c:v>
                </c:pt>
                <c:pt idx="6">
                  <c:v>1000</c:v>
                </c:pt>
              </c:numCache>
            </c:numRef>
          </c:val>
        </c:ser>
        <c:dLbls>
          <c:showLegendKey val="0"/>
          <c:showVal val="0"/>
          <c:showCatName val="1"/>
          <c:showSerName val="0"/>
          <c:showPercent val="1"/>
          <c:showBubbleSize val="0"/>
          <c:showLeaderLines val="1"/>
        </c:dLbls>
      </c:pie3DChart>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a:pPr>
            <a:r>
              <a:rPr lang="en-CA"/>
              <a:t>Operating Asset by Standard Account</a:t>
            </a:r>
          </a:p>
        </c:rich>
      </c:tx>
      <c:layout/>
      <c:overlay val="0"/>
    </c:title>
    <c:autoTitleDeleted val="0"/>
    <c:view3D>
      <c:rotX val="30"/>
      <c:rotY val="260"/>
      <c:rAngAx val="0"/>
    </c:view3D>
    <c:floor>
      <c:thickness val="0"/>
    </c:floor>
    <c:sideWall>
      <c:thickness val="0"/>
    </c:sideWall>
    <c:backWall>
      <c:thickness val="0"/>
    </c:backWall>
    <c:plotArea>
      <c:layout/>
      <c:pie3DChart>
        <c:varyColors val="1"/>
        <c:ser>
          <c:idx val="0"/>
          <c:order val="0"/>
          <c:tx>
            <c:strRef>
              <c:f>'Table A2'!$A$16</c:f>
              <c:strCache>
                <c:ptCount val="1"/>
                <c:pt idx="0">
                  <c:v>OPERATING ASSETS</c:v>
                </c:pt>
              </c:strCache>
            </c:strRef>
          </c:tx>
          <c:dLbls>
            <c:dLbl>
              <c:idx val="0"/>
              <c:layout>
                <c:manualLayout>
                  <c:x val="1.3574824445118802E-2"/>
                  <c:y val="-0.1247094634004082"/>
                </c:manualLayout>
              </c:layou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7.5913817060899835E-2"/>
                  <c:y val="-0.10488188976377953"/>
                </c:manualLayout>
              </c:layout>
              <c:showLegendKey val="0"/>
              <c:showVal val="0"/>
              <c:showCatName val="1"/>
              <c:showSerName val="0"/>
              <c:showPercent val="1"/>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0.13710434268738719"/>
                  <c:y val="-1.1990740740740741E-2"/>
                </c:manualLayout>
              </c:layout>
              <c:showLegendKey val="0"/>
              <c:showVal val="0"/>
              <c:showCatName val="1"/>
              <c:showSerName val="0"/>
              <c:showPercent val="1"/>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0.15149693788276467"/>
                  <c:y val="0.10340296004666083"/>
                </c:manualLayout>
              </c:layout>
              <c:showLegendKey val="0"/>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'Table A2'!$L$30</c:f>
              <c:strCache>
                <c:ptCount val="1"/>
                <c:pt idx="0">
                  <c:v>Loans and Investments</c:v>
                </c:pt>
              </c:strCache>
            </c:strRef>
          </c:cat>
          <c:val>
            <c:numRef>
              <c:f>'Table A2'!$M$30</c:f>
              <c:numCache>
                <c:formatCode>General</c:formatCode>
                <c:ptCount val="1"/>
                <c:pt idx="0">
                  <c:v>1100000000</c:v>
                </c:pt>
              </c:numCache>
            </c:numRef>
          </c:val>
        </c:ser>
        <c:dLbls>
          <c:showLegendKey val="0"/>
          <c:showVal val="0"/>
          <c:showCatName val="1"/>
          <c:showSerName val="0"/>
          <c:showPercent val="1"/>
          <c:showBubbleSize val="0"/>
          <c:showLeaderLines val="1"/>
        </c:dLbls>
      </c:pie3DChart>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a:pPr>
            <a:r>
              <a:rPr lang="en-CA"/>
              <a:t>Operating Asset by Vote</a:t>
            </a:r>
          </a:p>
        </c:rich>
      </c:tx>
      <c:layout/>
      <c:overlay val="0"/>
    </c:title>
    <c:autoTitleDeleted val="0"/>
    <c:view3D>
      <c:rotX val="30"/>
      <c:rotY val="260"/>
      <c:rAngAx val="0"/>
    </c:view3D>
    <c:floor>
      <c:thickness val="0"/>
    </c:floor>
    <c:sideWall>
      <c:thickness val="0"/>
    </c:sideWall>
    <c:backWall>
      <c:thickness val="0"/>
    </c:backWall>
    <c:plotArea>
      <c:layout/>
      <c:pie3DChart>
        <c:varyColors val="1"/>
        <c:ser>
          <c:idx val="0"/>
          <c:order val="0"/>
          <c:tx>
            <c:strRef>
              <c:f>'Table A2'!$A$16</c:f>
              <c:strCache>
                <c:ptCount val="1"/>
                <c:pt idx="0">
                  <c:v>OPERATING ASSETS</c:v>
                </c:pt>
              </c:strCache>
            </c:strRef>
          </c:tx>
          <c:dLbls>
            <c:dLbl>
              <c:idx val="0"/>
              <c:layout>
                <c:manualLayout>
                  <c:x val="1.3574824445118802E-2"/>
                  <c:y val="-0.1247094634004082"/>
                </c:manualLayout>
              </c:layou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7.5913817060899835E-2"/>
                  <c:y val="-0.10488188976377953"/>
                </c:manualLayout>
              </c:layout>
              <c:showLegendKey val="0"/>
              <c:showVal val="0"/>
              <c:showCatName val="1"/>
              <c:showSerName val="0"/>
              <c:showPercent val="1"/>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0.13710434268738719"/>
                  <c:y val="-1.1990740740740741E-2"/>
                </c:manualLayout>
              </c:layout>
              <c:showLegendKey val="0"/>
              <c:showVal val="0"/>
              <c:showCatName val="1"/>
              <c:showSerName val="0"/>
              <c:showPercent val="1"/>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0.15149693788276467"/>
                  <c:y val="0.10340296004666083"/>
                </c:manualLayout>
              </c:layout>
              <c:showLegendKey val="0"/>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'Table A2'!$L$29</c:f>
              <c:strCache>
                <c:ptCount val="1"/>
                <c:pt idx="0">
                  <c:v>Electricity Price Mitigation</c:v>
                </c:pt>
              </c:strCache>
            </c:strRef>
          </c:cat>
          <c:val>
            <c:numRef>
              <c:f>'Table A2'!$M$30</c:f>
              <c:numCache>
                <c:formatCode>General</c:formatCode>
                <c:ptCount val="1"/>
                <c:pt idx="0">
                  <c:v>1100000000</c:v>
                </c:pt>
              </c:numCache>
            </c:numRef>
          </c:val>
        </c:ser>
        <c:dLbls>
          <c:showLegendKey val="0"/>
          <c:showVal val="0"/>
          <c:showCatName val="1"/>
          <c:showSerName val="0"/>
          <c:showPercent val="1"/>
          <c:showBubbleSize val="0"/>
          <c:showLeaderLines val="1"/>
        </c:dLbls>
      </c:pie3DChart>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a:pPr>
            <a:r>
              <a:rPr lang="en-CA"/>
              <a:t>Title</a:t>
            </a:r>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dLbls>
            <c:dLbl>
              <c:idx val="0"/>
              <c:layout>
                <c:manualLayout>
                  <c:x val="0.11907764654418197"/>
                  <c:y val="-4.1395385278332744E-3"/>
                </c:manualLayout>
              </c:layout>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1.7592957130358705E-3"/>
                  <c:y val="7.6402240764680537E-2"/>
                </c:manualLayout>
              </c:layout>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0.147207895888014"/>
                  <c:y val="-7.0099502487562193E-2"/>
                </c:manualLayout>
              </c:layout>
              <c:dLblPos val="bestFit"/>
              <c:showLegendKey val="0"/>
              <c:showVal val="0"/>
              <c:showCatName val="1"/>
              <c:showSerName val="0"/>
              <c:showPercent val="1"/>
              <c:showBubbleSize val="0"/>
              <c:extLst>
                <c:ext xmlns:c15="http://schemas.microsoft.com/office/drawing/2012/chart" uri="{CE6537A1-D6FC-4f65-9D91-7224C49458BB}"/>
              </c:extLst>
            </c:dLbl>
            <c:spPr>
              <a:noFill/>
              <a:ln>
                <a:noFill/>
              </a:ln>
              <a:effectLst/>
            </c:sp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'Table B1 - 2901'!$L$32:$L$39</c:f>
              <c:strCache>
                <c:ptCount val="8"/>
                <c:pt idx="0">
                  <c:v>Main Office</c:v>
                </c:pt>
                <c:pt idx="1">
                  <c:v>Communications</c:v>
                </c:pt>
                <c:pt idx="2">
                  <c:v>Legal</c:v>
                </c:pt>
                <c:pt idx="3">
                  <c:v>Analysis and Planning</c:v>
                </c:pt>
                <c:pt idx="4">
                  <c:v>Financial and Administrative</c:v>
                </c:pt>
                <c:pt idx="5">
                  <c:v>HR</c:v>
                </c:pt>
                <c:pt idx="6">
                  <c:v>Audit</c:v>
                </c:pt>
                <c:pt idx="7">
                  <c:v>Information Services</c:v>
                </c:pt>
              </c:strCache>
            </c:strRef>
          </c:cat>
          <c:val>
            <c:numRef>
              <c:f>'Table B1 - 2901'!$M$32:$M$39</c:f>
              <c:numCache>
                <c:formatCode>General</c:formatCode>
                <c:ptCount val="8"/>
                <c:pt idx="0">
                  <c:v>2504900</c:v>
                </c:pt>
                <c:pt idx="1">
                  <c:v>4118600</c:v>
                </c:pt>
                <c:pt idx="2">
                  <c:v>3254900</c:v>
                </c:pt>
                <c:pt idx="3">
                  <c:v>3444900</c:v>
                </c:pt>
                <c:pt idx="4">
                  <c:v>1268300</c:v>
                </c:pt>
                <c:pt idx="5">
                  <c:v>50000</c:v>
                </c:pt>
                <c:pt idx="6">
                  <c:v>76000</c:v>
                </c:pt>
                <c:pt idx="7">
                  <c:v>382300</c:v>
                </c:pt>
              </c:numCache>
            </c:numRef>
          </c:val>
        </c:ser>
        <c:dLbls>
          <c:showLegendKey val="0"/>
          <c:showVal val="0"/>
          <c:showCatName val="1"/>
          <c:showSerName val="0"/>
          <c:showPercent val="1"/>
          <c:showBubbleSize val="0"/>
          <c:showLeaderLines val="1"/>
        </c:dLbls>
      </c:pie3DChart>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561975</xdr:colOff>
      <xdr:row>42</xdr:row>
      <xdr:rowOff>147637</xdr:rowOff>
    </xdr:from>
    <xdr:to>
      <xdr:col>6</xdr:col>
      <xdr:colOff>333375</xdr:colOff>
      <xdr:row>57</xdr:row>
      <xdr:rowOff>33337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447675</xdr:colOff>
      <xdr:row>42</xdr:row>
      <xdr:rowOff>157162</xdr:rowOff>
    </xdr:from>
    <xdr:to>
      <xdr:col>16</xdr:col>
      <xdr:colOff>142875</xdr:colOff>
      <xdr:row>57</xdr:row>
      <xdr:rowOff>42862</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161925</xdr:colOff>
      <xdr:row>28</xdr:row>
      <xdr:rowOff>19050</xdr:rowOff>
    </xdr:from>
    <xdr:to>
      <xdr:col>2</xdr:col>
      <xdr:colOff>1257300</xdr:colOff>
      <xdr:row>42</xdr:row>
      <xdr:rowOff>95250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38100</xdr:colOff>
      <xdr:row>28</xdr:row>
      <xdr:rowOff>19050</xdr:rowOff>
    </xdr:from>
    <xdr:to>
      <xdr:col>9</xdr:col>
      <xdr:colOff>9525</xdr:colOff>
      <xdr:row>42</xdr:row>
      <xdr:rowOff>95250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76200</xdr:colOff>
      <xdr:row>2</xdr:row>
      <xdr:rowOff>80962</xdr:rowOff>
    </xdr:from>
    <xdr:to>
      <xdr:col>18</xdr:col>
      <xdr:colOff>381000</xdr:colOff>
      <xdr:row>29</xdr:row>
      <xdr:rowOff>80962</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printerSettings" Target="../printerSettings/printerSettings3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printerSettings" Target="../printerSettings/printerSettings3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printerSettings" Target="../printerSettings/printerSettings4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1.xml"/><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drawing" Target="../drawings/drawing2.x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4"/>
  <sheetViews>
    <sheetView showGridLines="0" topLeftCell="A11" zoomScale="90" zoomScaleNormal="90" zoomScaleSheetLayoutView="100" workbookViewId="0">
      <selection activeCell="F39" sqref="F39"/>
    </sheetView>
  </sheetViews>
  <sheetFormatPr defaultRowHeight="15" outlineLevelRow="1" x14ac:dyDescent="0.25"/>
  <cols>
    <col min="1" max="1" width="51.5703125" customWidth="1"/>
    <col min="2" max="3" width="14.140625" customWidth="1"/>
    <col min="4" max="4" width="7.7109375" customWidth="1"/>
    <col min="5" max="5" width="14" customWidth="1"/>
    <col min="6" max="6" width="13.42578125" customWidth="1"/>
    <col min="7" max="7" width="14.42578125" customWidth="1"/>
    <col min="8" max="8" width="1" customWidth="1"/>
    <col min="10" max="10" width="12.5703125" bestFit="1" customWidth="1"/>
    <col min="12" max="12" width="11.28515625" bestFit="1" customWidth="1"/>
  </cols>
  <sheetData>
    <row r="1" spans="1:10" s="15" customFormat="1" ht="39" customHeight="1" x14ac:dyDescent="0.25">
      <c r="A1" s="510" t="s">
        <v>132</v>
      </c>
      <c r="B1" s="511"/>
      <c r="C1" s="511"/>
      <c r="D1" s="511"/>
      <c r="E1" s="511"/>
      <c r="F1" s="511"/>
      <c r="G1" s="511"/>
    </row>
    <row r="2" spans="1:10" ht="2.25" customHeight="1" x14ac:dyDescent="0.25">
      <c r="A2" s="597" t="s">
        <v>60</v>
      </c>
      <c r="B2" s="512" t="s">
        <v>183</v>
      </c>
      <c r="C2" s="512" t="s">
        <v>182</v>
      </c>
      <c r="D2" s="512" t="s">
        <v>4</v>
      </c>
      <c r="E2" s="512" t="s">
        <v>184</v>
      </c>
      <c r="F2" s="512" t="s">
        <v>185</v>
      </c>
      <c r="G2" s="512" t="s">
        <v>186</v>
      </c>
    </row>
    <row r="3" spans="1:10" x14ac:dyDescent="0.25">
      <c r="A3" s="598"/>
      <c r="B3" s="513"/>
      <c r="C3" s="513"/>
      <c r="D3" s="513"/>
      <c r="E3" s="513"/>
      <c r="F3" s="513"/>
      <c r="G3" s="513"/>
    </row>
    <row r="4" spans="1:10" x14ac:dyDescent="0.25">
      <c r="A4" s="598"/>
      <c r="B4" s="513"/>
      <c r="C4" s="513"/>
      <c r="D4" s="513"/>
      <c r="E4" s="513"/>
      <c r="F4" s="513"/>
      <c r="G4" s="513"/>
    </row>
    <row r="5" spans="1:10" ht="13.5" customHeight="1" x14ac:dyDescent="0.25">
      <c r="A5" s="598"/>
      <c r="B5" s="513"/>
      <c r="C5" s="513"/>
      <c r="D5" s="513"/>
      <c r="E5" s="513"/>
      <c r="F5" s="513"/>
      <c r="G5" s="513"/>
    </row>
    <row r="6" spans="1:10" ht="14.25" customHeight="1" x14ac:dyDescent="0.25">
      <c r="A6" s="599"/>
      <c r="B6" s="594" t="s">
        <v>15</v>
      </c>
      <c r="C6" s="594" t="s">
        <v>15</v>
      </c>
      <c r="D6" s="596"/>
      <c r="E6" s="594" t="s">
        <v>15</v>
      </c>
      <c r="F6" s="594" t="s">
        <v>15</v>
      </c>
      <c r="G6" s="595" t="s">
        <v>15</v>
      </c>
    </row>
    <row r="7" spans="1:10" x14ac:dyDescent="0.25">
      <c r="A7" s="24" t="s">
        <v>36</v>
      </c>
      <c r="B7" s="245"/>
      <c r="C7" s="245"/>
      <c r="D7" s="245"/>
      <c r="E7" s="245"/>
      <c r="F7" s="245"/>
      <c r="G7" s="246"/>
    </row>
    <row r="8" spans="1:10" x14ac:dyDescent="0.25">
      <c r="A8" s="25" t="s">
        <v>133</v>
      </c>
      <c r="B8" s="247">
        <v>15075200</v>
      </c>
      <c r="C8" s="192">
        <f t="shared" ref="C8:C12" si="0">B8-E8</f>
        <v>-24700</v>
      </c>
      <c r="D8" s="248">
        <f>IF(E8&gt;0, C8/E8*100, "")</f>
        <v>-0.16357724223339229</v>
      </c>
      <c r="E8" s="192">
        <v>15099900</v>
      </c>
      <c r="F8" s="192">
        <v>16184900</v>
      </c>
      <c r="G8" s="249">
        <v>14992036</v>
      </c>
    </row>
    <row r="9" spans="1:10" x14ac:dyDescent="0.25">
      <c r="A9" s="27" t="s">
        <v>134</v>
      </c>
      <c r="B9" s="250">
        <v>24459500</v>
      </c>
      <c r="C9" s="251">
        <f t="shared" si="0"/>
        <v>-109980600</v>
      </c>
      <c r="D9" s="252">
        <f t="shared" ref="D9:D20" si="1">IF(E9&gt;0, C9/E9*100, "")</f>
        <v>-81.806395562038418</v>
      </c>
      <c r="E9" s="251">
        <v>134440100</v>
      </c>
      <c r="F9" s="251">
        <v>262940100</v>
      </c>
      <c r="G9" s="253">
        <v>43476410</v>
      </c>
    </row>
    <row r="10" spans="1:10" x14ac:dyDescent="0.25">
      <c r="A10" s="27" t="s">
        <v>135</v>
      </c>
      <c r="B10" s="250">
        <v>1464000000</v>
      </c>
      <c r="C10" s="251">
        <f t="shared" si="0"/>
        <v>1138000000</v>
      </c>
      <c r="D10" s="252">
        <f t="shared" si="1"/>
        <v>349.07975460122697</v>
      </c>
      <c r="E10" s="251">
        <v>326000000</v>
      </c>
      <c r="F10" s="251">
        <v>346800000</v>
      </c>
      <c r="G10" s="253">
        <v>886000000</v>
      </c>
    </row>
    <row r="11" spans="1:10" ht="15.75" thickBot="1" x14ac:dyDescent="0.3">
      <c r="A11" s="27" t="s">
        <v>136</v>
      </c>
      <c r="B11" s="250">
        <v>280000000</v>
      </c>
      <c r="C11" s="251">
        <f t="shared" si="0"/>
        <v>210000000</v>
      </c>
      <c r="D11" s="252">
        <f t="shared" si="1"/>
        <v>300</v>
      </c>
      <c r="E11" s="251">
        <v>70000000</v>
      </c>
      <c r="F11" s="251">
        <v>44624300</v>
      </c>
      <c r="G11" s="253">
        <v>44170257</v>
      </c>
    </row>
    <row r="12" spans="1:10" ht="15.75" hidden="1" outlineLevel="1" thickBot="1" x14ac:dyDescent="0.3">
      <c r="A12" s="28" t="s">
        <v>0</v>
      </c>
      <c r="B12" s="254">
        <v>0</v>
      </c>
      <c r="C12" s="255">
        <f t="shared" si="0"/>
        <v>0</v>
      </c>
      <c r="D12" s="256" t="str">
        <f t="shared" si="1"/>
        <v/>
      </c>
      <c r="E12" s="257">
        <v>0</v>
      </c>
      <c r="F12" s="257">
        <v>0</v>
      </c>
      <c r="G12" s="257">
        <v>0</v>
      </c>
      <c r="J12" s="11"/>
    </row>
    <row r="13" spans="1:10" ht="15" customHeight="1" collapsed="1" thickBot="1" x14ac:dyDescent="0.3">
      <c r="A13" s="29" t="s">
        <v>39</v>
      </c>
      <c r="B13" s="258">
        <f>SUM(B8:B11)-B12</f>
        <v>1783534700</v>
      </c>
      <c r="C13" s="259">
        <f>SUM(C8:C11)-C12</f>
        <v>1237994700</v>
      </c>
      <c r="D13" s="260">
        <f t="shared" si="1"/>
        <v>226.93014261099097</v>
      </c>
      <c r="E13" s="259">
        <f>SUM(E8:E11)-E12</f>
        <v>545540000</v>
      </c>
      <c r="F13" s="259">
        <f>SUM(F8:F11)-F12</f>
        <v>670549300</v>
      </c>
      <c r="G13" s="259">
        <f>SUM(G8:G11)-G12</f>
        <v>988638703</v>
      </c>
    </row>
    <row r="14" spans="1:10" hidden="1" outlineLevel="1" x14ac:dyDescent="0.25">
      <c r="A14" s="30" t="s">
        <v>1</v>
      </c>
      <c r="B14" s="261">
        <v>0</v>
      </c>
      <c r="C14" s="16">
        <f>B14-E14</f>
        <v>0</v>
      </c>
      <c r="D14" s="262" t="str">
        <f t="shared" si="1"/>
        <v/>
      </c>
      <c r="E14" s="193">
        <v>0</v>
      </c>
      <c r="F14" s="193">
        <v>0</v>
      </c>
      <c r="G14" s="263">
        <v>0</v>
      </c>
    </row>
    <row r="15" spans="1:10" ht="15.75" collapsed="1" thickBot="1" x14ac:dyDescent="0.3">
      <c r="A15" s="31" t="s">
        <v>2</v>
      </c>
      <c r="B15" s="264">
        <v>65014</v>
      </c>
      <c r="C15" s="265">
        <f>B15-E15</f>
        <v>0</v>
      </c>
      <c r="D15" s="266">
        <f t="shared" si="1"/>
        <v>0</v>
      </c>
      <c r="E15" s="265">
        <v>65014</v>
      </c>
      <c r="F15" s="265">
        <v>65014</v>
      </c>
      <c r="G15" s="17">
        <v>61436</v>
      </c>
    </row>
    <row r="16" spans="1:10" ht="15.75" thickBot="1" x14ac:dyDescent="0.3">
      <c r="A16" s="32" t="s">
        <v>77</v>
      </c>
      <c r="B16" s="267">
        <f>SUM(B13:B15)</f>
        <v>1783599714</v>
      </c>
      <c r="C16" s="267">
        <f>SUM(C13:C15)</f>
        <v>1237994700</v>
      </c>
      <c r="D16" s="268">
        <f t="shared" si="1"/>
        <v>226.90310173725786</v>
      </c>
      <c r="E16" s="269">
        <f>SUM(E13:E15)</f>
        <v>545605014</v>
      </c>
      <c r="F16" s="269">
        <f>SUM(F13:F15)</f>
        <v>670614314</v>
      </c>
      <c r="G16" s="270">
        <f>SUM(G13:G15)</f>
        <v>988700139</v>
      </c>
    </row>
    <row r="17" spans="1:10" ht="23.1" customHeight="1" x14ac:dyDescent="0.25">
      <c r="A17" s="471" t="s">
        <v>163</v>
      </c>
      <c r="B17" s="463">
        <v>196347800</v>
      </c>
      <c r="C17" s="463">
        <f>B17-E17</f>
        <v>891200</v>
      </c>
      <c r="D17" s="456">
        <f>IF(E17&gt;0, C17/E17*100, "")</f>
        <v>0.45595799783685992</v>
      </c>
      <c r="E17" s="464">
        <v>195456600</v>
      </c>
      <c r="F17" s="464">
        <v>187449900</v>
      </c>
      <c r="G17" s="465">
        <v>187456994</v>
      </c>
    </row>
    <row r="18" spans="1:10" ht="15" customHeight="1" x14ac:dyDescent="0.25">
      <c r="A18" s="471" t="s">
        <v>137</v>
      </c>
      <c r="B18" s="463">
        <v>44514000</v>
      </c>
      <c r="C18" s="464">
        <f>B18-E18</f>
        <v>7512000</v>
      </c>
      <c r="D18" s="456">
        <f>IF(E18&gt;0, C18/E18*100, "")</f>
        <v>20.301605318631424</v>
      </c>
      <c r="E18" s="464">
        <v>37002000</v>
      </c>
      <c r="F18" s="464">
        <v>44202000</v>
      </c>
      <c r="G18" s="465">
        <v>33397018</v>
      </c>
    </row>
    <row r="19" spans="1:10" ht="23.1" customHeight="1" thickBot="1" x14ac:dyDescent="0.3">
      <c r="A19" s="481" t="s">
        <v>164</v>
      </c>
      <c r="B19" s="466">
        <v>2150000</v>
      </c>
      <c r="C19" s="467">
        <f>B19-E19</f>
        <v>2150000</v>
      </c>
      <c r="D19" s="468" t="str">
        <f>IF(E19&gt;0, C19/E19*100, "")</f>
        <v/>
      </c>
      <c r="E19" s="472">
        <v>0</v>
      </c>
      <c r="F19" s="467">
        <v>0</v>
      </c>
      <c r="G19" s="472">
        <v>0</v>
      </c>
    </row>
    <row r="20" spans="1:10" ht="15.75" thickBot="1" x14ac:dyDescent="0.3">
      <c r="A20" s="35" t="s">
        <v>3</v>
      </c>
      <c r="B20" s="273">
        <f>SUM(B16:B19)</f>
        <v>2026611514</v>
      </c>
      <c r="C20" s="270">
        <f>SUM(C16:C19)</f>
        <v>1248547900</v>
      </c>
      <c r="D20" s="274">
        <f t="shared" si="1"/>
        <v>160.46861433106417</v>
      </c>
      <c r="E20" s="270">
        <f>SUM(E16:E19)</f>
        <v>778063614</v>
      </c>
      <c r="F20" s="270">
        <f>SUM(F16:F19)</f>
        <v>902266214</v>
      </c>
      <c r="G20" s="270">
        <f>SUM(G16:G19)</f>
        <v>1209554151</v>
      </c>
      <c r="J20" s="12"/>
    </row>
    <row r="21" spans="1:10" x14ac:dyDescent="0.25">
      <c r="A21" s="36" t="s">
        <v>42</v>
      </c>
      <c r="B21" s="261"/>
      <c r="C21" s="16"/>
      <c r="D21" s="262"/>
      <c r="E21" s="191"/>
      <c r="F21" s="16"/>
      <c r="G21" s="34"/>
    </row>
    <row r="22" spans="1:10" x14ac:dyDescent="0.25">
      <c r="A22" s="25" t="s">
        <v>135</v>
      </c>
      <c r="B22" s="247">
        <v>1100000000</v>
      </c>
      <c r="C22" s="192">
        <f>B22-E22</f>
        <v>1100000000</v>
      </c>
      <c r="D22" s="248" t="str">
        <f t="shared" ref="D22:D28" si="2">IF(E22&gt;0, C22/E22*100, "")</f>
        <v/>
      </c>
      <c r="E22" s="192">
        <v>0</v>
      </c>
      <c r="F22" s="192">
        <v>0</v>
      </c>
      <c r="G22" s="275">
        <v>0</v>
      </c>
    </row>
    <row r="23" spans="1:10" ht="15.75" thickBot="1" x14ac:dyDescent="0.3">
      <c r="A23" s="27" t="s">
        <v>136</v>
      </c>
      <c r="B23" s="250">
        <v>0</v>
      </c>
      <c r="C23" s="251">
        <f>B23-E23</f>
        <v>0</v>
      </c>
      <c r="D23" s="252" t="str">
        <f t="shared" si="2"/>
        <v/>
      </c>
      <c r="E23" s="251">
        <v>0</v>
      </c>
      <c r="F23" s="276">
        <v>0</v>
      </c>
      <c r="G23" s="277">
        <v>2600100100</v>
      </c>
    </row>
    <row r="24" spans="1:10" ht="15.75" hidden="1" outlineLevel="1" thickBot="1" x14ac:dyDescent="0.3">
      <c r="A24" s="38" t="s">
        <v>0</v>
      </c>
      <c r="B24" s="271">
        <v>0</v>
      </c>
      <c r="C24" s="17">
        <f>B24-E24</f>
        <v>0</v>
      </c>
      <c r="D24" s="272" t="str">
        <f t="shared" si="2"/>
        <v/>
      </c>
      <c r="E24" s="17">
        <v>0</v>
      </c>
      <c r="F24" s="278">
        <v>0</v>
      </c>
      <c r="G24" s="278">
        <v>0</v>
      </c>
    </row>
    <row r="25" spans="1:10" collapsed="1" x14ac:dyDescent="0.25">
      <c r="A25" s="39" t="s">
        <v>43</v>
      </c>
      <c r="B25" s="279">
        <f>SUM(B22:B23)-B24</f>
        <v>1100000000</v>
      </c>
      <c r="C25" s="280">
        <f>SUM(C22:C23)-C24</f>
        <v>1100000000</v>
      </c>
      <c r="D25" s="281" t="str">
        <f t="shared" si="2"/>
        <v/>
      </c>
      <c r="E25" s="280">
        <f>SUM(E22:E23)-E24</f>
        <v>0</v>
      </c>
      <c r="F25" s="280">
        <f>SUM(F22:F23)-F24</f>
        <v>0</v>
      </c>
      <c r="G25" s="280">
        <f>SUM(G22:G23)-G24</f>
        <v>2600100100</v>
      </c>
    </row>
    <row r="26" spans="1:10" hidden="1" outlineLevel="1" x14ac:dyDescent="0.25">
      <c r="A26" s="30" t="s">
        <v>1</v>
      </c>
      <c r="B26" s="261">
        <v>0</v>
      </c>
      <c r="C26" s="16">
        <f>B26-E26</f>
        <v>0</v>
      </c>
      <c r="D26" s="262" t="str">
        <f t="shared" si="2"/>
        <v/>
      </c>
      <c r="E26" s="16">
        <v>0</v>
      </c>
      <c r="F26" s="16">
        <v>0</v>
      </c>
      <c r="G26" s="34">
        <v>0</v>
      </c>
    </row>
    <row r="27" spans="1:10" ht="15" customHeight="1" collapsed="1" thickBot="1" x14ac:dyDescent="0.3">
      <c r="A27" s="38" t="s">
        <v>2</v>
      </c>
      <c r="B27" s="271">
        <v>0</v>
      </c>
      <c r="C27" s="17">
        <f>B27-E27</f>
        <v>0</v>
      </c>
      <c r="D27" s="272" t="str">
        <f t="shared" si="2"/>
        <v/>
      </c>
      <c r="E27" s="17">
        <v>0</v>
      </c>
      <c r="F27" s="17">
        <v>0</v>
      </c>
      <c r="G27" s="17">
        <v>0</v>
      </c>
    </row>
    <row r="28" spans="1:10" ht="15.75" thickBot="1" x14ac:dyDescent="0.3">
      <c r="A28" s="40" t="s">
        <v>61</v>
      </c>
      <c r="B28" s="258">
        <f>SUM(B25:B27)</f>
        <v>1100000000</v>
      </c>
      <c r="C28" s="259">
        <f>SUM(C25:C27)</f>
        <v>1100000000</v>
      </c>
      <c r="D28" s="260" t="str">
        <f t="shared" si="2"/>
        <v/>
      </c>
      <c r="E28" s="259">
        <f>SUM(E25:E27)</f>
        <v>0</v>
      </c>
      <c r="F28" s="259">
        <f>SUM(F25:F27)</f>
        <v>0</v>
      </c>
      <c r="G28" s="259">
        <f>SUM(G25:G27)</f>
        <v>2600100100</v>
      </c>
    </row>
    <row r="29" spans="1:10" s="1" customFormat="1" x14ac:dyDescent="0.25">
      <c r="A29" s="41" t="s">
        <v>5</v>
      </c>
      <c r="B29" s="282"/>
      <c r="C29" s="282"/>
      <c r="D29" s="282"/>
      <c r="E29" s="282"/>
      <c r="F29" s="282"/>
      <c r="G29" s="283"/>
    </row>
    <row r="30" spans="1:10" ht="15.75" thickBot="1" x14ac:dyDescent="0.3">
      <c r="A30" s="25" t="s">
        <v>134</v>
      </c>
      <c r="B30" s="284">
        <v>1000</v>
      </c>
      <c r="C30" s="284">
        <f>B30-E30</f>
        <v>0</v>
      </c>
      <c r="D30" s="248">
        <f>IF(E30&gt;0, C30/E30*100, "")</f>
        <v>0</v>
      </c>
      <c r="E30" s="284">
        <v>1000</v>
      </c>
      <c r="F30" s="284">
        <v>1000</v>
      </c>
      <c r="G30" s="285">
        <v>0</v>
      </c>
    </row>
    <row r="31" spans="1:10" hidden="1" x14ac:dyDescent="0.25">
      <c r="A31" s="27" t="s">
        <v>6</v>
      </c>
      <c r="B31" s="286">
        <v>0</v>
      </c>
      <c r="C31" s="286">
        <v>0</v>
      </c>
      <c r="D31" s="252" t="str">
        <f>IF(E31&gt;0, C31/E31*100, "")</f>
        <v/>
      </c>
      <c r="E31" s="287">
        <v>0</v>
      </c>
      <c r="F31" s="288">
        <v>0</v>
      </c>
      <c r="G31" s="287">
        <v>0</v>
      </c>
    </row>
    <row r="32" spans="1:10" ht="15" hidden="1" customHeight="1" thickBot="1" x14ac:dyDescent="0.3">
      <c r="A32" s="38" t="s">
        <v>0</v>
      </c>
      <c r="B32" s="289">
        <v>0</v>
      </c>
      <c r="C32" s="289">
        <f>B32-E32</f>
        <v>0</v>
      </c>
      <c r="D32" s="272" t="str">
        <f t="shared" ref="D32:D39" si="3">IF(E32&gt;0, C32/E32*100, "")</f>
        <v/>
      </c>
      <c r="E32" s="290">
        <v>0</v>
      </c>
      <c r="F32" s="290">
        <v>0</v>
      </c>
      <c r="G32" s="290">
        <v>0</v>
      </c>
    </row>
    <row r="33" spans="1:9" ht="15" customHeight="1" thickBot="1" x14ac:dyDescent="0.3">
      <c r="A33" s="40" t="s">
        <v>7</v>
      </c>
      <c r="B33" s="291">
        <f>SUM(B30:B31) - B32</f>
        <v>1000</v>
      </c>
      <c r="C33" s="291">
        <f>SUM(C30:C31) - C32</f>
        <v>0</v>
      </c>
      <c r="D33" s="260">
        <f t="shared" si="3"/>
        <v>0</v>
      </c>
      <c r="E33" s="292">
        <f>SUM(E30:E31) - E32</f>
        <v>1000</v>
      </c>
      <c r="F33" s="292">
        <f>SUM(F30:F31) - F32</f>
        <v>1000</v>
      </c>
      <c r="G33" s="292">
        <f>SUM(G30:G31) - G32</f>
        <v>0</v>
      </c>
      <c r="H33" s="3"/>
      <c r="I33" s="3"/>
    </row>
    <row r="34" spans="1:9" hidden="1" x14ac:dyDescent="0.25">
      <c r="A34" s="30" t="s">
        <v>1</v>
      </c>
      <c r="B34" s="293">
        <v>0</v>
      </c>
      <c r="C34" s="293">
        <f>B34-E34</f>
        <v>0</v>
      </c>
      <c r="D34" s="262" t="str">
        <f t="shared" si="3"/>
        <v/>
      </c>
      <c r="E34" s="294">
        <v>0</v>
      </c>
      <c r="F34" s="294">
        <v>0</v>
      </c>
      <c r="G34" s="295">
        <v>0</v>
      </c>
      <c r="H34" s="3"/>
      <c r="I34" s="3"/>
    </row>
    <row r="35" spans="1:9" s="1" customFormat="1" ht="15.75" thickBot="1" x14ac:dyDescent="0.3">
      <c r="A35" s="42" t="s">
        <v>2</v>
      </c>
      <c r="B35" s="296">
        <v>1000</v>
      </c>
      <c r="C35" s="296">
        <f>B35-E35</f>
        <v>0</v>
      </c>
      <c r="D35" s="266">
        <f>IF(E35&gt;0, C35/E35*100, "")</f>
        <v>0</v>
      </c>
      <c r="E35" s="21">
        <v>1000</v>
      </c>
      <c r="F35" s="21">
        <v>1000</v>
      </c>
      <c r="G35" s="297">
        <v>0</v>
      </c>
      <c r="H35" s="4"/>
      <c r="I35" s="4"/>
    </row>
    <row r="36" spans="1:9" ht="15.75" thickBot="1" x14ac:dyDescent="0.3">
      <c r="A36" s="32" t="s">
        <v>8</v>
      </c>
      <c r="B36" s="298">
        <f>SUM(B33:B35)</f>
        <v>2000</v>
      </c>
      <c r="C36" s="298">
        <f>B36-E36</f>
        <v>0</v>
      </c>
      <c r="D36" s="268">
        <f t="shared" si="3"/>
        <v>0</v>
      </c>
      <c r="E36" s="299">
        <f>SUM(E33:E35)</f>
        <v>2000</v>
      </c>
      <c r="F36" s="299">
        <f>SUM(F33:F35)</f>
        <v>2000</v>
      </c>
      <c r="G36" s="300">
        <f>SUM(G33:G35)</f>
        <v>0</v>
      </c>
    </row>
    <row r="37" spans="1:9" ht="22.5" x14ac:dyDescent="0.25">
      <c r="A37" s="469" t="s">
        <v>163</v>
      </c>
      <c r="B37" s="455">
        <v>22013900</v>
      </c>
      <c r="C37" s="455">
        <f>B37-E37</f>
        <v>974100</v>
      </c>
      <c r="D37" s="456">
        <f t="shared" si="3"/>
        <v>4.6297968611868932</v>
      </c>
      <c r="E37" s="457">
        <v>21039800</v>
      </c>
      <c r="F37" s="457">
        <v>22472300</v>
      </c>
      <c r="G37" s="458">
        <v>21971600</v>
      </c>
    </row>
    <row r="38" spans="1:9" ht="15.75" thickBot="1" x14ac:dyDescent="0.3">
      <c r="A38" s="470" t="s">
        <v>137</v>
      </c>
      <c r="B38" s="459">
        <v>1223800</v>
      </c>
      <c r="C38" s="459">
        <f>B38-E38</f>
        <v>282800</v>
      </c>
      <c r="D38" s="460">
        <f t="shared" si="3"/>
        <v>30.05313496280553</v>
      </c>
      <c r="E38" s="461">
        <v>941000</v>
      </c>
      <c r="F38" s="461">
        <v>780600</v>
      </c>
      <c r="G38" s="462">
        <v>795000</v>
      </c>
    </row>
    <row r="39" spans="1:9" ht="15.75" thickBot="1" x14ac:dyDescent="0.3">
      <c r="A39" s="50" t="s">
        <v>3</v>
      </c>
      <c r="B39" s="298">
        <f>SUM(B36:B38)</f>
        <v>23239700</v>
      </c>
      <c r="C39" s="298">
        <f>SUM(C36:C38)</f>
        <v>1256900</v>
      </c>
      <c r="D39" s="268">
        <f t="shared" si="3"/>
        <v>5.7176519824590137</v>
      </c>
      <c r="E39" s="299">
        <f>SUM(E36:E38)</f>
        <v>21982800</v>
      </c>
      <c r="F39" s="299">
        <f>SUM(F36:F38)</f>
        <v>23254900</v>
      </c>
      <c r="G39" s="300">
        <f>SUM(G36:G38)</f>
        <v>22766600</v>
      </c>
    </row>
    <row r="40" spans="1:9" ht="17.25" hidden="1" customHeight="1" x14ac:dyDescent="0.25">
      <c r="A40" s="43"/>
      <c r="B40" s="293"/>
      <c r="C40" s="293"/>
      <c r="D40" s="262"/>
      <c r="E40" s="293"/>
      <c r="F40" s="293"/>
      <c r="G40" s="301"/>
    </row>
    <row r="41" spans="1:9" ht="15" customHeight="1" x14ac:dyDescent="0.25">
      <c r="A41" s="41" t="s">
        <v>9</v>
      </c>
      <c r="B41" s="302"/>
      <c r="C41" s="302"/>
      <c r="D41" s="303"/>
      <c r="E41" s="302"/>
      <c r="F41" s="302"/>
      <c r="G41" s="304"/>
    </row>
    <row r="42" spans="1:9" ht="15" customHeight="1" x14ac:dyDescent="0.25">
      <c r="A42" s="45" t="s">
        <v>134</v>
      </c>
      <c r="B42" s="305">
        <v>1000</v>
      </c>
      <c r="C42" s="305">
        <f>B42-E42</f>
        <v>0</v>
      </c>
      <c r="D42" s="306">
        <f t="shared" ref="D42:D48" si="4">IF(E42&gt;0, C42/E42*100, "")</f>
        <v>0</v>
      </c>
      <c r="E42" s="305">
        <v>1000</v>
      </c>
      <c r="F42" s="305">
        <v>1000</v>
      </c>
      <c r="G42" s="307">
        <v>0</v>
      </c>
    </row>
    <row r="43" spans="1:9" hidden="1" x14ac:dyDescent="0.25">
      <c r="A43" s="46" t="s">
        <v>10</v>
      </c>
      <c r="B43" s="308">
        <v>0</v>
      </c>
      <c r="C43" s="308">
        <f>B43-E43</f>
        <v>0</v>
      </c>
      <c r="D43" s="309" t="str">
        <f t="shared" si="4"/>
        <v/>
      </c>
      <c r="E43" s="308">
        <v>0</v>
      </c>
      <c r="F43" s="308">
        <v>0</v>
      </c>
      <c r="G43" s="310">
        <v>0</v>
      </c>
    </row>
    <row r="44" spans="1:9" ht="15" hidden="1" customHeight="1" thickBot="1" x14ac:dyDescent="0.3">
      <c r="A44" s="31" t="s">
        <v>0</v>
      </c>
      <c r="B44" s="296">
        <v>0</v>
      </c>
      <c r="C44" s="311">
        <f>B44-E44</f>
        <v>0</v>
      </c>
      <c r="D44" s="266" t="str">
        <f t="shared" si="4"/>
        <v/>
      </c>
      <c r="E44" s="312">
        <v>0</v>
      </c>
      <c r="F44" s="312">
        <v>0</v>
      </c>
      <c r="G44" s="313">
        <v>0</v>
      </c>
    </row>
    <row r="45" spans="1:9" ht="15" customHeight="1" thickBot="1" x14ac:dyDescent="0.3">
      <c r="A45" s="35" t="s">
        <v>11</v>
      </c>
      <c r="B45" s="314">
        <f>SUM(B42:B43)-B44</f>
        <v>1000</v>
      </c>
      <c r="C45" s="314">
        <f>SUM(C42:C43)-C44</f>
        <v>0</v>
      </c>
      <c r="D45" s="315">
        <f t="shared" si="4"/>
        <v>0</v>
      </c>
      <c r="E45" s="314">
        <f>SUM(E42:E43)-E44</f>
        <v>1000</v>
      </c>
      <c r="F45" s="314">
        <f>SUM(F42:F43)-F44</f>
        <v>1000</v>
      </c>
      <c r="G45" s="314">
        <f>SUM(G42:G43)-G44</f>
        <v>0</v>
      </c>
    </row>
    <row r="46" spans="1:9" hidden="1" x14ac:dyDescent="0.25">
      <c r="A46" s="47" t="s">
        <v>1</v>
      </c>
      <c r="B46" s="316">
        <v>0</v>
      </c>
      <c r="C46" s="316">
        <f>B46-E46</f>
        <v>0</v>
      </c>
      <c r="D46" s="317" t="str">
        <f t="shared" si="4"/>
        <v/>
      </c>
      <c r="E46" s="316">
        <v>0</v>
      </c>
      <c r="F46" s="316">
        <v>0</v>
      </c>
      <c r="G46" s="318">
        <v>0</v>
      </c>
    </row>
    <row r="47" spans="1:9" ht="15" hidden="1" customHeight="1" thickBot="1" x14ac:dyDescent="0.3">
      <c r="A47" s="48" t="s">
        <v>2</v>
      </c>
      <c r="B47" s="319">
        <v>0</v>
      </c>
      <c r="C47" s="319">
        <f>B47-E47</f>
        <v>0</v>
      </c>
      <c r="D47" s="320" t="str">
        <f t="shared" si="4"/>
        <v/>
      </c>
      <c r="E47" s="319">
        <v>0</v>
      </c>
      <c r="F47" s="319">
        <v>0</v>
      </c>
      <c r="G47" s="321">
        <v>0</v>
      </c>
    </row>
    <row r="48" spans="1:9" ht="15" customHeight="1" thickBot="1" x14ac:dyDescent="0.3">
      <c r="A48" s="49" t="s">
        <v>62</v>
      </c>
      <c r="B48" s="322">
        <f>SUM(B45:B47)</f>
        <v>1000</v>
      </c>
      <c r="C48" s="322">
        <f>SUM(C45:C47)</f>
        <v>0</v>
      </c>
      <c r="D48" s="323">
        <f t="shared" si="4"/>
        <v>0</v>
      </c>
      <c r="E48" s="322">
        <f>SUM(E45:E47)</f>
        <v>1000</v>
      </c>
      <c r="F48" s="322">
        <f>SUM(F45:F47)</f>
        <v>1000</v>
      </c>
      <c r="G48" s="324">
        <f>SUM(G45:G47)</f>
        <v>0</v>
      </c>
    </row>
    <row r="49" spans="1:22" ht="9" hidden="1" customHeight="1" x14ac:dyDescent="0.25">
      <c r="A49" s="51"/>
      <c r="B49" s="325"/>
      <c r="C49" s="326"/>
      <c r="D49" s="326"/>
      <c r="E49" s="326"/>
      <c r="F49" s="326"/>
      <c r="G49" s="327"/>
    </row>
    <row r="50" spans="1:22" ht="24.75" customHeight="1" x14ac:dyDescent="0.25">
      <c r="A50" s="52" t="s">
        <v>63</v>
      </c>
      <c r="B50" s="328">
        <f>SUM(B20+B39)</f>
        <v>2049851214</v>
      </c>
      <c r="C50" s="328">
        <f>SUM(C20+C39)</f>
        <v>1249804800</v>
      </c>
      <c r="D50" s="329">
        <f>IF(E50&gt;0, C50/E50*100,"")</f>
        <v>156.21653670708159</v>
      </c>
      <c r="E50" s="328">
        <f>SUM(E20+E39)</f>
        <v>800046414</v>
      </c>
      <c r="F50" s="328">
        <f>SUM(F20+F39)</f>
        <v>925521114</v>
      </c>
      <c r="G50" s="330">
        <f>SUM(G20+G39)</f>
        <v>1232320751</v>
      </c>
    </row>
    <row r="51" spans="1:22" s="1" customFormat="1" ht="26.25" customHeight="1" x14ac:dyDescent="0.25">
      <c r="A51" s="509" t="s">
        <v>181</v>
      </c>
      <c r="B51" s="509"/>
      <c r="C51" s="509"/>
      <c r="D51" s="509"/>
      <c r="E51" s="509"/>
      <c r="F51" s="509"/>
      <c r="G51" s="509"/>
    </row>
    <row r="52" spans="1:22" s="1" customFormat="1" ht="6" customHeight="1" x14ac:dyDescent="0.25">
      <c r="A52" s="14"/>
      <c r="B52" s="14"/>
      <c r="C52" s="14"/>
      <c r="D52" s="14"/>
      <c r="E52" s="14"/>
      <c r="F52" s="14"/>
      <c r="G52" s="14"/>
    </row>
    <row r="53" spans="1:22" x14ac:dyDescent="0.25">
      <c r="A53" s="514" t="s">
        <v>92</v>
      </c>
      <c r="B53" s="515"/>
      <c r="C53" s="515"/>
      <c r="D53" s="515"/>
      <c r="E53" s="515"/>
      <c r="F53" s="515"/>
      <c r="G53" s="515"/>
      <c r="H53" s="509"/>
      <c r="I53" s="509"/>
      <c r="J53" s="509"/>
      <c r="K53" s="509"/>
      <c r="L53" s="509"/>
      <c r="M53" s="509"/>
      <c r="N53" s="509"/>
      <c r="O53" s="509"/>
      <c r="P53" s="509"/>
      <c r="Q53" s="509"/>
      <c r="R53" s="509"/>
      <c r="S53" s="509"/>
      <c r="T53" s="509"/>
      <c r="U53" s="509"/>
      <c r="V53" s="14"/>
    </row>
    <row r="54" spans="1:22" ht="24.75" customHeight="1" x14ac:dyDescent="0.25">
      <c r="A54" s="515"/>
      <c r="B54" s="515"/>
      <c r="C54" s="515"/>
      <c r="D54" s="515"/>
      <c r="E54" s="515"/>
      <c r="F54" s="515"/>
      <c r="G54" s="515"/>
      <c r="H54" s="509"/>
      <c r="I54" s="509"/>
      <c r="J54" s="509"/>
      <c r="K54" s="509"/>
      <c r="L54" s="509"/>
      <c r="M54" s="509"/>
      <c r="N54" s="509"/>
      <c r="O54" s="509"/>
      <c r="P54" s="509"/>
      <c r="Q54" s="509"/>
      <c r="R54" s="509"/>
      <c r="S54" s="509"/>
      <c r="T54" s="509"/>
      <c r="U54" s="509"/>
      <c r="V54" s="14"/>
    </row>
  </sheetData>
  <sheetProtection formatCells="0" formatRows="0" insertRows="0" insertHyperlinks="0" deleteRows="0" sort="0" autoFilter="0" pivotTables="0"/>
  <customSheetViews>
    <customSheetView guid="{998BC6E9-A6D8-45DD-8201-80AFB6E69674}" showPageBreaks="1" showGridLines="0" fitToPage="1" printArea="1" hiddenRows="1" topLeftCell="A14">
      <selection activeCell="J5" sqref="J5"/>
      <pageMargins left="0.25" right="0.25" top="0.75" bottom="0.75" header="0.3" footer="0.3"/>
      <pageSetup scale="77" fitToHeight="0" orientation="portrait" r:id="rId1"/>
    </customSheetView>
    <customSheetView guid="{45808627-101D-4A6C-868C-4EF9916FFA85}" showGridLines="0" fitToPage="1" hiddenRows="1">
      <selection activeCell="E9" sqref="E9"/>
      <pageMargins left="0.25" right="0.25" top="0.75" bottom="0.75" header="0.3" footer="0.3"/>
      <pageSetup scale="77" fitToHeight="0" orientation="portrait" r:id="rId2"/>
    </customSheetView>
    <customSheetView guid="{9D4C9D37-C9D5-451D-8773-2D6B31A4632A}" showPageBreaks="1" showGridLines="0" fitToPage="1" printArea="1" hiddenRows="1">
      <selection activeCell="A41" sqref="A41"/>
      <pageMargins left="0.25" right="0.25" top="0.75" bottom="0.75" header="0.3" footer="0.3"/>
      <pageSetup scale="76" fitToHeight="0" orientation="portrait" r:id="rId3"/>
    </customSheetView>
  </customSheetViews>
  <mergeCells count="14">
    <mergeCell ref="H53:N53"/>
    <mergeCell ref="O53:U53"/>
    <mergeCell ref="H54:N54"/>
    <mergeCell ref="O54:U54"/>
    <mergeCell ref="A53:G54"/>
    <mergeCell ref="A51:G51"/>
    <mergeCell ref="A1:G1"/>
    <mergeCell ref="B2:B5"/>
    <mergeCell ref="C2:C5"/>
    <mergeCell ref="E2:E5"/>
    <mergeCell ref="F2:F5"/>
    <mergeCell ref="G2:G5"/>
    <mergeCell ref="D2:D6"/>
    <mergeCell ref="A2:A6"/>
  </mergeCells>
  <pageMargins left="0.25" right="0.25" top="0.75" bottom="0.75" header="0.3" footer="0.3"/>
  <pageSetup scale="76" fitToHeight="0" orientation="portrait" r:id="rId4"/>
  <ignoredErrors>
    <ignoredError sqref="C8:C11 C19 C22:C24 D31:D32 C32 C42:C44 C46:C47 D42:D44 B49:G49 B48:C48 E48:G48 B50:C50 E50:G50 D46:D47 B45 E45:G45 B39:C39 E39:G39 C37:D38 B36:G36 D35 C34:D34 C35 B33 E33:G33 C30:D30 B28:C28 E28:G28 D22:D24 D26:D27 B25 E25:G25 B20:C20 E20:G20 D19 B16 E16:G16 D14:D15 B13 E13:G13 D8:D11 C26:C27 C12 D12" unlockedFormula="1"/>
    <ignoredError sqref="C13:C15 D48 C45:D45 D39 C33:D33 D28 C25:D25 D20 C16:D16 D13" formula="1"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showGridLines="0" topLeftCell="A5" zoomScaleNormal="100" zoomScaleSheetLayoutView="100" workbookViewId="0">
      <selection activeCell="K47" sqref="K47"/>
    </sheetView>
  </sheetViews>
  <sheetFormatPr defaultRowHeight="15" x14ac:dyDescent="0.25"/>
  <cols>
    <col min="1" max="1" width="54.7109375" customWidth="1"/>
    <col min="2" max="3" width="11.7109375" customWidth="1"/>
    <col min="4" max="4" width="7.7109375" customWidth="1"/>
    <col min="5" max="7" width="11.7109375" customWidth="1"/>
    <col min="8" max="8" width="0.85546875" customWidth="1"/>
    <col min="10" max="10" width="10.28515625" bestFit="1" customWidth="1"/>
    <col min="11" max="11" width="10" bestFit="1" customWidth="1"/>
    <col min="13" max="15" width="10.28515625" bestFit="1" customWidth="1"/>
  </cols>
  <sheetData>
    <row r="1" spans="1:8" hidden="1" x14ac:dyDescent="0.25">
      <c r="A1" s="566" t="s">
        <v>105</v>
      </c>
      <c r="B1" s="567"/>
      <c r="C1" s="567"/>
      <c r="D1" s="567"/>
      <c r="E1" s="567"/>
      <c r="F1" s="567"/>
      <c r="G1" s="567"/>
      <c r="H1" s="9"/>
    </row>
    <row r="2" spans="1:8" hidden="1" x14ac:dyDescent="0.25">
      <c r="A2" s="567"/>
      <c r="B2" s="567"/>
      <c r="C2" s="567"/>
      <c r="D2" s="567"/>
      <c r="E2" s="567"/>
      <c r="F2" s="567"/>
      <c r="G2" s="567"/>
      <c r="H2" s="9"/>
    </row>
    <row r="3" spans="1:8" ht="10.5" hidden="1" customHeight="1" x14ac:dyDescent="0.25">
      <c r="A3" s="567"/>
      <c r="B3" s="567"/>
      <c r="C3" s="567"/>
      <c r="D3" s="567"/>
      <c r="E3" s="567"/>
      <c r="F3" s="567"/>
      <c r="G3" s="567"/>
      <c r="H3" s="9"/>
    </row>
    <row r="4" spans="1:8" ht="15" hidden="1" customHeight="1" x14ac:dyDescent="0.25">
      <c r="A4" s="567"/>
      <c r="B4" s="567"/>
      <c r="C4" s="567"/>
      <c r="D4" s="567"/>
      <c r="E4" s="567"/>
      <c r="F4" s="567"/>
      <c r="G4" s="567"/>
      <c r="H4" s="9"/>
    </row>
    <row r="5" spans="1:8" x14ac:dyDescent="0.25">
      <c r="A5" s="567"/>
      <c r="B5" s="567"/>
      <c r="C5" s="567"/>
      <c r="D5" s="567"/>
      <c r="E5" s="567"/>
      <c r="F5" s="567"/>
      <c r="G5" s="567"/>
      <c r="H5" s="9"/>
    </row>
    <row r="6" spans="1:8" ht="12.75" customHeight="1" x14ac:dyDescent="0.25">
      <c r="A6" s="567"/>
      <c r="B6" s="567"/>
      <c r="C6" s="567"/>
      <c r="D6" s="567"/>
      <c r="E6" s="567"/>
      <c r="F6" s="567"/>
      <c r="G6" s="567"/>
      <c r="H6" s="9"/>
    </row>
    <row r="7" spans="1:8" ht="12.75" customHeight="1" x14ac:dyDescent="0.25">
      <c r="A7" s="567"/>
      <c r="B7" s="567"/>
      <c r="C7" s="567"/>
      <c r="D7" s="567"/>
      <c r="E7" s="567"/>
      <c r="F7" s="567"/>
      <c r="G7" s="567"/>
      <c r="H7" s="9"/>
    </row>
    <row r="8" spans="1:8" ht="16.5" customHeight="1" x14ac:dyDescent="0.25">
      <c r="A8" s="567"/>
      <c r="B8" s="567"/>
      <c r="C8" s="567"/>
      <c r="D8" s="567"/>
      <c r="E8" s="567"/>
      <c r="F8" s="567"/>
      <c r="G8" s="567"/>
      <c r="H8" s="9"/>
    </row>
    <row r="9" spans="1:8" ht="12.75" customHeight="1" x14ac:dyDescent="0.25">
      <c r="A9" s="567"/>
      <c r="B9" s="567"/>
      <c r="C9" s="567"/>
      <c r="D9" s="567"/>
      <c r="E9" s="567"/>
      <c r="F9" s="567"/>
      <c r="G9" s="567"/>
      <c r="H9" s="9"/>
    </row>
    <row r="10" spans="1:8" x14ac:dyDescent="0.25">
      <c r="A10" s="567"/>
      <c r="B10" s="567"/>
      <c r="C10" s="567"/>
      <c r="D10" s="567"/>
      <c r="E10" s="567"/>
      <c r="F10" s="567"/>
      <c r="G10" s="567"/>
      <c r="H10" s="9"/>
    </row>
    <row r="11" spans="1:8" ht="24" customHeight="1" x14ac:dyDescent="0.25">
      <c r="A11" s="567"/>
      <c r="B11" s="567"/>
      <c r="C11" s="567"/>
      <c r="D11" s="567"/>
      <c r="E11" s="567"/>
      <c r="F11" s="567"/>
      <c r="G11" s="567"/>
      <c r="H11" s="9"/>
    </row>
    <row r="12" spans="1:8" ht="12.75" customHeight="1" x14ac:dyDescent="0.25">
      <c r="A12" s="567"/>
      <c r="B12" s="567"/>
      <c r="C12" s="567"/>
      <c r="D12" s="567"/>
      <c r="E12" s="567"/>
      <c r="F12" s="567"/>
      <c r="G12" s="567"/>
      <c r="H12" s="9"/>
    </row>
    <row r="13" spans="1:8" ht="12.75" customHeight="1" x14ac:dyDescent="0.25">
      <c r="A13" s="551" t="s">
        <v>118</v>
      </c>
      <c r="B13" s="570" t="s">
        <v>125</v>
      </c>
      <c r="C13" s="573" t="s">
        <v>126</v>
      </c>
      <c r="D13" s="570" t="s">
        <v>50</v>
      </c>
      <c r="E13" s="570" t="s">
        <v>127</v>
      </c>
      <c r="F13" s="570" t="s">
        <v>128</v>
      </c>
      <c r="G13" s="578" t="s">
        <v>129</v>
      </c>
    </row>
    <row r="14" spans="1:8" ht="12.75" customHeight="1" x14ac:dyDescent="0.25">
      <c r="A14" s="568"/>
      <c r="B14" s="571"/>
      <c r="C14" s="574"/>
      <c r="D14" s="571"/>
      <c r="E14" s="571"/>
      <c r="F14" s="576"/>
      <c r="G14" s="579"/>
    </row>
    <row r="15" spans="1:8" x14ac:dyDescent="0.25">
      <c r="A15" s="568"/>
      <c r="B15" s="571"/>
      <c r="C15" s="574"/>
      <c r="D15" s="571"/>
      <c r="E15" s="571"/>
      <c r="F15" s="576"/>
      <c r="G15" s="579"/>
    </row>
    <row r="16" spans="1:8" ht="11.25" customHeight="1" thickBot="1" x14ac:dyDescent="0.3">
      <c r="A16" s="569"/>
      <c r="B16" s="572"/>
      <c r="C16" s="575"/>
      <c r="D16" s="572"/>
      <c r="E16" s="572"/>
      <c r="F16" s="577"/>
      <c r="G16" s="580"/>
    </row>
    <row r="17" spans="1:15" ht="12.75" customHeight="1" x14ac:dyDescent="0.25">
      <c r="A17" s="30" t="s">
        <v>16</v>
      </c>
      <c r="B17" s="137">
        <v>19700000</v>
      </c>
      <c r="C17" s="138">
        <f>B17-E17</f>
        <v>178100</v>
      </c>
      <c r="D17" s="185">
        <f t="shared" ref="D17:D29" si="0">IF(E17&gt;0, C17/E17*100, "")</f>
        <v>0.91230874044022359</v>
      </c>
      <c r="E17" s="37">
        <v>19521900</v>
      </c>
      <c r="F17" s="37">
        <v>19151198</v>
      </c>
      <c r="G17" s="139">
        <v>18672780</v>
      </c>
      <c r="J17" s="10"/>
    </row>
    <row r="18" spans="1:15" ht="12.75" customHeight="1" x14ac:dyDescent="0.25">
      <c r="A18" s="30" t="s">
        <v>17</v>
      </c>
      <c r="B18" s="137">
        <v>4213440</v>
      </c>
      <c r="C18" s="138">
        <f t="shared" ref="C18:C30" si="1">B18-E18</f>
        <v>33440</v>
      </c>
      <c r="D18" s="185">
        <f t="shared" si="0"/>
        <v>0.8</v>
      </c>
      <c r="E18" s="37">
        <v>4180000</v>
      </c>
      <c r="F18" s="37">
        <v>4075432</v>
      </c>
      <c r="G18" s="139">
        <v>4484231</v>
      </c>
      <c r="J18" s="10"/>
    </row>
    <row r="19" spans="1:15" ht="12.75" customHeight="1" x14ac:dyDescent="0.25">
      <c r="A19" s="30" t="s">
        <v>51</v>
      </c>
      <c r="B19" s="137">
        <v>2800000</v>
      </c>
      <c r="C19" s="138">
        <f t="shared" si="1"/>
        <v>2800000</v>
      </c>
      <c r="D19" s="185" t="str">
        <f t="shared" si="0"/>
        <v/>
      </c>
      <c r="E19" s="37"/>
      <c r="F19" s="37">
        <v>2328688</v>
      </c>
      <c r="G19" s="139">
        <v>2361319</v>
      </c>
      <c r="J19" s="10"/>
    </row>
    <row r="20" spans="1:15" ht="12.75" customHeight="1" x14ac:dyDescent="0.25">
      <c r="A20" s="30" t="s">
        <v>19</v>
      </c>
      <c r="B20" s="137">
        <v>2550000</v>
      </c>
      <c r="C20" s="140">
        <f t="shared" si="1"/>
        <v>-82300</v>
      </c>
      <c r="D20" s="185">
        <f t="shared" si="0"/>
        <v>-3.1265433271283669</v>
      </c>
      <c r="E20" s="37">
        <v>2632300</v>
      </c>
      <c r="F20" s="37">
        <v>7052934</v>
      </c>
      <c r="G20" s="139">
        <v>7490808</v>
      </c>
      <c r="J20" s="10"/>
    </row>
    <row r="21" spans="1:15" ht="12.75" customHeight="1" x14ac:dyDescent="0.25">
      <c r="A21" s="30" t="s">
        <v>20</v>
      </c>
      <c r="B21" s="137">
        <v>1000000</v>
      </c>
      <c r="C21" s="140">
        <f t="shared" si="1"/>
        <v>-18400</v>
      </c>
      <c r="D21" s="185">
        <f t="shared" si="0"/>
        <v>-1.8067556952081696</v>
      </c>
      <c r="E21" s="37">
        <v>1018400</v>
      </c>
      <c r="F21" s="37">
        <v>653055</v>
      </c>
      <c r="G21" s="139">
        <v>1011463</v>
      </c>
      <c r="J21" s="10"/>
    </row>
    <row r="22" spans="1:15" ht="13.5" customHeight="1" x14ac:dyDescent="0.25">
      <c r="A22" s="30" t="s">
        <v>110</v>
      </c>
      <c r="B22" s="137"/>
      <c r="C22" s="141">
        <f t="shared" si="1"/>
        <v>0</v>
      </c>
      <c r="D22" s="185" t="str">
        <f t="shared" si="0"/>
        <v/>
      </c>
      <c r="E22" s="37"/>
      <c r="F22" s="37"/>
      <c r="G22" s="139"/>
      <c r="J22" s="10"/>
      <c r="K22" s="10"/>
      <c r="L22" s="10"/>
      <c r="M22" s="10"/>
      <c r="N22" s="10"/>
      <c r="O22" s="10"/>
    </row>
    <row r="23" spans="1:15" ht="12.75" customHeight="1" x14ac:dyDescent="0.25">
      <c r="A23" s="142" t="s">
        <v>75</v>
      </c>
      <c r="B23" s="137">
        <v>27500000</v>
      </c>
      <c r="C23" s="140">
        <f t="shared" si="1"/>
        <v>1500000</v>
      </c>
      <c r="D23" s="185">
        <f t="shared" si="0"/>
        <v>5.7692307692307692</v>
      </c>
      <c r="E23" s="37">
        <v>26000000</v>
      </c>
      <c r="F23" s="37">
        <v>15000000</v>
      </c>
      <c r="G23" s="139">
        <v>5000000</v>
      </c>
      <c r="J23" s="10"/>
    </row>
    <row r="24" spans="1:15" ht="12.75" customHeight="1" x14ac:dyDescent="0.25">
      <c r="A24" s="142" t="s">
        <v>52</v>
      </c>
      <c r="B24" s="137">
        <v>20000000</v>
      </c>
      <c r="C24" s="140">
        <f t="shared" si="1"/>
        <v>1000000</v>
      </c>
      <c r="D24" s="185">
        <f t="shared" si="0"/>
        <v>5.2631578947368416</v>
      </c>
      <c r="E24" s="37">
        <v>19000000</v>
      </c>
      <c r="F24" s="37">
        <v>15000000</v>
      </c>
      <c r="G24" s="139">
        <v>3000000</v>
      </c>
      <c r="J24" s="10"/>
    </row>
    <row r="25" spans="1:15" ht="12.75" customHeight="1" x14ac:dyDescent="0.25">
      <c r="A25" s="142" t="s">
        <v>94</v>
      </c>
      <c r="B25" s="137">
        <v>16500000</v>
      </c>
      <c r="C25" s="140">
        <f t="shared" si="1"/>
        <v>500000</v>
      </c>
      <c r="D25" s="185">
        <f t="shared" si="0"/>
        <v>3.125</v>
      </c>
      <c r="E25" s="37">
        <v>16000000</v>
      </c>
      <c r="F25" s="37">
        <v>10000000</v>
      </c>
      <c r="G25" s="139">
        <v>2500000</v>
      </c>
      <c r="I25" s="23"/>
      <c r="J25" s="10"/>
    </row>
    <row r="26" spans="1:15" ht="12.75" customHeight="1" x14ac:dyDescent="0.25">
      <c r="A26" s="142" t="s">
        <v>53</v>
      </c>
      <c r="B26" s="137">
        <v>8000000</v>
      </c>
      <c r="C26" s="140">
        <f t="shared" si="1"/>
        <v>-1000000</v>
      </c>
      <c r="D26" s="185">
        <f t="shared" si="0"/>
        <v>-11.111111111111111</v>
      </c>
      <c r="E26" s="37">
        <v>9000000</v>
      </c>
      <c r="F26" s="37">
        <v>10000000</v>
      </c>
      <c r="G26" s="139">
        <v>2500000</v>
      </c>
      <c r="J26" s="10"/>
    </row>
    <row r="27" spans="1:15" ht="12.75" customHeight="1" x14ac:dyDescent="0.25">
      <c r="A27" s="142" t="s">
        <v>54</v>
      </c>
      <c r="B27" s="137">
        <v>9000000</v>
      </c>
      <c r="C27" s="140">
        <f t="shared" si="1"/>
        <v>-850393</v>
      </c>
      <c r="D27" s="185">
        <f t="shared" si="0"/>
        <v>-8.633087025055751</v>
      </c>
      <c r="E27" s="37">
        <v>9850393</v>
      </c>
      <c r="F27" s="37">
        <v>4052790</v>
      </c>
      <c r="G27" s="139">
        <v>4736392</v>
      </c>
      <c r="J27" s="10"/>
    </row>
    <row r="28" spans="1:15" ht="12.75" customHeight="1" x14ac:dyDescent="0.25">
      <c r="A28" s="30" t="s">
        <v>22</v>
      </c>
      <c r="B28" s="137">
        <v>1400000</v>
      </c>
      <c r="C28" s="140">
        <f t="shared" si="1"/>
        <v>1400000</v>
      </c>
      <c r="D28" s="185" t="str">
        <f t="shared" si="0"/>
        <v/>
      </c>
      <c r="E28" s="37"/>
      <c r="F28" s="37">
        <v>57200</v>
      </c>
      <c r="G28" s="139">
        <v>348669</v>
      </c>
      <c r="J28" s="10"/>
    </row>
    <row r="29" spans="1:15" ht="12.75" customHeight="1" x14ac:dyDescent="0.25">
      <c r="A29" s="33" t="s">
        <v>69</v>
      </c>
      <c r="B29" s="184">
        <v>216000</v>
      </c>
      <c r="C29" s="140">
        <f>B29-E29</f>
        <v>16000</v>
      </c>
      <c r="D29" s="185">
        <f t="shared" si="0"/>
        <v>8</v>
      </c>
      <c r="E29" s="34">
        <v>200000</v>
      </c>
      <c r="F29" s="34">
        <v>40012</v>
      </c>
      <c r="G29" s="187">
        <v>24900</v>
      </c>
      <c r="J29" s="10"/>
    </row>
    <row r="30" spans="1:15" ht="15" customHeight="1" x14ac:dyDescent="0.25">
      <c r="A30" s="143" t="s">
        <v>55</v>
      </c>
      <c r="B30" s="144">
        <f>SUM(B17:B28)-B29</f>
        <v>112447440</v>
      </c>
      <c r="C30" s="145">
        <f t="shared" si="1"/>
        <v>5444447</v>
      </c>
      <c r="D30" s="186">
        <f>IF(E30&gt;0, C30/E30*100, "")</f>
        <v>5.088125899431617</v>
      </c>
      <c r="E30" s="144">
        <f>SUM(E17:E28)-E29</f>
        <v>107002993</v>
      </c>
      <c r="F30" s="144">
        <f>SUM(F17:F28)-F29</f>
        <v>87331285</v>
      </c>
      <c r="G30" s="144">
        <f>SUM(G17:G28)-G29</f>
        <v>52080762</v>
      </c>
    </row>
    <row r="31" spans="1:15" ht="26.25" customHeight="1" x14ac:dyDescent="0.25">
      <c r="A31" s="564" t="s">
        <v>124</v>
      </c>
      <c r="B31" s="565"/>
      <c r="C31" s="565"/>
      <c r="D31" s="565"/>
      <c r="E31" s="565"/>
      <c r="F31" s="565"/>
      <c r="G31" s="565"/>
    </row>
  </sheetData>
  <customSheetViews>
    <customSheetView guid="{998BC6E9-A6D8-45DD-8201-80AFB6E69674}" showPageBreaks="1" showGridLines="0" fitToPage="1" printArea="1" hiddenRows="1" topLeftCell="A5">
      <selection activeCell="A31" sqref="A1:G31"/>
      <pageMargins left="0.7" right="0.7" top="0.75" bottom="0.75" header="0.3" footer="0.3"/>
      <pageSetup scale="74" fitToHeight="0" orientation="portrait" r:id="rId1"/>
    </customSheetView>
    <customSheetView guid="{45808627-101D-4A6C-868C-4EF9916FFA85}" showGridLines="0" fitToPage="1" hiddenRows="1" topLeftCell="A5">
      <selection activeCell="A31" sqref="A1:G31"/>
      <pageMargins left="0.7" right="0.7" top="0.75" bottom="0.75" header="0.3" footer="0.3"/>
      <pageSetup scale="74" fitToHeight="0" orientation="portrait" r:id="rId2"/>
    </customSheetView>
    <customSheetView guid="{9D4C9D37-C9D5-451D-8773-2D6B31A4632A}" showPageBreaks="1" showGridLines="0" fitToPage="1" printArea="1" hiddenRows="1" topLeftCell="A5">
      <selection activeCell="D44" sqref="D44"/>
      <pageMargins left="0.7" right="0.7" top="0.75" bottom="0.75" header="0.3" footer="0.3"/>
      <pageSetup scale="74" fitToHeight="0" orientation="portrait" r:id="rId3"/>
    </customSheetView>
  </customSheetViews>
  <mergeCells count="9">
    <mergeCell ref="A31:G31"/>
    <mergeCell ref="A1:G12"/>
    <mergeCell ref="A13:A16"/>
    <mergeCell ref="B13:B16"/>
    <mergeCell ref="C13:C16"/>
    <mergeCell ref="D13:D16"/>
    <mergeCell ref="E13:E16"/>
    <mergeCell ref="F13:F16"/>
    <mergeCell ref="G13:G16"/>
  </mergeCells>
  <pageMargins left="0.7" right="0.7" top="0.75" bottom="0.75" header="0.3" footer="0.3"/>
  <pageSetup scale="74" fitToHeight="0" orientation="portrait" r:id="rId4"/>
  <ignoredErrors>
    <ignoredError sqref="C17:C19"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showGridLines="0" topLeftCell="A3" zoomScaleNormal="100" zoomScaleSheetLayoutView="100" workbookViewId="0">
      <selection activeCell="B45" sqref="B45"/>
    </sheetView>
  </sheetViews>
  <sheetFormatPr defaultRowHeight="15" x14ac:dyDescent="0.25"/>
  <cols>
    <col min="1" max="1" width="54.7109375" customWidth="1"/>
    <col min="2" max="3" width="11.7109375" customWidth="1"/>
    <col min="4" max="4" width="7.7109375" customWidth="1"/>
    <col min="5" max="7" width="11.7109375" customWidth="1"/>
    <col min="8" max="8" width="0.85546875" customWidth="1"/>
    <col min="10" max="10" width="10.28515625" bestFit="1" customWidth="1"/>
    <col min="11" max="11" width="10" bestFit="1" customWidth="1"/>
    <col min="13" max="15" width="10.28515625" bestFit="1" customWidth="1"/>
  </cols>
  <sheetData>
    <row r="1" spans="1:15" hidden="1" x14ac:dyDescent="0.25">
      <c r="A1" s="566" t="s">
        <v>106</v>
      </c>
      <c r="B1" s="567"/>
      <c r="C1" s="567"/>
      <c r="D1" s="567"/>
      <c r="E1" s="567"/>
      <c r="F1" s="567"/>
      <c r="G1" s="567"/>
    </row>
    <row r="2" spans="1:15" hidden="1" x14ac:dyDescent="0.25">
      <c r="A2" s="567"/>
      <c r="B2" s="567"/>
      <c r="C2" s="567"/>
      <c r="D2" s="567"/>
      <c r="E2" s="567"/>
      <c r="F2" s="567"/>
      <c r="G2" s="567"/>
    </row>
    <row r="3" spans="1:15" x14ac:dyDescent="0.25">
      <c r="A3" s="567"/>
      <c r="B3" s="567"/>
      <c r="C3" s="567"/>
      <c r="D3" s="567"/>
      <c r="E3" s="567"/>
      <c r="F3" s="567"/>
      <c r="G3" s="567"/>
      <c r="O3" s="209"/>
    </row>
    <row r="4" spans="1:15" x14ac:dyDescent="0.25">
      <c r="A4" s="567"/>
      <c r="B4" s="567"/>
      <c r="C4" s="567"/>
      <c r="D4" s="567"/>
      <c r="E4" s="567"/>
      <c r="F4" s="567"/>
      <c r="G4" s="567"/>
    </row>
    <row r="5" spans="1:15" x14ac:dyDescent="0.25">
      <c r="A5" s="567"/>
      <c r="B5" s="567"/>
      <c r="C5" s="567"/>
      <c r="D5" s="567"/>
      <c r="E5" s="567"/>
      <c r="F5" s="567"/>
      <c r="G5" s="567"/>
    </row>
    <row r="6" spans="1:15" x14ac:dyDescent="0.25">
      <c r="A6" s="567"/>
      <c r="B6" s="567"/>
      <c r="C6" s="567"/>
      <c r="D6" s="567"/>
      <c r="E6" s="567"/>
      <c r="F6" s="567"/>
      <c r="G6" s="567"/>
    </row>
    <row r="7" spans="1:15" x14ac:dyDescent="0.25">
      <c r="A7" s="567"/>
      <c r="B7" s="567"/>
      <c r="C7" s="567"/>
      <c r="D7" s="567"/>
      <c r="E7" s="567"/>
      <c r="F7" s="567"/>
      <c r="G7" s="567"/>
    </row>
    <row r="8" spans="1:15" x14ac:dyDescent="0.25">
      <c r="A8" s="567"/>
      <c r="B8" s="567"/>
      <c r="C8" s="567"/>
      <c r="D8" s="567"/>
      <c r="E8" s="567"/>
      <c r="F8" s="567"/>
      <c r="G8" s="567"/>
    </row>
    <row r="9" spans="1:15" x14ac:dyDescent="0.25">
      <c r="A9" s="567"/>
      <c r="B9" s="567"/>
      <c r="C9" s="567"/>
      <c r="D9" s="567"/>
      <c r="E9" s="567"/>
      <c r="F9" s="567"/>
      <c r="G9" s="567"/>
    </row>
    <row r="10" spans="1:15" x14ac:dyDescent="0.25">
      <c r="A10" s="567"/>
      <c r="B10" s="567"/>
      <c r="C10" s="567"/>
      <c r="D10" s="567"/>
      <c r="E10" s="567"/>
      <c r="F10" s="567"/>
      <c r="G10" s="567"/>
    </row>
    <row r="11" spans="1:15" ht="12.75" customHeight="1" x14ac:dyDescent="0.25">
      <c r="A11" s="551" t="s">
        <v>118</v>
      </c>
      <c r="B11" s="570" t="s">
        <v>125</v>
      </c>
      <c r="C11" s="573" t="s">
        <v>126</v>
      </c>
      <c r="D11" s="570" t="s">
        <v>50</v>
      </c>
      <c r="E11" s="586" t="s">
        <v>127</v>
      </c>
      <c r="F11" s="573" t="s">
        <v>128</v>
      </c>
      <c r="G11" s="570" t="s">
        <v>130</v>
      </c>
    </row>
    <row r="12" spans="1:15" x14ac:dyDescent="0.25">
      <c r="A12" s="568"/>
      <c r="B12" s="582"/>
      <c r="C12" s="584"/>
      <c r="D12" s="582"/>
      <c r="E12" s="587"/>
      <c r="F12" s="574"/>
      <c r="G12" s="571"/>
    </row>
    <row r="13" spans="1:15" x14ac:dyDescent="0.25">
      <c r="A13" s="568"/>
      <c r="B13" s="582"/>
      <c r="C13" s="584"/>
      <c r="D13" s="582"/>
      <c r="E13" s="587"/>
      <c r="F13" s="574"/>
      <c r="G13" s="571"/>
    </row>
    <row r="14" spans="1:15" ht="9.75" customHeight="1" thickBot="1" x14ac:dyDescent="0.3">
      <c r="A14" s="569"/>
      <c r="B14" s="583"/>
      <c r="C14" s="585"/>
      <c r="D14" s="583"/>
      <c r="E14" s="588"/>
      <c r="F14" s="575"/>
      <c r="G14" s="572"/>
    </row>
    <row r="15" spans="1:15" ht="12.75" customHeight="1" x14ac:dyDescent="0.25">
      <c r="A15" s="30" t="s">
        <v>16</v>
      </c>
      <c r="B15" s="154">
        <v>0</v>
      </c>
      <c r="C15" s="138">
        <f>B15-E15</f>
        <v>0</v>
      </c>
      <c r="D15" s="188" t="str">
        <f>IF(E15&gt;0, C15/E15*100, "")</f>
        <v/>
      </c>
      <c r="E15" s="155">
        <v>0</v>
      </c>
      <c r="F15" s="158">
        <v>0</v>
      </c>
      <c r="G15" s="159">
        <v>0</v>
      </c>
    </row>
    <row r="16" spans="1:15" ht="12.75" customHeight="1" x14ac:dyDescent="0.25">
      <c r="A16" s="30" t="s">
        <v>17</v>
      </c>
      <c r="B16" s="154">
        <v>0</v>
      </c>
      <c r="C16" s="138">
        <f t="shared" ref="C16:C28" si="0">B16-E16</f>
        <v>0</v>
      </c>
      <c r="D16" s="188" t="str">
        <f t="shared" ref="D16:D27" si="1">IF(E16&gt;0, C16/E16*100, "")</f>
        <v/>
      </c>
      <c r="E16" s="155">
        <v>0</v>
      </c>
      <c r="F16" s="158">
        <v>0</v>
      </c>
      <c r="G16" s="159">
        <v>0</v>
      </c>
    </row>
    <row r="17" spans="1:10" ht="12.75" customHeight="1" x14ac:dyDescent="0.25">
      <c r="A17" s="30" t="s">
        <v>51</v>
      </c>
      <c r="B17" s="154">
        <v>0</v>
      </c>
      <c r="C17" s="138">
        <f t="shared" si="0"/>
        <v>0</v>
      </c>
      <c r="D17" s="188" t="str">
        <f t="shared" si="1"/>
        <v/>
      </c>
      <c r="E17" s="155">
        <v>0</v>
      </c>
      <c r="F17" s="158">
        <v>0</v>
      </c>
      <c r="G17" s="159">
        <v>0</v>
      </c>
    </row>
    <row r="18" spans="1:10" ht="12.75" customHeight="1" x14ac:dyDescent="0.25">
      <c r="A18" s="30" t="s">
        <v>19</v>
      </c>
      <c r="B18" s="154">
        <v>0</v>
      </c>
      <c r="C18" s="138">
        <f t="shared" si="0"/>
        <v>0</v>
      </c>
      <c r="D18" s="188" t="str">
        <f t="shared" si="1"/>
        <v/>
      </c>
      <c r="E18" s="155">
        <v>0</v>
      </c>
      <c r="F18" s="158">
        <v>0</v>
      </c>
      <c r="G18" s="159">
        <v>0</v>
      </c>
    </row>
    <row r="19" spans="1:10" ht="12.75" customHeight="1" x14ac:dyDescent="0.25">
      <c r="A19" s="30" t="s">
        <v>20</v>
      </c>
      <c r="B19" s="154">
        <v>0</v>
      </c>
      <c r="C19" s="138">
        <f t="shared" si="0"/>
        <v>0</v>
      </c>
      <c r="D19" s="188" t="str">
        <f t="shared" si="1"/>
        <v/>
      </c>
      <c r="E19" s="155">
        <v>0</v>
      </c>
      <c r="F19" s="158">
        <v>0</v>
      </c>
      <c r="G19" s="159">
        <v>0</v>
      </c>
    </row>
    <row r="20" spans="1:10" ht="13.5" customHeight="1" x14ac:dyDescent="0.25">
      <c r="A20" s="30" t="s">
        <v>21</v>
      </c>
      <c r="B20" s="154">
        <v>0</v>
      </c>
      <c r="C20" s="138">
        <f t="shared" si="0"/>
        <v>0</v>
      </c>
      <c r="D20" s="188" t="str">
        <f t="shared" si="1"/>
        <v/>
      </c>
      <c r="E20" s="155">
        <v>0</v>
      </c>
      <c r="F20" s="158">
        <v>0</v>
      </c>
      <c r="G20" s="159">
        <v>0</v>
      </c>
      <c r="J20" s="10"/>
    </row>
    <row r="21" spans="1:10" ht="12.75" customHeight="1" x14ac:dyDescent="0.25">
      <c r="A21" s="142" t="s">
        <v>111</v>
      </c>
      <c r="B21" s="154">
        <v>0</v>
      </c>
      <c r="C21" s="138">
        <f t="shared" si="0"/>
        <v>0</v>
      </c>
      <c r="D21" s="188" t="str">
        <f t="shared" si="1"/>
        <v/>
      </c>
      <c r="E21" s="155">
        <v>0</v>
      </c>
      <c r="F21" s="158">
        <v>0</v>
      </c>
      <c r="G21" s="159">
        <v>0</v>
      </c>
      <c r="J21" s="10"/>
    </row>
    <row r="22" spans="1:10" ht="12.75" customHeight="1" x14ac:dyDescent="0.25">
      <c r="A22" s="142" t="s">
        <v>52</v>
      </c>
      <c r="B22" s="154">
        <v>0</v>
      </c>
      <c r="C22" s="138">
        <f t="shared" si="0"/>
        <v>0</v>
      </c>
      <c r="D22" s="188" t="str">
        <f t="shared" si="1"/>
        <v/>
      </c>
      <c r="E22" s="155">
        <v>0</v>
      </c>
      <c r="F22" s="158">
        <v>0</v>
      </c>
      <c r="G22" s="159">
        <v>0</v>
      </c>
      <c r="J22" s="10"/>
    </row>
    <row r="23" spans="1:10" ht="12.75" customHeight="1" x14ac:dyDescent="0.25">
      <c r="A23" s="142" t="s">
        <v>94</v>
      </c>
      <c r="B23" s="154">
        <v>0</v>
      </c>
      <c r="C23" s="138">
        <f t="shared" si="0"/>
        <v>0</v>
      </c>
      <c r="D23" s="188" t="str">
        <f t="shared" si="1"/>
        <v/>
      </c>
      <c r="E23" s="155">
        <v>0</v>
      </c>
      <c r="F23" s="158">
        <v>0</v>
      </c>
      <c r="G23" s="159">
        <v>0</v>
      </c>
      <c r="J23" s="10"/>
    </row>
    <row r="24" spans="1:10" ht="12.75" customHeight="1" x14ac:dyDescent="0.25">
      <c r="A24" s="142" t="s">
        <v>53</v>
      </c>
      <c r="B24" s="154">
        <v>0</v>
      </c>
      <c r="C24" s="138">
        <f t="shared" si="0"/>
        <v>0</v>
      </c>
      <c r="D24" s="188" t="str">
        <f t="shared" si="1"/>
        <v/>
      </c>
      <c r="E24" s="155">
        <v>0</v>
      </c>
      <c r="F24" s="158">
        <v>0</v>
      </c>
      <c r="G24" s="159">
        <v>0</v>
      </c>
      <c r="J24" s="10"/>
    </row>
    <row r="25" spans="1:10" ht="12.75" customHeight="1" x14ac:dyDescent="0.25">
      <c r="A25" s="142" t="s">
        <v>54</v>
      </c>
      <c r="B25" s="154">
        <v>0</v>
      </c>
      <c r="C25" s="138">
        <f t="shared" si="0"/>
        <v>0</v>
      </c>
      <c r="D25" s="188" t="str">
        <f t="shared" si="1"/>
        <v/>
      </c>
      <c r="E25" s="155">
        <v>0</v>
      </c>
      <c r="F25" s="158">
        <v>0</v>
      </c>
      <c r="G25" s="159">
        <v>0</v>
      </c>
      <c r="J25" s="10"/>
    </row>
    <row r="26" spans="1:10" ht="12.75" customHeight="1" x14ac:dyDescent="0.25">
      <c r="A26" s="30" t="s">
        <v>22</v>
      </c>
      <c r="B26" s="154">
        <v>0</v>
      </c>
      <c r="C26" s="138">
        <f t="shared" si="0"/>
        <v>0</v>
      </c>
      <c r="D26" s="188" t="str">
        <f t="shared" si="1"/>
        <v/>
      </c>
      <c r="E26" s="155">
        <v>0</v>
      </c>
      <c r="F26" s="158">
        <v>0</v>
      </c>
      <c r="G26" s="159">
        <v>0</v>
      </c>
    </row>
    <row r="27" spans="1:10" ht="12.75" customHeight="1" x14ac:dyDescent="0.25">
      <c r="A27" s="33" t="s">
        <v>74</v>
      </c>
      <c r="B27" s="154">
        <v>0</v>
      </c>
      <c r="C27" s="138">
        <f t="shared" si="0"/>
        <v>0</v>
      </c>
      <c r="D27" s="188" t="str">
        <f t="shared" si="1"/>
        <v/>
      </c>
      <c r="E27" s="155">
        <v>0</v>
      </c>
      <c r="F27" s="158">
        <v>0</v>
      </c>
      <c r="G27" s="159">
        <v>0</v>
      </c>
    </row>
    <row r="28" spans="1:10" ht="15" customHeight="1" x14ac:dyDescent="0.25">
      <c r="A28" s="143" t="s">
        <v>55</v>
      </c>
      <c r="B28" s="156">
        <f>SUM(B15:B26)-B27</f>
        <v>0</v>
      </c>
      <c r="C28" s="160">
        <f t="shared" si="0"/>
        <v>0</v>
      </c>
      <c r="D28" s="186" t="str">
        <f>IF(E28&gt;0, C28/E28*100, "")</f>
        <v/>
      </c>
      <c r="E28" s="157">
        <f>SUM(E15:E26)-E27</f>
        <v>0</v>
      </c>
      <c r="F28" s="157">
        <f>SUM(F15:F26)-F27</f>
        <v>0</v>
      </c>
      <c r="G28" s="157">
        <f>SUM(G15:G26)-G27</f>
        <v>0</v>
      </c>
    </row>
    <row r="29" spans="1:10" ht="26.25" customHeight="1" x14ac:dyDescent="0.25">
      <c r="A29" s="517" t="s">
        <v>131</v>
      </c>
      <c r="B29" s="581"/>
      <c r="C29" s="581"/>
      <c r="D29" s="581"/>
      <c r="E29" s="581"/>
      <c r="F29" s="581"/>
      <c r="G29" s="581"/>
    </row>
  </sheetData>
  <customSheetViews>
    <customSheetView guid="{998BC6E9-A6D8-45DD-8201-80AFB6E69674}" showPageBreaks="1" showGridLines="0" fitToPage="1" printArea="1" hiddenRows="1" topLeftCell="A3">
      <selection sqref="A1:G29"/>
      <pageMargins left="0.7" right="0.7" top="0.75" bottom="0.75" header="0.3" footer="0.3"/>
      <pageSetup scale="74" fitToHeight="0" orientation="portrait" r:id="rId1"/>
    </customSheetView>
    <customSheetView guid="{45808627-101D-4A6C-868C-4EF9916FFA85}" showGridLines="0" fitToPage="1" hiddenRows="1" topLeftCell="A3">
      <selection sqref="A1:G29"/>
      <pageMargins left="0.7" right="0.7" top="0.75" bottom="0.75" header="0.3" footer="0.3"/>
      <pageSetup scale="74" fitToHeight="0" orientation="portrait" r:id="rId2"/>
    </customSheetView>
    <customSheetView guid="{9D4C9D37-C9D5-451D-8773-2D6B31A4632A}" showPageBreaks="1" showGridLines="0" fitToPage="1" printArea="1" hiddenRows="1" topLeftCell="A3">
      <selection activeCell="B45" sqref="B45"/>
      <pageMargins left="0.7" right="0.7" top="0.75" bottom="0.75" header="0.3" footer="0.3"/>
      <pageSetup scale="74" fitToHeight="0" orientation="portrait" r:id="rId3"/>
    </customSheetView>
  </customSheetViews>
  <mergeCells count="9">
    <mergeCell ref="A29:G29"/>
    <mergeCell ref="A1:G10"/>
    <mergeCell ref="A11:A14"/>
    <mergeCell ref="B11:B14"/>
    <mergeCell ref="C11:C14"/>
    <mergeCell ref="D11:D14"/>
    <mergeCell ref="E11:E14"/>
    <mergeCell ref="F11:F14"/>
    <mergeCell ref="G11:G14"/>
  </mergeCells>
  <pageMargins left="0.7" right="0.7" top="0.75" bottom="0.75" header="0.3" footer="0.3"/>
  <pageSetup scale="74" fitToHeight="0" orientation="portrait" r:id="rId4"/>
  <ignoredErrors>
    <ignoredError sqref="C15:D27"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showGridLines="0" zoomScaleNormal="100" zoomScaleSheetLayoutView="100" workbookViewId="0">
      <selection activeCell="A19" sqref="A19:G19"/>
    </sheetView>
  </sheetViews>
  <sheetFormatPr defaultRowHeight="15" x14ac:dyDescent="0.25"/>
  <cols>
    <col min="1" max="1" width="54.7109375" customWidth="1"/>
    <col min="2" max="3" width="11.7109375" customWidth="1"/>
    <col min="4" max="4" width="7.7109375" customWidth="1"/>
    <col min="5" max="7" width="11.7109375" customWidth="1"/>
    <col min="8" max="8" width="0.85546875" customWidth="1"/>
    <col min="10" max="10" width="10.28515625" bestFit="1" customWidth="1"/>
    <col min="11" max="11" width="10" bestFit="1" customWidth="1"/>
    <col min="13" max="15" width="10.28515625" bestFit="1" customWidth="1"/>
  </cols>
  <sheetData>
    <row r="1" spans="1:7" x14ac:dyDescent="0.25">
      <c r="A1" s="566" t="s">
        <v>107</v>
      </c>
      <c r="B1" s="567"/>
      <c r="C1" s="567"/>
      <c r="D1" s="567"/>
      <c r="E1" s="567"/>
      <c r="F1" s="567"/>
      <c r="G1" s="567"/>
    </row>
    <row r="2" spans="1:7" x14ac:dyDescent="0.25">
      <c r="A2" s="567"/>
      <c r="B2" s="567"/>
      <c r="C2" s="567"/>
      <c r="D2" s="567"/>
      <c r="E2" s="567"/>
      <c r="F2" s="567"/>
      <c r="G2" s="567"/>
    </row>
    <row r="3" spans="1:7" x14ac:dyDescent="0.25">
      <c r="A3" s="567"/>
      <c r="B3" s="567"/>
      <c r="C3" s="567"/>
      <c r="D3" s="567"/>
      <c r="E3" s="567"/>
      <c r="F3" s="567"/>
      <c r="G3" s="567"/>
    </row>
    <row r="4" spans="1:7" x14ac:dyDescent="0.25">
      <c r="A4" s="567"/>
      <c r="B4" s="567"/>
      <c r="C4" s="567"/>
      <c r="D4" s="567"/>
      <c r="E4" s="567"/>
      <c r="F4" s="567"/>
      <c r="G4" s="567"/>
    </row>
    <row r="5" spans="1:7" x14ac:dyDescent="0.25">
      <c r="A5" s="567"/>
      <c r="B5" s="567"/>
      <c r="C5" s="567"/>
      <c r="D5" s="567"/>
      <c r="E5" s="567"/>
      <c r="F5" s="567"/>
      <c r="G5" s="567"/>
    </row>
    <row r="6" spans="1:7" x14ac:dyDescent="0.25">
      <c r="A6" s="567"/>
      <c r="B6" s="567"/>
      <c r="C6" s="567"/>
      <c r="D6" s="567"/>
      <c r="E6" s="567"/>
      <c r="F6" s="567"/>
      <c r="G6" s="567"/>
    </row>
    <row r="7" spans="1:7" x14ac:dyDescent="0.25">
      <c r="A7" s="567"/>
      <c r="B7" s="567"/>
      <c r="C7" s="567"/>
      <c r="D7" s="567"/>
      <c r="E7" s="567"/>
      <c r="F7" s="567"/>
      <c r="G7" s="567"/>
    </row>
    <row r="8" spans="1:7" x14ac:dyDescent="0.25">
      <c r="A8" s="567"/>
      <c r="B8" s="567"/>
      <c r="C8" s="567"/>
      <c r="D8" s="567"/>
      <c r="E8" s="567"/>
      <c r="F8" s="567"/>
      <c r="G8" s="567"/>
    </row>
    <row r="9" spans="1:7" ht="12.75" customHeight="1" x14ac:dyDescent="0.25">
      <c r="A9" s="551" t="s">
        <v>118</v>
      </c>
      <c r="B9" s="570" t="s">
        <v>125</v>
      </c>
      <c r="C9" s="573" t="s">
        <v>126</v>
      </c>
      <c r="D9" s="570" t="s">
        <v>50</v>
      </c>
      <c r="E9" s="573" t="s">
        <v>127</v>
      </c>
      <c r="F9" s="573" t="s">
        <v>128</v>
      </c>
      <c r="G9" s="570" t="s">
        <v>129</v>
      </c>
    </row>
    <row r="10" spans="1:7" x14ac:dyDescent="0.25">
      <c r="A10" s="568"/>
      <c r="B10" s="571"/>
      <c r="C10" s="574"/>
      <c r="D10" s="582"/>
      <c r="E10" s="589"/>
      <c r="F10" s="574"/>
      <c r="G10" s="571"/>
    </row>
    <row r="11" spans="1:7" x14ac:dyDescent="0.25">
      <c r="A11" s="568"/>
      <c r="B11" s="571"/>
      <c r="C11" s="574"/>
      <c r="D11" s="582"/>
      <c r="E11" s="589"/>
      <c r="F11" s="574"/>
      <c r="G11" s="571"/>
    </row>
    <row r="12" spans="1:7" ht="15.75" thickBot="1" x14ac:dyDescent="0.3">
      <c r="A12" s="569"/>
      <c r="B12" s="572"/>
      <c r="C12" s="575"/>
      <c r="D12" s="583"/>
      <c r="E12" s="590"/>
      <c r="F12" s="575"/>
      <c r="G12" s="572"/>
    </row>
    <row r="13" spans="1:7" ht="12.75" customHeight="1" x14ac:dyDescent="0.25">
      <c r="A13" s="146" t="s">
        <v>57</v>
      </c>
      <c r="B13" s="161">
        <v>0</v>
      </c>
      <c r="C13" s="138">
        <f>B13-E13</f>
        <v>0</v>
      </c>
      <c r="D13" s="188" t="str">
        <f>IF(E13&gt;0, C13/E13*100,  "")</f>
        <v/>
      </c>
      <c r="E13" s="158">
        <v>0</v>
      </c>
      <c r="F13" s="158">
        <v>0</v>
      </c>
      <c r="G13" s="159">
        <v>0</v>
      </c>
    </row>
    <row r="14" spans="1:7" ht="12.75" customHeight="1" x14ac:dyDescent="0.25">
      <c r="A14" s="30" t="s">
        <v>58</v>
      </c>
      <c r="B14" s="154">
        <v>0</v>
      </c>
      <c r="C14" s="138">
        <f t="shared" ref="C14:C17" si="0">B14-E14</f>
        <v>0</v>
      </c>
      <c r="D14" s="188" t="str">
        <f t="shared" ref="D14:D17" si="1">IF(E14&gt;0, C14/E14*100,  "")</f>
        <v/>
      </c>
      <c r="E14" s="158">
        <v>0</v>
      </c>
      <c r="F14" s="158">
        <v>0</v>
      </c>
      <c r="G14" s="159">
        <v>0</v>
      </c>
    </row>
    <row r="15" spans="1:7" ht="12.75" customHeight="1" x14ac:dyDescent="0.25">
      <c r="A15" s="30" t="s">
        <v>59</v>
      </c>
      <c r="B15" s="154">
        <v>0</v>
      </c>
      <c r="C15" s="138">
        <f t="shared" si="0"/>
        <v>0</v>
      </c>
      <c r="D15" s="188" t="str">
        <f t="shared" si="1"/>
        <v/>
      </c>
      <c r="E15" s="158">
        <v>0</v>
      </c>
      <c r="F15" s="158">
        <v>0</v>
      </c>
      <c r="G15" s="159">
        <v>0</v>
      </c>
    </row>
    <row r="16" spans="1:7" ht="12.75" customHeight="1" x14ac:dyDescent="0.25">
      <c r="A16" s="30" t="s">
        <v>83</v>
      </c>
      <c r="B16" s="154">
        <v>0</v>
      </c>
      <c r="C16" s="138">
        <f t="shared" si="0"/>
        <v>0</v>
      </c>
      <c r="D16" s="188" t="str">
        <f t="shared" si="1"/>
        <v/>
      </c>
      <c r="E16" s="158">
        <v>0</v>
      </c>
      <c r="F16" s="158"/>
      <c r="G16" s="159"/>
    </row>
    <row r="17" spans="1:7" ht="12.75" customHeight="1" x14ac:dyDescent="0.25">
      <c r="A17" s="25" t="s">
        <v>69</v>
      </c>
      <c r="B17" s="154">
        <v>0</v>
      </c>
      <c r="C17" s="138">
        <f t="shared" si="0"/>
        <v>0</v>
      </c>
      <c r="D17" s="188" t="str">
        <f t="shared" si="1"/>
        <v/>
      </c>
      <c r="E17" s="158">
        <v>0</v>
      </c>
      <c r="F17" s="158">
        <v>0</v>
      </c>
      <c r="G17" s="159">
        <v>0</v>
      </c>
    </row>
    <row r="18" spans="1:7" ht="15" customHeight="1" x14ac:dyDescent="0.25">
      <c r="A18" s="143" t="s">
        <v>55</v>
      </c>
      <c r="B18" s="156">
        <f>SUM(B13:B16)-B17</f>
        <v>0</v>
      </c>
      <c r="C18" s="165">
        <f>SUM(C13:C16)-C17</f>
        <v>0</v>
      </c>
      <c r="D18" s="186" t="str">
        <f>IF(E18&gt;0, C18/E18*100,  "")</f>
        <v/>
      </c>
      <c r="E18" s="162">
        <f>SUM(E13:E16)-E17</f>
        <v>0</v>
      </c>
      <c r="F18" s="162">
        <f>SUM(F13:F16)-F17</f>
        <v>0</v>
      </c>
      <c r="G18" s="162">
        <f>SUM(G13:G16)-G17</f>
        <v>0</v>
      </c>
    </row>
    <row r="19" spans="1:7" ht="26.25" customHeight="1" x14ac:dyDescent="0.25">
      <c r="A19" s="517" t="s">
        <v>131</v>
      </c>
      <c r="B19" s="581"/>
      <c r="C19" s="581"/>
      <c r="D19" s="581"/>
      <c r="E19" s="581"/>
      <c r="F19" s="581"/>
      <c r="G19" s="581"/>
    </row>
  </sheetData>
  <customSheetViews>
    <customSheetView guid="{998BC6E9-A6D8-45DD-8201-80AFB6E69674}" showPageBreaks="1" showGridLines="0" fitToPage="1" printArea="1">
      <selection activeCell="A19" sqref="A19:G19"/>
      <pageMargins left="0.7" right="0.7" top="0.75" bottom="0.75" header="0.3" footer="0.3"/>
      <pageSetup scale="74" fitToHeight="0" orientation="portrait" r:id="rId1"/>
    </customSheetView>
    <customSheetView guid="{45808627-101D-4A6C-868C-4EF9916FFA85}" showGridLines="0" fitToPage="1">
      <selection activeCell="A19" sqref="A19:G19"/>
      <pageMargins left="0.7" right="0.7" top="0.75" bottom="0.75" header="0.3" footer="0.3"/>
      <pageSetup scale="74" fitToHeight="0" orientation="portrait" r:id="rId2"/>
    </customSheetView>
    <customSheetView guid="{9D4C9D37-C9D5-451D-8773-2D6B31A4632A}" showPageBreaks="1" showGridLines="0" fitToPage="1" printArea="1">
      <selection activeCell="A19" sqref="A19:G19"/>
      <pageMargins left="0.7" right="0.7" top="0.75" bottom="0.75" header="0.3" footer="0.3"/>
      <pageSetup scale="74" fitToHeight="0" orientation="portrait" r:id="rId3"/>
    </customSheetView>
  </customSheetViews>
  <mergeCells count="9">
    <mergeCell ref="A19:G19"/>
    <mergeCell ref="A1:G8"/>
    <mergeCell ref="A9:A12"/>
    <mergeCell ref="B9:B12"/>
    <mergeCell ref="C9:C12"/>
    <mergeCell ref="D9:D12"/>
    <mergeCell ref="E9:E12"/>
    <mergeCell ref="F9:F12"/>
    <mergeCell ref="G9:G12"/>
  </mergeCells>
  <pageMargins left="0.7" right="0.7" top="0.75" bottom="0.75" header="0.3" footer="0.3"/>
  <pageSetup scale="74" fitToHeight="0" orientation="portrait" r:id="rId4"/>
  <ignoredErrors>
    <ignoredError sqref="C18:D18" formula="1"/>
    <ignoredError sqref="C13:C17 D13:D17" formula="1"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showGridLines="0" topLeftCell="A5" zoomScaleNormal="100" zoomScaleSheetLayoutView="100" workbookViewId="0">
      <selection activeCell="A65" sqref="A65"/>
    </sheetView>
  </sheetViews>
  <sheetFormatPr defaultRowHeight="15" x14ac:dyDescent="0.25"/>
  <cols>
    <col min="1" max="1" width="54.7109375" customWidth="1"/>
    <col min="2" max="3" width="11.7109375" customWidth="1"/>
    <col min="4" max="4" width="7.7109375" customWidth="1"/>
    <col min="5" max="7" width="11.7109375" customWidth="1"/>
    <col min="8" max="8" width="0.5703125" customWidth="1"/>
    <col min="10" max="10" width="10.28515625" bestFit="1" customWidth="1"/>
    <col min="11" max="11" width="10" bestFit="1" customWidth="1"/>
    <col min="13" max="15" width="10.28515625" bestFit="1" customWidth="1"/>
  </cols>
  <sheetData>
    <row r="1" spans="1:8" hidden="1" x14ac:dyDescent="0.25">
      <c r="A1" s="591" t="s">
        <v>93</v>
      </c>
      <c r="B1" s="592"/>
      <c r="C1" s="592"/>
      <c r="D1" s="592"/>
      <c r="E1" s="592"/>
      <c r="F1" s="592"/>
      <c r="G1" s="592"/>
      <c r="H1" s="9"/>
    </row>
    <row r="2" spans="1:8" hidden="1" x14ac:dyDescent="0.25">
      <c r="A2" s="592"/>
      <c r="B2" s="592"/>
      <c r="C2" s="592"/>
      <c r="D2" s="592"/>
      <c r="E2" s="592"/>
      <c r="F2" s="592"/>
      <c r="G2" s="592"/>
      <c r="H2" s="9"/>
    </row>
    <row r="3" spans="1:8" ht="10.5" hidden="1" customHeight="1" x14ac:dyDescent="0.25">
      <c r="A3" s="592"/>
      <c r="B3" s="592"/>
      <c r="C3" s="592"/>
      <c r="D3" s="592"/>
      <c r="E3" s="592"/>
      <c r="F3" s="592"/>
      <c r="G3" s="592"/>
      <c r="H3" s="9"/>
    </row>
    <row r="4" spans="1:8" ht="15" hidden="1" customHeight="1" x14ac:dyDescent="0.25">
      <c r="A4" s="592"/>
      <c r="B4" s="592"/>
      <c r="C4" s="592"/>
      <c r="D4" s="592"/>
      <c r="E4" s="592"/>
      <c r="F4" s="592"/>
      <c r="G4" s="592"/>
      <c r="H4" s="9"/>
    </row>
    <row r="5" spans="1:8" x14ac:dyDescent="0.25">
      <c r="A5" s="566" t="s">
        <v>108</v>
      </c>
      <c r="B5" s="567"/>
      <c r="C5" s="567"/>
      <c r="D5" s="567"/>
      <c r="E5" s="567"/>
      <c r="F5" s="567"/>
      <c r="G5" s="567"/>
    </row>
    <row r="6" spans="1:8" x14ac:dyDescent="0.25">
      <c r="A6" s="567"/>
      <c r="B6" s="567"/>
      <c r="C6" s="567"/>
      <c r="D6" s="567"/>
      <c r="E6" s="567"/>
      <c r="F6" s="567"/>
      <c r="G6" s="567"/>
    </row>
    <row r="7" spans="1:8" x14ac:dyDescent="0.25">
      <c r="A7" s="567"/>
      <c r="B7" s="567"/>
      <c r="C7" s="567"/>
      <c r="D7" s="567"/>
      <c r="E7" s="567"/>
      <c r="F7" s="567"/>
      <c r="G7" s="567"/>
    </row>
    <row r="8" spans="1:8" x14ac:dyDescent="0.25">
      <c r="A8" s="567"/>
      <c r="B8" s="567"/>
      <c r="C8" s="567"/>
      <c r="D8" s="567"/>
      <c r="E8" s="567"/>
      <c r="F8" s="567"/>
      <c r="G8" s="567"/>
    </row>
    <row r="9" spans="1:8" x14ac:dyDescent="0.25">
      <c r="A9" s="567"/>
      <c r="B9" s="567"/>
      <c r="C9" s="567"/>
      <c r="D9" s="567"/>
      <c r="E9" s="567"/>
      <c r="F9" s="567"/>
      <c r="G9" s="567"/>
    </row>
    <row r="10" spans="1:8" x14ac:dyDescent="0.25">
      <c r="A10" s="567"/>
      <c r="B10" s="567"/>
      <c r="C10" s="567"/>
      <c r="D10" s="567"/>
      <c r="E10" s="567"/>
      <c r="F10" s="567"/>
      <c r="G10" s="567"/>
    </row>
    <row r="11" spans="1:8" x14ac:dyDescent="0.25">
      <c r="A11" s="567"/>
      <c r="B11" s="567"/>
      <c r="C11" s="567"/>
      <c r="D11" s="567"/>
      <c r="E11" s="567"/>
      <c r="F11" s="567"/>
      <c r="G11" s="567"/>
    </row>
    <row r="12" spans="1:8" x14ac:dyDescent="0.25">
      <c r="A12" s="567"/>
      <c r="B12" s="567"/>
      <c r="C12" s="567"/>
      <c r="D12" s="567"/>
      <c r="E12" s="567"/>
      <c r="F12" s="567"/>
      <c r="G12" s="567"/>
    </row>
    <row r="13" spans="1:8" ht="12.75" customHeight="1" x14ac:dyDescent="0.25">
      <c r="A13" s="551" t="s">
        <v>118</v>
      </c>
      <c r="B13" s="570" t="s">
        <v>125</v>
      </c>
      <c r="C13" s="573" t="s">
        <v>126</v>
      </c>
      <c r="D13" s="570" t="s">
        <v>50</v>
      </c>
      <c r="E13" s="586" t="s">
        <v>127</v>
      </c>
      <c r="F13" s="573" t="s">
        <v>128</v>
      </c>
      <c r="G13" s="570" t="s">
        <v>130</v>
      </c>
    </row>
    <row r="14" spans="1:8" x14ac:dyDescent="0.25">
      <c r="A14" s="568"/>
      <c r="B14" s="571"/>
      <c r="C14" s="574"/>
      <c r="D14" s="582"/>
      <c r="E14" s="587"/>
      <c r="F14" s="574"/>
      <c r="G14" s="571"/>
    </row>
    <row r="15" spans="1:8" x14ac:dyDescent="0.25">
      <c r="A15" s="568"/>
      <c r="B15" s="571"/>
      <c r="C15" s="574"/>
      <c r="D15" s="582"/>
      <c r="E15" s="587"/>
      <c r="F15" s="574"/>
      <c r="G15" s="571"/>
    </row>
    <row r="16" spans="1:8" ht="15.75" thickBot="1" x14ac:dyDescent="0.3">
      <c r="A16" s="569"/>
      <c r="B16" s="572"/>
      <c r="C16" s="575"/>
      <c r="D16" s="583"/>
      <c r="E16" s="588"/>
      <c r="F16" s="575"/>
      <c r="G16" s="572"/>
    </row>
    <row r="17" spans="1:7" x14ac:dyDescent="0.25">
      <c r="A17" s="44" t="s">
        <v>25</v>
      </c>
      <c r="B17" s="161">
        <v>0</v>
      </c>
      <c r="C17" s="13">
        <f>B17-E17</f>
        <v>0</v>
      </c>
      <c r="D17" s="188" t="str">
        <f>IF(E17&gt;0, C17/E17*100,  "")</f>
        <v/>
      </c>
      <c r="E17" s="155">
        <v>0</v>
      </c>
      <c r="F17" s="158">
        <v>0</v>
      </c>
      <c r="G17" s="159">
        <v>0</v>
      </c>
    </row>
    <row r="18" spans="1:7" x14ac:dyDescent="0.25">
      <c r="A18" s="44" t="s">
        <v>26</v>
      </c>
      <c r="B18" s="154">
        <v>0</v>
      </c>
      <c r="C18" s="13">
        <f t="shared" ref="C18:C52" si="0">B18-E18</f>
        <v>0</v>
      </c>
      <c r="D18" s="188" t="str">
        <f t="shared" ref="D18:D51" si="1">IF(E18&gt;0, C18/E18*100,  "")</f>
        <v/>
      </c>
      <c r="E18" s="155">
        <v>0</v>
      </c>
      <c r="F18" s="158">
        <v>0</v>
      </c>
      <c r="G18" s="159">
        <v>0</v>
      </c>
    </row>
    <row r="19" spans="1:7" hidden="1" x14ac:dyDescent="0.25">
      <c r="A19" s="44" t="s">
        <v>28</v>
      </c>
      <c r="B19" s="154">
        <v>0</v>
      </c>
      <c r="C19" s="13">
        <f t="shared" si="0"/>
        <v>0</v>
      </c>
      <c r="D19" s="188" t="str">
        <f t="shared" si="1"/>
        <v/>
      </c>
      <c r="E19" s="155">
        <v>0</v>
      </c>
      <c r="F19" s="158">
        <v>0</v>
      </c>
      <c r="G19" s="159">
        <v>0</v>
      </c>
    </row>
    <row r="20" spans="1:7" hidden="1" x14ac:dyDescent="0.25">
      <c r="A20" s="44" t="s">
        <v>29</v>
      </c>
      <c r="B20" s="154">
        <v>0</v>
      </c>
      <c r="C20" s="13">
        <f t="shared" si="0"/>
        <v>0</v>
      </c>
      <c r="D20" s="188" t="str">
        <f t="shared" si="1"/>
        <v/>
      </c>
      <c r="E20" s="155">
        <v>0</v>
      </c>
      <c r="F20" s="158">
        <v>0</v>
      </c>
      <c r="G20" s="159">
        <v>0</v>
      </c>
    </row>
    <row r="21" spans="1:7" hidden="1" x14ac:dyDescent="0.25">
      <c r="A21" s="44" t="s">
        <v>30</v>
      </c>
      <c r="B21" s="154">
        <v>0</v>
      </c>
      <c r="C21" s="13">
        <f t="shared" si="0"/>
        <v>0</v>
      </c>
      <c r="D21" s="188" t="str">
        <f t="shared" si="1"/>
        <v/>
      </c>
      <c r="E21" s="155">
        <v>0</v>
      </c>
      <c r="F21" s="158">
        <v>0</v>
      </c>
      <c r="G21" s="159">
        <v>0</v>
      </c>
    </row>
    <row r="22" spans="1:7" hidden="1" x14ac:dyDescent="0.25">
      <c r="A22" s="44" t="s">
        <v>80</v>
      </c>
      <c r="B22" s="154">
        <v>0</v>
      </c>
      <c r="C22" s="13">
        <f t="shared" si="0"/>
        <v>0</v>
      </c>
      <c r="D22" s="188" t="str">
        <f t="shared" si="1"/>
        <v/>
      </c>
      <c r="E22" s="155">
        <v>0</v>
      </c>
      <c r="F22" s="158">
        <v>0</v>
      </c>
      <c r="G22" s="159">
        <v>0</v>
      </c>
    </row>
    <row r="23" spans="1:7" x14ac:dyDescent="0.25">
      <c r="A23" s="44" t="s">
        <v>27</v>
      </c>
      <c r="B23" s="154">
        <v>0</v>
      </c>
      <c r="C23" s="13">
        <f t="shared" si="0"/>
        <v>0</v>
      </c>
      <c r="D23" s="188" t="str">
        <f t="shared" si="1"/>
        <v/>
      </c>
      <c r="E23" s="155">
        <v>0</v>
      </c>
      <c r="F23" s="158">
        <v>0</v>
      </c>
      <c r="G23" s="159">
        <v>0</v>
      </c>
    </row>
    <row r="24" spans="1:7" hidden="1" x14ac:dyDescent="0.25">
      <c r="A24" s="44" t="s">
        <v>28</v>
      </c>
      <c r="B24" s="154">
        <v>0</v>
      </c>
      <c r="C24" s="13">
        <f t="shared" si="0"/>
        <v>0</v>
      </c>
      <c r="D24" s="188" t="str">
        <f t="shared" si="1"/>
        <v/>
      </c>
      <c r="E24" s="155">
        <v>0</v>
      </c>
      <c r="F24" s="158">
        <v>0</v>
      </c>
      <c r="G24" s="159">
        <v>0</v>
      </c>
    </row>
    <row r="25" spans="1:7" hidden="1" x14ac:dyDescent="0.25">
      <c r="A25" s="44" t="s">
        <v>29</v>
      </c>
      <c r="B25" s="154">
        <v>0</v>
      </c>
      <c r="C25" s="13">
        <f t="shared" si="0"/>
        <v>0</v>
      </c>
      <c r="D25" s="188" t="str">
        <f t="shared" si="1"/>
        <v/>
      </c>
      <c r="E25" s="155">
        <v>0</v>
      </c>
      <c r="F25" s="158">
        <v>0</v>
      </c>
      <c r="G25" s="159">
        <v>0</v>
      </c>
    </row>
    <row r="26" spans="1:7" hidden="1" x14ac:dyDescent="0.25">
      <c r="A26" s="44" t="s">
        <v>30</v>
      </c>
      <c r="B26" s="154">
        <v>0</v>
      </c>
      <c r="C26" s="13">
        <f t="shared" si="0"/>
        <v>0</v>
      </c>
      <c r="D26" s="188" t="str">
        <f t="shared" si="1"/>
        <v/>
      </c>
      <c r="E26" s="155">
        <v>0</v>
      </c>
      <c r="F26" s="158">
        <v>0</v>
      </c>
      <c r="G26" s="159">
        <v>0</v>
      </c>
    </row>
    <row r="27" spans="1:7" x14ac:dyDescent="0.25">
      <c r="A27" s="44" t="s">
        <v>84</v>
      </c>
      <c r="B27" s="154">
        <v>0</v>
      </c>
      <c r="C27" s="13">
        <f t="shared" si="0"/>
        <v>0</v>
      </c>
      <c r="D27" s="188" t="str">
        <f t="shared" si="1"/>
        <v/>
      </c>
      <c r="E27" s="155">
        <v>0</v>
      </c>
      <c r="F27" s="158">
        <v>0</v>
      </c>
      <c r="G27" s="159">
        <v>0</v>
      </c>
    </row>
    <row r="28" spans="1:7" hidden="1" x14ac:dyDescent="0.25">
      <c r="A28" s="44" t="s">
        <v>28</v>
      </c>
      <c r="B28" s="154">
        <v>0</v>
      </c>
      <c r="C28" s="13">
        <f t="shared" si="0"/>
        <v>0</v>
      </c>
      <c r="D28" s="188" t="str">
        <f t="shared" si="1"/>
        <v/>
      </c>
      <c r="E28" s="155">
        <v>0</v>
      </c>
      <c r="F28" s="158">
        <v>0</v>
      </c>
      <c r="G28" s="159">
        <v>0</v>
      </c>
    </row>
    <row r="29" spans="1:7" hidden="1" x14ac:dyDescent="0.25">
      <c r="A29" s="44" t="s">
        <v>29</v>
      </c>
      <c r="B29" s="154">
        <v>0</v>
      </c>
      <c r="C29" s="13">
        <f t="shared" si="0"/>
        <v>0</v>
      </c>
      <c r="D29" s="188" t="str">
        <f t="shared" si="1"/>
        <v/>
      </c>
      <c r="E29" s="155">
        <v>0</v>
      </c>
      <c r="F29" s="158">
        <v>0</v>
      </c>
      <c r="G29" s="159">
        <v>0</v>
      </c>
    </row>
    <row r="30" spans="1:7" hidden="1" x14ac:dyDescent="0.25">
      <c r="A30" s="44" t="s">
        <v>30</v>
      </c>
      <c r="B30" s="154">
        <v>0</v>
      </c>
      <c r="C30" s="13">
        <f t="shared" si="0"/>
        <v>0</v>
      </c>
      <c r="D30" s="188" t="str">
        <f t="shared" si="1"/>
        <v/>
      </c>
      <c r="E30" s="155">
        <v>0</v>
      </c>
      <c r="F30" s="158">
        <v>0</v>
      </c>
      <c r="G30" s="159">
        <v>0</v>
      </c>
    </row>
    <row r="31" spans="1:7" x14ac:dyDescent="0.25">
      <c r="A31" s="44" t="s">
        <v>85</v>
      </c>
      <c r="B31" s="154">
        <v>0</v>
      </c>
      <c r="C31" s="13">
        <f t="shared" si="0"/>
        <v>0</v>
      </c>
      <c r="D31" s="188" t="str">
        <f t="shared" si="1"/>
        <v/>
      </c>
      <c r="E31" s="155">
        <v>0</v>
      </c>
      <c r="F31" s="158">
        <v>0</v>
      </c>
      <c r="G31" s="159">
        <v>0</v>
      </c>
    </row>
    <row r="32" spans="1:7" hidden="1" x14ac:dyDescent="0.25">
      <c r="A32" s="44" t="s">
        <v>28</v>
      </c>
      <c r="B32" s="154">
        <v>0</v>
      </c>
      <c r="C32" s="13">
        <f t="shared" si="0"/>
        <v>0</v>
      </c>
      <c r="D32" s="188" t="str">
        <f t="shared" si="1"/>
        <v/>
      </c>
      <c r="E32" s="155">
        <v>0</v>
      </c>
      <c r="F32" s="158">
        <v>0</v>
      </c>
      <c r="G32" s="159">
        <v>0</v>
      </c>
    </row>
    <row r="33" spans="1:7" hidden="1" x14ac:dyDescent="0.25">
      <c r="A33" s="44" t="s">
        <v>29</v>
      </c>
      <c r="B33" s="154">
        <v>0</v>
      </c>
      <c r="C33" s="13">
        <f t="shared" si="0"/>
        <v>0</v>
      </c>
      <c r="D33" s="188" t="str">
        <f t="shared" si="1"/>
        <v/>
      </c>
      <c r="E33" s="155">
        <v>0</v>
      </c>
      <c r="F33" s="158">
        <v>0</v>
      </c>
      <c r="G33" s="159">
        <v>0</v>
      </c>
    </row>
    <row r="34" spans="1:7" hidden="1" x14ac:dyDescent="0.25">
      <c r="A34" s="44" t="s">
        <v>30</v>
      </c>
      <c r="B34" s="154">
        <v>0</v>
      </c>
      <c r="C34" s="13">
        <f t="shared" si="0"/>
        <v>0</v>
      </c>
      <c r="D34" s="188" t="str">
        <f t="shared" si="1"/>
        <v/>
      </c>
      <c r="E34" s="155">
        <v>0</v>
      </c>
      <c r="F34" s="158">
        <v>0</v>
      </c>
      <c r="G34" s="159">
        <v>0</v>
      </c>
    </row>
    <row r="35" spans="1:7" x14ac:dyDescent="0.25">
      <c r="A35" s="189" t="s">
        <v>31</v>
      </c>
      <c r="B35" s="154">
        <v>0</v>
      </c>
      <c r="C35" s="13">
        <f t="shared" si="0"/>
        <v>0</v>
      </c>
      <c r="D35" s="188" t="str">
        <f t="shared" si="1"/>
        <v/>
      </c>
      <c r="E35" s="155">
        <v>0</v>
      </c>
      <c r="F35" s="158">
        <v>0</v>
      </c>
      <c r="G35" s="159">
        <v>0</v>
      </c>
    </row>
    <row r="36" spans="1:7" hidden="1" x14ac:dyDescent="0.25">
      <c r="A36" s="44" t="s">
        <v>28</v>
      </c>
      <c r="B36" s="154">
        <v>0</v>
      </c>
      <c r="C36" s="13">
        <f t="shared" si="0"/>
        <v>0</v>
      </c>
      <c r="D36" s="188" t="str">
        <f t="shared" si="1"/>
        <v/>
      </c>
      <c r="E36" s="155">
        <v>0</v>
      </c>
      <c r="F36" s="158">
        <v>0</v>
      </c>
      <c r="G36" s="159">
        <v>0</v>
      </c>
    </row>
    <row r="37" spans="1:7" hidden="1" x14ac:dyDescent="0.25">
      <c r="A37" s="44" t="s">
        <v>29</v>
      </c>
      <c r="B37" s="154">
        <v>0</v>
      </c>
      <c r="C37" s="13">
        <f t="shared" si="0"/>
        <v>0</v>
      </c>
      <c r="D37" s="188" t="str">
        <f t="shared" si="1"/>
        <v/>
      </c>
      <c r="E37" s="155">
        <v>0</v>
      </c>
      <c r="F37" s="158">
        <v>0</v>
      </c>
      <c r="G37" s="159">
        <v>0</v>
      </c>
    </row>
    <row r="38" spans="1:7" hidden="1" x14ac:dyDescent="0.25">
      <c r="A38" s="44" t="s">
        <v>30</v>
      </c>
      <c r="B38" s="154">
        <v>0</v>
      </c>
      <c r="C38" s="13">
        <f t="shared" si="0"/>
        <v>0</v>
      </c>
      <c r="D38" s="188" t="str">
        <f t="shared" si="1"/>
        <v/>
      </c>
      <c r="E38" s="155">
        <v>0</v>
      </c>
      <c r="F38" s="158">
        <v>0</v>
      </c>
      <c r="G38" s="159">
        <v>0</v>
      </c>
    </row>
    <row r="39" spans="1:7" x14ac:dyDescent="0.25">
      <c r="A39" s="44" t="s">
        <v>32</v>
      </c>
      <c r="B39" s="154">
        <v>0</v>
      </c>
      <c r="C39" s="13">
        <f t="shared" si="0"/>
        <v>0</v>
      </c>
      <c r="D39" s="188" t="str">
        <f t="shared" si="1"/>
        <v/>
      </c>
      <c r="E39" s="155">
        <v>0</v>
      </c>
      <c r="F39" s="158">
        <v>0</v>
      </c>
      <c r="G39" s="159">
        <v>0</v>
      </c>
    </row>
    <row r="40" spans="1:7" hidden="1" x14ac:dyDescent="0.25">
      <c r="A40" s="44" t="s">
        <v>28</v>
      </c>
      <c r="B40" s="154">
        <v>0</v>
      </c>
      <c r="C40" s="13">
        <f t="shared" si="0"/>
        <v>0</v>
      </c>
      <c r="D40" s="188" t="str">
        <f t="shared" si="1"/>
        <v/>
      </c>
      <c r="E40" s="155">
        <v>0</v>
      </c>
      <c r="F40" s="158">
        <v>0</v>
      </c>
      <c r="G40" s="159">
        <v>0</v>
      </c>
    </row>
    <row r="41" spans="1:7" hidden="1" x14ac:dyDescent="0.25">
      <c r="A41" s="44" t="s">
        <v>29</v>
      </c>
      <c r="B41" s="154">
        <v>0</v>
      </c>
      <c r="C41" s="13">
        <f t="shared" si="0"/>
        <v>0</v>
      </c>
      <c r="D41" s="188" t="str">
        <f t="shared" si="1"/>
        <v/>
      </c>
      <c r="E41" s="155">
        <v>0</v>
      </c>
      <c r="F41" s="158">
        <v>0</v>
      </c>
      <c r="G41" s="159">
        <v>0</v>
      </c>
    </row>
    <row r="42" spans="1:7" hidden="1" x14ac:dyDescent="0.25">
      <c r="A42" s="44" t="s">
        <v>30</v>
      </c>
      <c r="B42" s="154">
        <v>0</v>
      </c>
      <c r="C42" s="13">
        <f t="shared" si="0"/>
        <v>0</v>
      </c>
      <c r="D42" s="188" t="str">
        <f t="shared" si="1"/>
        <v/>
      </c>
      <c r="E42" s="155">
        <v>0</v>
      </c>
      <c r="F42" s="158">
        <v>0</v>
      </c>
      <c r="G42" s="159">
        <v>0</v>
      </c>
    </row>
    <row r="43" spans="1:7" x14ac:dyDescent="0.25">
      <c r="A43" s="44" t="s">
        <v>33</v>
      </c>
      <c r="B43" s="154">
        <v>0</v>
      </c>
      <c r="C43" s="13">
        <f t="shared" si="0"/>
        <v>0</v>
      </c>
      <c r="D43" s="188" t="str">
        <f t="shared" si="1"/>
        <v/>
      </c>
      <c r="E43" s="155">
        <v>0</v>
      </c>
      <c r="F43" s="158">
        <v>0</v>
      </c>
      <c r="G43" s="159">
        <v>0</v>
      </c>
    </row>
    <row r="44" spans="1:7" hidden="1" x14ac:dyDescent="0.25">
      <c r="A44" s="44" t="s">
        <v>28</v>
      </c>
      <c r="B44" s="154">
        <v>0</v>
      </c>
      <c r="C44" s="13">
        <f t="shared" si="0"/>
        <v>0</v>
      </c>
      <c r="D44" s="188" t="str">
        <f t="shared" si="1"/>
        <v/>
      </c>
      <c r="E44" s="155">
        <v>0</v>
      </c>
      <c r="F44" s="158">
        <v>0</v>
      </c>
      <c r="G44" s="159">
        <v>0</v>
      </c>
    </row>
    <row r="45" spans="1:7" hidden="1" x14ac:dyDescent="0.25">
      <c r="A45" s="44" t="s">
        <v>29</v>
      </c>
      <c r="B45" s="154">
        <v>0</v>
      </c>
      <c r="C45" s="13">
        <f t="shared" si="0"/>
        <v>0</v>
      </c>
      <c r="D45" s="188" t="str">
        <f t="shared" si="1"/>
        <v/>
      </c>
      <c r="E45" s="155">
        <v>0</v>
      </c>
      <c r="F45" s="158">
        <v>0</v>
      </c>
      <c r="G45" s="159">
        <v>0</v>
      </c>
    </row>
    <row r="46" spans="1:7" hidden="1" x14ac:dyDescent="0.25">
      <c r="A46" s="44" t="s">
        <v>30</v>
      </c>
      <c r="B46" s="154">
        <v>0</v>
      </c>
      <c r="C46" s="13">
        <f t="shared" si="0"/>
        <v>0</v>
      </c>
      <c r="D46" s="188" t="str">
        <f t="shared" si="1"/>
        <v/>
      </c>
      <c r="E46" s="155">
        <v>0</v>
      </c>
      <c r="F46" s="158">
        <v>0</v>
      </c>
      <c r="G46" s="159">
        <v>0</v>
      </c>
    </row>
    <row r="47" spans="1:7" x14ac:dyDescent="0.25">
      <c r="A47" s="44" t="s">
        <v>34</v>
      </c>
      <c r="B47" s="154">
        <v>0</v>
      </c>
      <c r="C47" s="13">
        <f t="shared" si="0"/>
        <v>0</v>
      </c>
      <c r="D47" s="188" t="str">
        <f t="shared" si="1"/>
        <v/>
      </c>
      <c r="E47" s="155">
        <v>0</v>
      </c>
      <c r="F47" s="158">
        <v>0</v>
      </c>
      <c r="G47" s="159">
        <v>0</v>
      </c>
    </row>
    <row r="48" spans="1:7" hidden="1" x14ac:dyDescent="0.25">
      <c r="A48" s="44" t="s">
        <v>28</v>
      </c>
      <c r="B48" s="154">
        <v>0</v>
      </c>
      <c r="C48" s="13">
        <f t="shared" si="0"/>
        <v>0</v>
      </c>
      <c r="D48" s="188" t="str">
        <f t="shared" si="1"/>
        <v/>
      </c>
      <c r="E48" s="155">
        <v>0</v>
      </c>
      <c r="F48" s="158">
        <v>0</v>
      </c>
      <c r="G48" s="159">
        <v>0</v>
      </c>
    </row>
    <row r="49" spans="1:7" hidden="1" x14ac:dyDescent="0.25">
      <c r="A49" s="44" t="s">
        <v>29</v>
      </c>
      <c r="B49" s="154">
        <v>0</v>
      </c>
      <c r="C49" s="13">
        <f t="shared" si="0"/>
        <v>0</v>
      </c>
      <c r="D49" s="188" t="str">
        <f t="shared" si="1"/>
        <v/>
      </c>
      <c r="E49" s="155">
        <v>0</v>
      </c>
      <c r="F49" s="158">
        <v>0</v>
      </c>
      <c r="G49" s="159">
        <v>0</v>
      </c>
    </row>
    <row r="50" spans="1:7" hidden="1" x14ac:dyDescent="0.25">
      <c r="A50" s="44" t="s">
        <v>30</v>
      </c>
      <c r="B50" s="154">
        <v>0</v>
      </c>
      <c r="C50" s="13">
        <f t="shared" si="0"/>
        <v>0</v>
      </c>
      <c r="D50" s="188" t="str">
        <f t="shared" si="1"/>
        <v/>
      </c>
      <c r="E50" s="155">
        <v>0</v>
      </c>
      <c r="F50" s="158">
        <v>0</v>
      </c>
      <c r="G50" s="159">
        <v>0</v>
      </c>
    </row>
    <row r="51" spans="1:7" x14ac:dyDescent="0.25">
      <c r="A51" s="45" t="s">
        <v>69</v>
      </c>
      <c r="B51" s="163">
        <v>0</v>
      </c>
      <c r="C51" s="26">
        <f>B51-E51</f>
        <v>0</v>
      </c>
      <c r="D51" s="188" t="str">
        <f t="shared" si="1"/>
        <v/>
      </c>
      <c r="E51" s="164">
        <v>0</v>
      </c>
      <c r="F51" s="164">
        <v>0</v>
      </c>
      <c r="G51" s="164">
        <v>0</v>
      </c>
    </row>
    <row r="52" spans="1:7" x14ac:dyDescent="0.25">
      <c r="A52" s="143" t="s">
        <v>55</v>
      </c>
      <c r="B52" s="156">
        <f>SUM(B17:B50)-B51</f>
        <v>0</v>
      </c>
      <c r="C52" s="26">
        <f t="shared" si="0"/>
        <v>0</v>
      </c>
      <c r="D52" s="186" t="str">
        <f>IF(E52&gt;0, C52/E52*100,  "")</f>
        <v/>
      </c>
      <c r="E52" s="164">
        <f>SUM(E17:E50)-E51</f>
        <v>0</v>
      </c>
      <c r="F52" s="164">
        <f>SUM(F17:F50)-F51</f>
        <v>0</v>
      </c>
      <c r="G52" s="164">
        <f>SUM(G17:G50)-G51</f>
        <v>0</v>
      </c>
    </row>
    <row r="53" spans="1:7" ht="26.25" customHeight="1" x14ac:dyDescent="0.25">
      <c r="A53" s="517" t="s">
        <v>124</v>
      </c>
      <c r="B53" s="593"/>
      <c r="C53" s="593"/>
      <c r="D53" s="593"/>
      <c r="E53" s="593"/>
      <c r="F53" s="593"/>
      <c r="G53" s="593"/>
    </row>
    <row r="55" spans="1:7" x14ac:dyDescent="0.25">
      <c r="A55" t="s">
        <v>100</v>
      </c>
    </row>
  </sheetData>
  <customSheetViews>
    <customSheetView guid="{998BC6E9-A6D8-45DD-8201-80AFB6E69674}" showPageBreaks="1" showGridLines="0" fitToPage="1" printArea="1" hiddenRows="1" topLeftCell="A5">
      <selection activeCell="A65" sqref="A65"/>
      <pageMargins left="0.7" right="0.7" top="0.75" bottom="0.75" header="0.3" footer="0.3"/>
      <pageSetup scale="74" fitToHeight="0" orientation="portrait" r:id="rId1"/>
    </customSheetView>
    <customSheetView guid="{45808627-101D-4A6C-868C-4EF9916FFA85}" showGridLines="0" fitToPage="1" hiddenRows="1" topLeftCell="A5">
      <selection activeCell="A65" sqref="A65"/>
      <pageMargins left="0.7" right="0.7" top="0.75" bottom="0.75" header="0.3" footer="0.3"/>
      <pageSetup scale="74" fitToHeight="0" orientation="portrait" r:id="rId2"/>
    </customSheetView>
    <customSheetView guid="{9D4C9D37-C9D5-451D-8773-2D6B31A4632A}" showPageBreaks="1" showGridLines="0" fitToPage="1" printArea="1" hiddenRows="1" topLeftCell="A5">
      <selection activeCell="A65" sqref="A65"/>
      <pageMargins left="0.7" right="0.7" top="0.75" bottom="0.75" header="0.3" footer="0.3"/>
      <pageSetup scale="74" fitToHeight="0" orientation="portrait" r:id="rId3"/>
    </customSheetView>
  </customSheetViews>
  <mergeCells count="10">
    <mergeCell ref="A1:G4"/>
    <mergeCell ref="A53:G53"/>
    <mergeCell ref="A5:G12"/>
    <mergeCell ref="A13:A16"/>
    <mergeCell ref="B13:B16"/>
    <mergeCell ref="C13:C16"/>
    <mergeCell ref="D13:D16"/>
    <mergeCell ref="E13:E16"/>
    <mergeCell ref="F13:F16"/>
    <mergeCell ref="G13:G16"/>
  </mergeCells>
  <pageMargins left="0.7" right="0.7" top="0.75" bottom="0.75" header="0.3" footer="0.3"/>
  <pageSetup scale="74" fitToHeight="0" orientation="portrait" r:id="rId4"/>
  <ignoredErrors>
    <ignoredError sqref="C23:C52 C17:C18 D17:D51 E52:G5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showGridLines="0" tabSelected="1" topLeftCell="B23" zoomScale="80" zoomScaleNormal="80" zoomScaleSheetLayoutView="100" workbookViewId="0">
      <selection activeCell="A2" sqref="A2:G25"/>
    </sheetView>
  </sheetViews>
  <sheetFormatPr defaultRowHeight="15" outlineLevelRow="1" x14ac:dyDescent="0.25"/>
  <cols>
    <col min="1" max="1" width="33.28515625" customWidth="1"/>
    <col min="2" max="5" width="20.7109375" customWidth="1"/>
    <col min="6" max="6" width="11.7109375" customWidth="1"/>
    <col min="7" max="7" width="7.7109375" customWidth="1"/>
    <col min="8" max="8" width="0.85546875" customWidth="1"/>
    <col min="13" max="13" width="11" bestFit="1" customWidth="1"/>
    <col min="17" max="17" width="11.5703125" bestFit="1" customWidth="1"/>
    <col min="18" max="18" width="11.5703125" customWidth="1"/>
    <col min="19" max="19" width="19.28515625" bestFit="1" customWidth="1"/>
    <col min="20" max="20" width="17.7109375" bestFit="1" customWidth="1"/>
  </cols>
  <sheetData>
    <row r="1" spans="1:23" ht="39" customHeight="1" x14ac:dyDescent="0.25">
      <c r="A1" s="523" t="s">
        <v>138</v>
      </c>
      <c r="B1" s="523"/>
      <c r="C1" s="523"/>
      <c r="D1" s="523"/>
      <c r="E1" s="523"/>
      <c r="F1" s="523"/>
      <c r="G1" s="523"/>
      <c r="H1" s="235"/>
      <c r="S1" s="503"/>
      <c r="T1" s="503"/>
      <c r="U1" s="503"/>
      <c r="V1" s="503"/>
      <c r="W1" s="503"/>
    </row>
    <row r="2" spans="1:23" ht="27" customHeight="1" x14ac:dyDescent="0.25">
      <c r="A2" s="524" t="s">
        <v>87</v>
      </c>
      <c r="B2" s="526" t="s">
        <v>139</v>
      </c>
      <c r="C2" s="526" t="s">
        <v>140</v>
      </c>
      <c r="D2" s="526" t="s">
        <v>141</v>
      </c>
      <c r="E2" s="526" t="s">
        <v>142</v>
      </c>
      <c r="F2" s="524" t="s">
        <v>14</v>
      </c>
      <c r="G2" s="524"/>
      <c r="H2" s="235"/>
      <c r="O2" s="508"/>
      <c r="P2" s="508"/>
      <c r="Q2" s="508"/>
      <c r="R2" s="508"/>
      <c r="S2" s="508"/>
      <c r="T2" s="508"/>
      <c r="U2" s="508"/>
      <c r="V2" s="508"/>
      <c r="W2" s="503"/>
    </row>
    <row r="3" spans="1:23" ht="46.5" customHeight="1" x14ac:dyDescent="0.25">
      <c r="A3" s="524"/>
      <c r="B3" s="527"/>
      <c r="C3" s="527"/>
      <c r="D3" s="527"/>
      <c r="E3" s="527"/>
      <c r="F3" s="525"/>
      <c r="G3" s="525"/>
      <c r="H3" s="235"/>
      <c r="O3" s="508"/>
      <c r="P3" s="508"/>
      <c r="Q3" s="508"/>
      <c r="R3" s="508"/>
      <c r="S3" s="508"/>
      <c r="T3" s="508"/>
      <c r="U3" s="508"/>
      <c r="V3" s="508"/>
      <c r="W3" s="508"/>
    </row>
    <row r="4" spans="1:23" x14ac:dyDescent="0.25">
      <c r="A4" s="525"/>
      <c r="B4" s="496" t="s">
        <v>15</v>
      </c>
      <c r="C4" s="496" t="s">
        <v>15</v>
      </c>
      <c r="D4" s="496" t="s">
        <v>15</v>
      </c>
      <c r="E4" s="496" t="s">
        <v>15</v>
      </c>
      <c r="F4" s="497" t="s">
        <v>15</v>
      </c>
      <c r="G4" s="498" t="s">
        <v>115</v>
      </c>
      <c r="H4" s="235"/>
      <c r="L4" s="473" t="s">
        <v>153</v>
      </c>
      <c r="M4" s="477">
        <v>15075200</v>
      </c>
      <c r="O4" s="508"/>
      <c r="P4" s="508"/>
      <c r="Q4" s="508"/>
      <c r="R4" s="508"/>
      <c r="S4" s="508"/>
      <c r="T4" s="508"/>
      <c r="U4" s="504"/>
      <c r="V4" s="508"/>
      <c r="W4" s="508"/>
    </row>
    <row r="5" spans="1:23" x14ac:dyDescent="0.25">
      <c r="A5" s="143" t="s">
        <v>36</v>
      </c>
      <c r="B5" s="499"/>
      <c r="C5" s="499"/>
      <c r="D5" s="499"/>
      <c r="E5" s="499"/>
      <c r="F5" s="499"/>
      <c r="G5" s="500"/>
      <c r="H5" s="235"/>
      <c r="L5" s="475" t="s">
        <v>134</v>
      </c>
      <c r="M5" s="478">
        <v>24460500</v>
      </c>
      <c r="O5" s="508"/>
      <c r="P5" s="508"/>
      <c r="Q5" s="508"/>
      <c r="R5" s="508"/>
      <c r="S5" s="508"/>
      <c r="T5" s="508"/>
      <c r="U5" s="506"/>
      <c r="V5" s="504"/>
      <c r="W5" s="508"/>
    </row>
    <row r="6" spans="1:23" x14ac:dyDescent="0.25">
      <c r="A6" s="56" t="s">
        <v>16</v>
      </c>
      <c r="B6" s="150">
        <f>6800700+64014</f>
        <v>6864714</v>
      </c>
      <c r="C6" s="150">
        <v>12314200</v>
      </c>
      <c r="D6" s="150" t="s">
        <v>102</v>
      </c>
      <c r="E6" s="150" t="s">
        <v>102</v>
      </c>
      <c r="F6" s="206">
        <f t="shared" ref="F6:F13" si="0">SUM(B6:E6)</f>
        <v>19178914</v>
      </c>
      <c r="G6" s="199">
        <f>F6/(SUM($F$6:$F$12))*100</f>
        <v>1.0713859916786894</v>
      </c>
      <c r="H6" s="235"/>
      <c r="L6" s="475" t="s">
        <v>135</v>
      </c>
      <c r="M6" s="479">
        <v>1464000000</v>
      </c>
      <c r="O6" s="508"/>
      <c r="P6" s="508"/>
      <c r="Q6" s="508"/>
      <c r="R6" s="508"/>
      <c r="S6" s="508"/>
      <c r="T6" s="504"/>
      <c r="U6" s="505"/>
      <c r="V6" s="506"/>
      <c r="W6" s="508"/>
    </row>
    <row r="7" spans="1:23" x14ac:dyDescent="0.25">
      <c r="A7" s="56" t="s">
        <v>17</v>
      </c>
      <c r="B7" s="150">
        <v>849800</v>
      </c>
      <c r="C7" s="150">
        <v>1497900</v>
      </c>
      <c r="D7" s="150" t="s">
        <v>102</v>
      </c>
      <c r="E7" s="150" t="s">
        <v>102</v>
      </c>
      <c r="F7" s="206">
        <f t="shared" si="0"/>
        <v>2347700</v>
      </c>
      <c r="G7" s="199">
        <f t="shared" ref="G7:G12" si="1">F7/(SUM($F$6:$F$12))*100</f>
        <v>0.13114886967343717</v>
      </c>
      <c r="H7" s="235"/>
      <c r="L7" s="476" t="s">
        <v>136</v>
      </c>
      <c r="M7" s="480">
        <v>280000000</v>
      </c>
      <c r="O7" s="504"/>
      <c r="P7" s="504"/>
      <c r="Q7" s="504"/>
      <c r="R7" s="504"/>
      <c r="S7" s="504"/>
      <c r="T7" s="506"/>
      <c r="U7" s="503"/>
      <c r="V7" s="504"/>
      <c r="W7" s="508"/>
    </row>
    <row r="8" spans="1:23" x14ac:dyDescent="0.25">
      <c r="A8" s="56" t="s">
        <v>18</v>
      </c>
      <c r="B8" s="150">
        <v>312700</v>
      </c>
      <c r="C8" s="150">
        <v>385000</v>
      </c>
      <c r="D8" s="150" t="s">
        <v>102</v>
      </c>
      <c r="E8" s="150" t="s">
        <v>102</v>
      </c>
      <c r="F8" s="206">
        <f t="shared" si="0"/>
        <v>697700</v>
      </c>
      <c r="G8" s="199">
        <f t="shared" si="1"/>
        <v>3.8975408430019634E-2</v>
      </c>
      <c r="H8" s="235"/>
      <c r="O8" s="506"/>
      <c r="P8" s="506"/>
      <c r="Q8" s="506"/>
      <c r="R8" s="506"/>
      <c r="S8" s="506"/>
      <c r="T8" s="504"/>
      <c r="U8" s="503"/>
      <c r="V8" s="506"/>
      <c r="W8" s="504"/>
    </row>
    <row r="9" spans="1:23" x14ac:dyDescent="0.25">
      <c r="A9" s="56" t="s">
        <v>19</v>
      </c>
      <c r="B9" s="150">
        <v>11121800</v>
      </c>
      <c r="C9" s="150">
        <v>6502400</v>
      </c>
      <c r="D9" s="150" t="s">
        <v>102</v>
      </c>
      <c r="E9" s="150">
        <v>99999000</v>
      </c>
      <c r="F9" s="206">
        <f>SUM(B9:E9)</f>
        <v>117623200</v>
      </c>
      <c r="G9" s="199">
        <f t="shared" si="1"/>
        <v>6.5707499797131792</v>
      </c>
      <c r="H9" s="235"/>
      <c r="O9" s="503"/>
      <c r="P9" s="503"/>
      <c r="Q9" s="503"/>
      <c r="R9" s="503"/>
      <c r="S9" s="503"/>
      <c r="T9" s="506"/>
      <c r="U9" s="503"/>
      <c r="V9" s="503"/>
      <c r="W9" s="506"/>
    </row>
    <row r="10" spans="1:23" x14ac:dyDescent="0.25">
      <c r="A10" s="56" t="s">
        <v>20</v>
      </c>
      <c r="B10" s="150">
        <v>343600</v>
      </c>
      <c r="C10" s="150">
        <v>312600</v>
      </c>
      <c r="D10" s="150">
        <v>0</v>
      </c>
      <c r="E10" s="331" t="s">
        <v>102</v>
      </c>
      <c r="F10" s="206">
        <f t="shared" si="0"/>
        <v>656200</v>
      </c>
      <c r="G10" s="199">
        <f t="shared" si="1"/>
        <v>3.6657106222988227E-2</v>
      </c>
      <c r="H10" s="235"/>
      <c r="O10" s="503"/>
      <c r="P10" s="503"/>
      <c r="Q10" s="503"/>
      <c r="R10" s="503"/>
      <c r="S10" s="503"/>
      <c r="T10" s="503"/>
      <c r="U10" s="503"/>
      <c r="V10" s="503"/>
      <c r="W10" s="503"/>
    </row>
    <row r="11" spans="1:23" x14ac:dyDescent="0.25">
      <c r="A11" s="58" t="s">
        <v>21</v>
      </c>
      <c r="B11" s="331" t="s">
        <v>102</v>
      </c>
      <c r="C11" s="150">
        <v>5597400</v>
      </c>
      <c r="D11" s="150">
        <v>1464000000</v>
      </c>
      <c r="E11" s="150">
        <v>180001000</v>
      </c>
      <c r="F11" s="206">
        <f t="shared" si="0"/>
        <v>1649598400</v>
      </c>
      <c r="G11" s="199">
        <f>F11/(SUM($F$6:$F$12))*100</f>
        <v>92.151026781577912</v>
      </c>
      <c r="H11" s="235"/>
      <c r="O11" s="503"/>
      <c r="P11" s="503"/>
      <c r="Q11" s="503"/>
      <c r="R11" s="503"/>
      <c r="S11" s="503"/>
      <c r="T11" s="503"/>
      <c r="U11" s="503"/>
      <c r="V11" s="503"/>
      <c r="W11" s="503"/>
    </row>
    <row r="12" spans="1:23" x14ac:dyDescent="0.25">
      <c r="A12" s="56" t="s">
        <v>22</v>
      </c>
      <c r="B12" s="331" t="s">
        <v>102</v>
      </c>
      <c r="C12" s="331">
        <v>1000</v>
      </c>
      <c r="D12" s="331" t="s">
        <v>102</v>
      </c>
      <c r="E12" s="331" t="s">
        <v>102</v>
      </c>
      <c r="F12" s="206">
        <f t="shared" si="0"/>
        <v>1000</v>
      </c>
      <c r="G12" s="199">
        <f t="shared" si="1"/>
        <v>5.5862703783889397E-5</v>
      </c>
      <c r="H12" s="235"/>
      <c r="O12" s="503"/>
      <c r="P12" s="503"/>
      <c r="Q12" s="503"/>
      <c r="R12" s="503"/>
      <c r="S12" s="503"/>
      <c r="T12" s="503"/>
      <c r="U12" s="503"/>
      <c r="V12" s="503"/>
      <c r="W12" s="503"/>
    </row>
    <row r="13" spans="1:23" ht="15.75" thickBot="1" x14ac:dyDescent="0.3">
      <c r="A13" s="56" t="s">
        <v>69</v>
      </c>
      <c r="B13" s="175">
        <v>-4353400</v>
      </c>
      <c r="C13" s="175">
        <v>-2150000</v>
      </c>
      <c r="D13" s="175">
        <v>0</v>
      </c>
      <c r="E13" s="175">
        <v>0</v>
      </c>
      <c r="F13" s="175">
        <f t="shared" si="0"/>
        <v>-6503400</v>
      </c>
      <c r="G13" s="199"/>
      <c r="H13" s="235"/>
      <c r="O13" s="503"/>
      <c r="P13" s="503"/>
      <c r="Q13" s="503"/>
      <c r="R13" s="503"/>
      <c r="S13" s="503"/>
      <c r="T13" s="503"/>
      <c r="U13" s="503"/>
      <c r="V13" s="503"/>
      <c r="W13" s="503"/>
    </row>
    <row r="14" spans="1:23" ht="15.75" thickBot="1" x14ac:dyDescent="0.3">
      <c r="A14" s="59" t="s">
        <v>23</v>
      </c>
      <c r="B14" s="203">
        <f>SUM(B6:B12)+B13</f>
        <v>15139214</v>
      </c>
      <c r="C14" s="203">
        <f>SUM(C6:C12)+C13</f>
        <v>24460500</v>
      </c>
      <c r="D14" s="203">
        <f t="shared" ref="D14:E14" si="2">SUM(D6:D12)-D13</f>
        <v>1464000000</v>
      </c>
      <c r="E14" s="203">
        <f t="shared" si="2"/>
        <v>280000000</v>
      </c>
      <c r="F14" s="203">
        <f>SUM(F6:F13)</f>
        <v>1783599714</v>
      </c>
      <c r="G14" s="205">
        <f>SUM(G6:G12)</f>
        <v>100.00000000000001</v>
      </c>
      <c r="H14" s="235"/>
      <c r="O14" s="503"/>
      <c r="P14" s="503"/>
      <c r="Q14" s="503"/>
      <c r="R14" s="503"/>
      <c r="S14" s="503"/>
      <c r="T14" s="503"/>
      <c r="U14" s="503"/>
      <c r="V14" s="503"/>
      <c r="W14" s="503"/>
    </row>
    <row r="15" spans="1:23" x14ac:dyDescent="0.25">
      <c r="A15" s="60" t="s">
        <v>24</v>
      </c>
      <c r="B15" s="61">
        <f>(B14/$F$14)*100</f>
        <v>0.84880110044691337</v>
      </c>
      <c r="C15" s="61">
        <f>(C14/$F$14)*100</f>
        <v>1.3714119714195021</v>
      </c>
      <c r="D15" s="61">
        <f>(D14/$F$14)*100</f>
        <v>82.081197283708462</v>
      </c>
      <c r="E15" s="61">
        <f>(E14/$F$14)*100</f>
        <v>15.698589644425118</v>
      </c>
      <c r="F15" s="61">
        <f>SUM(B15:E15)</f>
        <v>99.999999999999986</v>
      </c>
      <c r="G15" s="62"/>
      <c r="H15" s="235"/>
    </row>
    <row r="16" spans="1:23" x14ac:dyDescent="0.25">
      <c r="A16" s="63" t="s">
        <v>42</v>
      </c>
      <c r="B16" s="64"/>
      <c r="C16" s="64"/>
      <c r="D16" s="64"/>
      <c r="E16" s="64"/>
      <c r="F16" s="65"/>
      <c r="G16" s="66"/>
      <c r="H16" s="235"/>
    </row>
    <row r="17" spans="1:13" hidden="1" outlineLevel="1" x14ac:dyDescent="0.25">
      <c r="A17" s="56" t="s">
        <v>70</v>
      </c>
      <c r="B17" s="149" t="s">
        <v>102</v>
      </c>
      <c r="C17" s="149" t="s">
        <v>102</v>
      </c>
      <c r="D17" s="149" t="s">
        <v>101</v>
      </c>
      <c r="E17" s="149" t="s">
        <v>101</v>
      </c>
      <c r="F17" s="206">
        <f>SUM(B17:E17)</f>
        <v>0</v>
      </c>
      <c r="G17" s="199">
        <f>F17/(SUM($F$17:$F$20))*100</f>
        <v>0</v>
      </c>
      <c r="H17" s="235"/>
    </row>
    <row r="18" spans="1:13" hidden="1" outlineLevel="1" x14ac:dyDescent="0.25">
      <c r="A18" s="56" t="s">
        <v>58</v>
      </c>
      <c r="B18" s="149" t="s">
        <v>102</v>
      </c>
      <c r="C18" s="149" t="s">
        <v>101</v>
      </c>
      <c r="D18" s="149" t="s">
        <v>101</v>
      </c>
      <c r="E18" s="149" t="s">
        <v>101</v>
      </c>
      <c r="F18" s="206">
        <f>SUM(B18:E18)</f>
        <v>0</v>
      </c>
      <c r="G18" s="199">
        <f>F18/(SUM($F$17:$F$20))*100</f>
        <v>0</v>
      </c>
      <c r="H18" s="235"/>
    </row>
    <row r="19" spans="1:13" ht="15.75" collapsed="1" thickBot="1" x14ac:dyDescent="0.3">
      <c r="A19" s="56" t="s">
        <v>59</v>
      </c>
      <c r="B19" s="149"/>
      <c r="C19" s="149">
        <v>0</v>
      </c>
      <c r="D19" s="149">
        <v>1100000000</v>
      </c>
      <c r="E19" s="149" t="s">
        <v>101</v>
      </c>
      <c r="F19" s="206">
        <f>SUM(B19:E19)</f>
        <v>1100000000</v>
      </c>
      <c r="G19" s="199">
        <f t="shared" ref="G19:G20" si="3">F19/(SUM($F$17:$F$20))*100</f>
        <v>100</v>
      </c>
      <c r="H19" s="235"/>
      <c r="K19" s="5"/>
    </row>
    <row r="20" spans="1:13" ht="15.75" hidden="1" outlineLevel="1" thickBot="1" x14ac:dyDescent="0.3">
      <c r="A20" s="56" t="s">
        <v>78</v>
      </c>
      <c r="B20" s="149" t="s">
        <v>102</v>
      </c>
      <c r="C20" s="149" t="s">
        <v>101</v>
      </c>
      <c r="D20" s="149" t="s">
        <v>101</v>
      </c>
      <c r="E20" s="149" t="s">
        <v>101</v>
      </c>
      <c r="F20" s="206">
        <f>SUM(B20:E20)</f>
        <v>0</v>
      </c>
      <c r="G20" s="199">
        <f t="shared" si="3"/>
        <v>0</v>
      </c>
      <c r="H20" s="235"/>
    </row>
    <row r="21" spans="1:13" ht="15.75" hidden="1" outlineLevel="1" thickBot="1" x14ac:dyDescent="0.3">
      <c r="A21" s="56" t="s">
        <v>69</v>
      </c>
      <c r="B21" s="149">
        <v>0</v>
      </c>
      <c r="C21" s="57"/>
      <c r="D21" s="149"/>
      <c r="E21" s="149"/>
      <c r="F21" s="206">
        <f>SUM(B21:E21)</f>
        <v>0</v>
      </c>
      <c r="G21" s="199"/>
      <c r="H21" s="235"/>
    </row>
    <row r="22" spans="1:13" ht="15.75" collapsed="1" thickBot="1" x14ac:dyDescent="0.3">
      <c r="A22" s="59" t="s">
        <v>23</v>
      </c>
      <c r="B22" s="203">
        <f t="shared" ref="B22:F22" si="4">SUM(B17:B20)-B21</f>
        <v>0</v>
      </c>
      <c r="C22" s="203">
        <f t="shared" si="4"/>
        <v>0</v>
      </c>
      <c r="D22" s="203">
        <f t="shared" si="4"/>
        <v>1100000000</v>
      </c>
      <c r="E22" s="203">
        <f t="shared" si="4"/>
        <v>0</v>
      </c>
      <c r="F22" s="203">
        <f t="shared" si="4"/>
        <v>1100000000</v>
      </c>
      <c r="G22" s="205">
        <f>SUM(G17:G20)</f>
        <v>100</v>
      </c>
      <c r="H22" s="235"/>
    </row>
    <row r="23" spans="1:13" x14ac:dyDescent="0.25">
      <c r="A23" s="60" t="s">
        <v>24</v>
      </c>
      <c r="B23" s="204">
        <f>(B22/$F$22)*100</f>
        <v>0</v>
      </c>
      <c r="C23" s="204">
        <f>(C22/$F$22)*100</f>
        <v>0</v>
      </c>
      <c r="D23" s="204">
        <f>(D22/$F$22)*100</f>
        <v>100</v>
      </c>
      <c r="E23" s="204">
        <f>(E22/$F$22)*100</f>
        <v>0</v>
      </c>
      <c r="F23" s="204">
        <f>SUM(B23:E23)</f>
        <v>100</v>
      </c>
      <c r="G23" s="62"/>
      <c r="H23" s="235"/>
    </row>
    <row r="24" spans="1:13" ht="15" customHeight="1" x14ac:dyDescent="0.25">
      <c r="A24" s="516" t="s">
        <v>56</v>
      </c>
      <c r="B24" s="517"/>
      <c r="C24" s="517"/>
      <c r="D24" s="517"/>
      <c r="E24" s="517"/>
      <c r="F24" s="517"/>
      <c r="G24" s="518"/>
      <c r="H24" s="235"/>
    </row>
    <row r="25" spans="1:13" ht="15" customHeight="1" x14ac:dyDescent="0.25">
      <c r="A25" s="519" t="s">
        <v>114</v>
      </c>
      <c r="B25" s="520"/>
      <c r="C25" s="520"/>
      <c r="D25" s="233"/>
      <c r="E25" s="233"/>
      <c r="F25" s="233"/>
      <c r="G25" s="234"/>
      <c r="H25" s="234"/>
    </row>
    <row r="26" spans="1:13" x14ac:dyDescent="0.25">
      <c r="A26" s="19"/>
      <c r="B26" s="19"/>
      <c r="C26" s="19"/>
    </row>
    <row r="27" spans="1:13" x14ac:dyDescent="0.25">
      <c r="A27" s="67" t="s">
        <v>71</v>
      </c>
      <c r="B27" s="19"/>
      <c r="C27" s="19"/>
    </row>
    <row r="28" spans="1:13" x14ac:dyDescent="0.25">
      <c r="A28" s="19"/>
      <c r="B28" s="19"/>
      <c r="C28" s="19"/>
    </row>
    <row r="29" spans="1:13" x14ac:dyDescent="0.25">
      <c r="A29" s="19"/>
      <c r="B29" s="19"/>
      <c r="C29" s="19"/>
      <c r="L29" s="473" t="s">
        <v>135</v>
      </c>
      <c r="M29" s="474">
        <v>1100000000</v>
      </c>
    </row>
    <row r="30" spans="1:13" x14ac:dyDescent="0.25">
      <c r="A30" s="19"/>
      <c r="B30" s="19"/>
      <c r="C30" s="19"/>
      <c r="L30" s="475" t="s">
        <v>59</v>
      </c>
      <c r="M30" s="235">
        <v>1100000000</v>
      </c>
    </row>
    <row r="31" spans="1:13" x14ac:dyDescent="0.25">
      <c r="L31" s="475"/>
      <c r="M31" s="235"/>
    </row>
    <row r="32" spans="1:13" x14ac:dyDescent="0.25">
      <c r="A32" s="19"/>
      <c r="L32" s="475"/>
      <c r="M32" s="235"/>
    </row>
    <row r="33" spans="1:13" x14ac:dyDescent="0.25">
      <c r="A33" s="19"/>
      <c r="B33" s="20"/>
      <c r="C33" s="20"/>
      <c r="L33" s="475"/>
      <c r="M33" s="235"/>
    </row>
    <row r="34" spans="1:13" x14ac:dyDescent="0.25">
      <c r="A34" s="19"/>
      <c r="B34" s="20"/>
      <c r="C34" s="20"/>
      <c r="L34" s="475"/>
      <c r="M34" s="235"/>
    </row>
    <row r="35" spans="1:13" x14ac:dyDescent="0.25">
      <c r="A35" s="19"/>
      <c r="B35" s="20"/>
      <c r="C35" s="20"/>
      <c r="L35" s="475" t="s">
        <v>16</v>
      </c>
      <c r="M35" s="235">
        <v>19114900</v>
      </c>
    </row>
    <row r="36" spans="1:13" x14ac:dyDescent="0.25">
      <c r="A36" s="19"/>
      <c r="B36" s="20"/>
      <c r="C36" s="20"/>
      <c r="L36" s="475" t="s">
        <v>17</v>
      </c>
      <c r="M36" s="235">
        <v>2347700</v>
      </c>
    </row>
    <row r="37" spans="1:13" x14ac:dyDescent="0.25">
      <c r="A37" s="18"/>
      <c r="B37" s="20"/>
      <c r="C37" s="20"/>
      <c r="L37" s="475" t="s">
        <v>18</v>
      </c>
      <c r="M37" s="235">
        <v>697700</v>
      </c>
    </row>
    <row r="38" spans="1:13" x14ac:dyDescent="0.25">
      <c r="A38" s="521"/>
      <c r="B38" s="522"/>
      <c r="C38" s="522"/>
      <c r="L38" s="475" t="s">
        <v>19</v>
      </c>
      <c r="M38" s="235">
        <v>297624200</v>
      </c>
    </row>
    <row r="39" spans="1:13" x14ac:dyDescent="0.25">
      <c r="A39" s="19"/>
      <c r="B39" s="20"/>
      <c r="C39" s="20"/>
      <c r="L39" s="475" t="s">
        <v>20</v>
      </c>
      <c r="M39" s="235">
        <v>656200</v>
      </c>
    </row>
    <row r="40" spans="1:13" x14ac:dyDescent="0.25">
      <c r="A40" s="19"/>
      <c r="B40" s="20"/>
      <c r="C40" s="20"/>
      <c r="L40" s="475" t="s">
        <v>21</v>
      </c>
      <c r="M40" s="235">
        <v>1469597400</v>
      </c>
    </row>
    <row r="41" spans="1:13" x14ac:dyDescent="0.25">
      <c r="A41" s="20"/>
      <c r="B41" s="20"/>
      <c r="C41" s="20"/>
      <c r="L41" s="476" t="s">
        <v>22</v>
      </c>
      <c r="M41" s="234">
        <v>1000</v>
      </c>
    </row>
    <row r="42" spans="1:13" x14ac:dyDescent="0.25">
      <c r="A42" s="20"/>
      <c r="B42" s="20"/>
      <c r="C42" s="20"/>
    </row>
    <row r="43" spans="1:13" x14ac:dyDescent="0.25">
      <c r="A43" s="20"/>
      <c r="B43" s="20"/>
      <c r="C43" s="20"/>
    </row>
    <row r="44" spans="1:13" x14ac:dyDescent="0.25">
      <c r="A44" s="20"/>
      <c r="B44" s="20"/>
      <c r="C44" s="20"/>
    </row>
    <row r="45" spans="1:13" x14ac:dyDescent="0.25">
      <c r="A45" s="20"/>
      <c r="B45" s="20"/>
      <c r="C45" s="20"/>
    </row>
    <row r="46" spans="1:13" x14ac:dyDescent="0.25">
      <c r="A46" s="20"/>
      <c r="B46" s="20"/>
      <c r="C46" s="20"/>
    </row>
    <row r="47" spans="1:13" x14ac:dyDescent="0.25">
      <c r="A47" s="20"/>
      <c r="B47" s="20"/>
      <c r="C47" s="20"/>
    </row>
    <row r="48" spans="1:13" x14ac:dyDescent="0.25">
      <c r="A48" s="20"/>
      <c r="B48" s="20"/>
      <c r="C48" s="20"/>
    </row>
    <row r="49" spans="1:3" x14ac:dyDescent="0.25">
      <c r="A49" s="20"/>
      <c r="B49" s="20"/>
      <c r="C49" s="20"/>
    </row>
    <row r="50" spans="1:3" x14ac:dyDescent="0.25">
      <c r="A50" s="20"/>
      <c r="B50" s="20"/>
      <c r="C50" s="20"/>
    </row>
    <row r="51" spans="1:3" x14ac:dyDescent="0.25">
      <c r="A51" s="20"/>
      <c r="B51" s="20"/>
      <c r="C51" s="20"/>
    </row>
    <row r="52" spans="1:3" x14ac:dyDescent="0.25">
      <c r="A52" s="20"/>
    </row>
    <row r="53" spans="1:3" x14ac:dyDescent="0.25">
      <c r="A53" s="20"/>
    </row>
    <row r="54" spans="1:3" x14ac:dyDescent="0.25">
      <c r="A54" s="20"/>
    </row>
    <row r="56" spans="1:3" x14ac:dyDescent="0.25">
      <c r="A56" s="20"/>
    </row>
    <row r="57" spans="1:3" x14ac:dyDescent="0.25">
      <c r="A57" s="20"/>
    </row>
    <row r="58" spans="1:3" x14ac:dyDescent="0.25">
      <c r="A58" s="20"/>
    </row>
    <row r="60" spans="1:3" x14ac:dyDescent="0.25">
      <c r="A60" s="20"/>
    </row>
    <row r="61" spans="1:3" x14ac:dyDescent="0.25">
      <c r="A61" s="20"/>
    </row>
    <row r="62" spans="1:3" x14ac:dyDescent="0.25">
      <c r="A62" s="20"/>
    </row>
    <row r="64" spans="1:3" x14ac:dyDescent="0.25">
      <c r="A64" s="20"/>
    </row>
  </sheetData>
  <sheetProtection formatCells="0" formatRows="0" insertColumns="0" insertRows="0" insertHyperlinks="0" deleteColumns="0" deleteRows="0" sort="0" autoFilter="0" pivotTables="0"/>
  <customSheetViews>
    <customSheetView guid="{998BC6E9-A6D8-45DD-8201-80AFB6E69674}" showPageBreaks="1" showGridLines="0" printArea="1">
      <selection activeCell="B35" sqref="B35"/>
      <rowBreaks count="1" manualBreakCount="1">
        <brk id="26" max="16383" man="1"/>
      </rowBreaks>
      <pageMargins left="0.25" right="0.25" top="0.75" bottom="0.75" header="0.3" footer="0.3"/>
      <pageSetup scale="91" orientation="portrait" r:id="rId1"/>
    </customSheetView>
    <customSheetView guid="{45808627-101D-4A6C-868C-4EF9916FFA85}" showGridLines="0">
      <selection activeCell="D22" sqref="D22"/>
      <rowBreaks count="1" manualBreakCount="1">
        <brk id="26" max="16383" man="1"/>
      </rowBreaks>
      <pageMargins left="0.25" right="0.25" top="0.75" bottom="0.75" header="0.3" footer="0.3"/>
      <pageSetup scale="91" orientation="portrait" r:id="rId2"/>
    </customSheetView>
    <customSheetView guid="{9D4C9D37-C9D5-451D-8773-2D6B31A4632A}" showPageBreaks="1" showGridLines="0" printArea="1">
      <selection activeCell="B15" sqref="B15"/>
      <rowBreaks count="1" manualBreakCount="1">
        <brk id="26" max="16383" man="1"/>
      </rowBreaks>
      <pageMargins left="0.25" right="0.25" top="0.75" bottom="0.75" header="0.3" footer="0.3"/>
      <pageSetup scale="91" orientation="portrait" r:id="rId3"/>
    </customSheetView>
  </customSheetViews>
  <mergeCells count="10">
    <mergeCell ref="A24:G24"/>
    <mergeCell ref="A25:C25"/>
    <mergeCell ref="A38:C38"/>
    <mergeCell ref="A1:G1"/>
    <mergeCell ref="A2:A4"/>
    <mergeCell ref="B2:B3"/>
    <mergeCell ref="C2:C3"/>
    <mergeCell ref="D2:D3"/>
    <mergeCell ref="E2:E3"/>
    <mergeCell ref="F2:G3"/>
  </mergeCells>
  <pageMargins left="0.25" right="0.25" top="0.75" bottom="0.75" header="0.3" footer="0.3"/>
  <pageSetup scale="91" orientation="portrait" r:id="rId4"/>
  <rowBreaks count="1" manualBreakCount="1">
    <brk id="26" max="16383" man="1"/>
  </rowBreaks>
  <ignoredErrors>
    <ignoredError sqref="F22" formula="1"/>
  </ignoredError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7"/>
  <sheetViews>
    <sheetView showGridLines="0" zoomScaleNormal="100" zoomScaleSheetLayoutView="100" workbookViewId="0">
      <selection activeCell="O59" sqref="O59"/>
    </sheetView>
  </sheetViews>
  <sheetFormatPr defaultRowHeight="15" outlineLevelCol="1" x14ac:dyDescent="0.25"/>
  <cols>
    <col min="1" max="1" width="38.7109375" style="5" customWidth="1"/>
    <col min="2" max="2" width="20.7109375" style="5" hidden="1" customWidth="1" outlineLevel="1"/>
    <col min="3" max="3" width="20.7109375" style="5" customWidth="1" collapsed="1"/>
    <col min="4" max="5" width="20.7109375" style="5" hidden="1" customWidth="1" outlineLevel="1"/>
    <col min="6" max="6" width="11.7109375" style="5" hidden="1" customWidth="1" outlineLevel="1"/>
    <col min="7" max="7" width="11.7109375" style="5" customWidth="1" collapsed="1"/>
    <col min="8" max="8" width="7.7109375" style="5" customWidth="1"/>
    <col min="9" max="9" width="0.85546875" style="5" customWidth="1"/>
    <col min="10" max="16384" width="9.140625" style="5"/>
  </cols>
  <sheetData>
    <row r="1" spans="1:9" ht="37.5" customHeight="1" x14ac:dyDescent="0.25">
      <c r="A1" s="523" t="s">
        <v>144</v>
      </c>
      <c r="B1" s="523"/>
      <c r="C1" s="523"/>
      <c r="D1" s="523"/>
      <c r="E1" s="523"/>
      <c r="F1" s="523"/>
      <c r="G1" s="523"/>
      <c r="H1" s="523"/>
    </row>
    <row r="2" spans="1:9" ht="27" customHeight="1" x14ac:dyDescent="0.25">
      <c r="A2" s="524" t="s">
        <v>87</v>
      </c>
      <c r="B2" s="530" t="s">
        <v>139</v>
      </c>
      <c r="C2" s="530" t="s">
        <v>140</v>
      </c>
      <c r="D2" s="530" t="s">
        <v>141</v>
      </c>
      <c r="E2" s="530" t="s">
        <v>142</v>
      </c>
      <c r="F2" s="526" t="s">
        <v>13</v>
      </c>
      <c r="G2" s="524" t="s">
        <v>14</v>
      </c>
      <c r="H2" s="524"/>
      <c r="I2" s="6"/>
    </row>
    <row r="3" spans="1:9" ht="47.65" customHeight="1" x14ac:dyDescent="0.25">
      <c r="A3" s="524"/>
      <c r="B3" s="531"/>
      <c r="C3" s="531"/>
      <c r="D3" s="531"/>
      <c r="E3" s="531"/>
      <c r="F3" s="532"/>
      <c r="G3" s="524"/>
      <c r="H3" s="524"/>
      <c r="I3" s="6"/>
    </row>
    <row r="4" spans="1:9" ht="15.75" thickBot="1" x14ac:dyDescent="0.3">
      <c r="A4" s="529"/>
      <c r="B4" s="53" t="s">
        <v>15</v>
      </c>
      <c r="C4" s="53" t="s">
        <v>15</v>
      </c>
      <c r="D4" s="53" t="s">
        <v>15</v>
      </c>
      <c r="E4" s="53" t="s">
        <v>15</v>
      </c>
      <c r="F4" s="53" t="s">
        <v>15</v>
      </c>
      <c r="G4" s="53" t="s">
        <v>15</v>
      </c>
      <c r="H4" s="197" t="s">
        <v>104</v>
      </c>
      <c r="I4" s="6"/>
    </row>
    <row r="5" spans="1:9" ht="20.25" customHeight="1" x14ac:dyDescent="0.25">
      <c r="A5" s="54" t="s">
        <v>5</v>
      </c>
      <c r="B5" s="55"/>
      <c r="C5" s="55"/>
      <c r="D5" s="55"/>
      <c r="E5" s="55"/>
      <c r="F5" s="55"/>
      <c r="G5" s="55"/>
      <c r="H5" s="198"/>
      <c r="I5" s="6"/>
    </row>
    <row r="6" spans="1:9" ht="12.75" hidden="1" customHeight="1" x14ac:dyDescent="0.25">
      <c r="A6" s="56" t="s">
        <v>16</v>
      </c>
      <c r="B6" s="242">
        <v>0</v>
      </c>
      <c r="C6" s="242">
        <v>0</v>
      </c>
      <c r="D6" s="242">
        <v>0</v>
      </c>
      <c r="E6" s="242">
        <v>0</v>
      </c>
      <c r="F6" s="242">
        <v>0</v>
      </c>
      <c r="G6" s="243">
        <f>SUM(B6:F6)</f>
        <v>0</v>
      </c>
      <c r="H6" s="244">
        <f>G6/(SUM(G$6:$G$12))*100</f>
        <v>0</v>
      </c>
    </row>
    <row r="7" spans="1:9" ht="12.75" hidden="1" customHeight="1" x14ac:dyDescent="0.25">
      <c r="A7" s="56" t="s">
        <v>17</v>
      </c>
      <c r="B7" s="242">
        <v>0</v>
      </c>
      <c r="C7" s="242">
        <v>0</v>
      </c>
      <c r="D7" s="242">
        <v>0</v>
      </c>
      <c r="E7" s="242">
        <v>0</v>
      </c>
      <c r="F7" s="242">
        <v>0</v>
      </c>
      <c r="G7" s="243">
        <f t="shared" ref="G7:G13" si="0">SUM(B7:F7)</f>
        <v>0</v>
      </c>
      <c r="H7" s="244">
        <f>G7/(SUM(G$6:$G$12))*100</f>
        <v>0</v>
      </c>
    </row>
    <row r="8" spans="1:9" hidden="1" x14ac:dyDescent="0.25">
      <c r="A8" s="56" t="s">
        <v>18</v>
      </c>
      <c r="B8" s="242">
        <v>0</v>
      </c>
      <c r="C8" s="242">
        <v>0</v>
      </c>
      <c r="D8" s="242">
        <v>0</v>
      </c>
      <c r="E8" s="242">
        <v>0</v>
      </c>
      <c r="F8" s="242">
        <v>0</v>
      </c>
      <c r="G8" s="243">
        <f t="shared" si="0"/>
        <v>0</v>
      </c>
      <c r="H8" s="244">
        <f>G8/(SUM(G$6:$G$12))*100</f>
        <v>0</v>
      </c>
    </row>
    <row r="9" spans="1:9" ht="12.75" hidden="1" customHeight="1" x14ac:dyDescent="0.25">
      <c r="A9" s="56" t="s">
        <v>19</v>
      </c>
      <c r="B9" s="242">
        <v>0</v>
      </c>
      <c r="C9" s="242">
        <v>0</v>
      </c>
      <c r="D9" s="242">
        <v>0</v>
      </c>
      <c r="E9" s="242">
        <v>0</v>
      </c>
      <c r="F9" s="242">
        <v>0</v>
      </c>
      <c r="G9" s="243">
        <f t="shared" si="0"/>
        <v>0</v>
      </c>
      <c r="H9" s="244">
        <f>G9/(SUM(G$6:$G$12))*100</f>
        <v>0</v>
      </c>
    </row>
    <row r="10" spans="1:9" ht="12.75" hidden="1" customHeight="1" x14ac:dyDescent="0.25">
      <c r="A10" s="56" t="s">
        <v>20</v>
      </c>
      <c r="B10" s="242">
        <v>0</v>
      </c>
      <c r="C10" s="242">
        <v>0</v>
      </c>
      <c r="D10" s="242">
        <v>0</v>
      </c>
      <c r="E10" s="242">
        <v>0</v>
      </c>
      <c r="F10" s="242">
        <v>0</v>
      </c>
      <c r="G10" s="243">
        <f t="shared" si="0"/>
        <v>0</v>
      </c>
      <c r="H10" s="244">
        <f>G10/(SUM(G$6:$G$12))*100</f>
        <v>0</v>
      </c>
    </row>
    <row r="11" spans="1:9" ht="12.75" hidden="1" customHeight="1" x14ac:dyDescent="0.25">
      <c r="A11" s="58" t="s">
        <v>21</v>
      </c>
      <c r="B11" s="242">
        <v>0</v>
      </c>
      <c r="C11" s="242">
        <v>0</v>
      </c>
      <c r="D11" s="242">
        <v>0</v>
      </c>
      <c r="E11" s="242">
        <v>0</v>
      </c>
      <c r="F11" s="242">
        <v>0</v>
      </c>
      <c r="G11" s="243">
        <f t="shared" si="0"/>
        <v>0</v>
      </c>
      <c r="H11" s="244">
        <f>G11/(SUM(G$6:$G$12))*100</f>
        <v>0</v>
      </c>
    </row>
    <row r="12" spans="1:9" ht="12.75" customHeight="1" thickBot="1" x14ac:dyDescent="0.3">
      <c r="A12" s="56" t="s">
        <v>22</v>
      </c>
      <c r="B12" s="150">
        <v>0</v>
      </c>
      <c r="C12" s="150">
        <v>2000</v>
      </c>
      <c r="D12" s="150">
        <v>0</v>
      </c>
      <c r="E12" s="150">
        <v>0</v>
      </c>
      <c r="F12" s="150">
        <v>0</v>
      </c>
      <c r="G12" s="206">
        <f t="shared" si="0"/>
        <v>2000</v>
      </c>
      <c r="H12" s="200">
        <f>G12/(SUM(G$6:$G$12))*100</f>
        <v>100</v>
      </c>
    </row>
    <row r="13" spans="1:9" ht="12.75" hidden="1" customHeight="1" thickBot="1" x14ac:dyDescent="0.3">
      <c r="A13" s="56" t="s">
        <v>69</v>
      </c>
      <c r="B13" s="150">
        <v>0</v>
      </c>
      <c r="C13" s="150">
        <v>0</v>
      </c>
      <c r="D13" s="150">
        <v>0</v>
      </c>
      <c r="E13" s="150">
        <v>0</v>
      </c>
      <c r="F13" s="150">
        <v>0</v>
      </c>
      <c r="G13" s="206">
        <f t="shared" si="0"/>
        <v>0</v>
      </c>
      <c r="H13" s="200"/>
    </row>
    <row r="14" spans="1:9" ht="15" customHeight="1" thickBot="1" x14ac:dyDescent="0.3">
      <c r="A14" s="59" t="s">
        <v>23</v>
      </c>
      <c r="B14" s="203">
        <f>SUM(B6:B12)-B13</f>
        <v>0</v>
      </c>
      <c r="C14" s="203">
        <f t="shared" ref="C14:G14" si="1">SUM(C6:C12)-C13</f>
        <v>2000</v>
      </c>
      <c r="D14" s="203">
        <f t="shared" si="1"/>
        <v>0</v>
      </c>
      <c r="E14" s="203">
        <f t="shared" si="1"/>
        <v>0</v>
      </c>
      <c r="F14" s="203">
        <f t="shared" si="1"/>
        <v>0</v>
      </c>
      <c r="G14" s="203">
        <f t="shared" si="1"/>
        <v>2000</v>
      </c>
      <c r="H14" s="200">
        <f>SUM(H6:H12)</f>
        <v>100</v>
      </c>
    </row>
    <row r="15" spans="1:9" x14ac:dyDescent="0.25">
      <c r="A15" s="60" t="s">
        <v>24</v>
      </c>
      <c r="B15" s="204">
        <f>(B14/$G$14)*100</f>
        <v>0</v>
      </c>
      <c r="C15" s="204">
        <f t="shared" ref="C15:F15" si="2">(C14/$G$14)*100</f>
        <v>100</v>
      </c>
      <c r="D15" s="204">
        <f t="shared" si="2"/>
        <v>0</v>
      </c>
      <c r="E15" s="204">
        <f t="shared" si="2"/>
        <v>0</v>
      </c>
      <c r="F15" s="204">
        <f t="shared" si="2"/>
        <v>0</v>
      </c>
      <c r="G15" s="204">
        <f>SUM(B15:F15)</f>
        <v>100</v>
      </c>
      <c r="H15" s="201"/>
    </row>
    <row r="16" spans="1:9" x14ac:dyDescent="0.25">
      <c r="A16" s="63" t="s">
        <v>9</v>
      </c>
      <c r="B16" s="332"/>
      <c r="C16" s="332"/>
      <c r="D16" s="332"/>
      <c r="E16" s="332"/>
      <c r="F16" s="332"/>
      <c r="G16" s="333"/>
      <c r="H16" s="202"/>
    </row>
    <row r="17" spans="1:8" ht="12.75" hidden="1" customHeight="1" x14ac:dyDescent="0.25">
      <c r="A17" s="56" t="s">
        <v>25</v>
      </c>
      <c r="B17" s="150">
        <v>0</v>
      </c>
      <c r="C17" s="150">
        <v>0</v>
      </c>
      <c r="D17" s="150">
        <v>0</v>
      </c>
      <c r="E17" s="150">
        <v>0</v>
      </c>
      <c r="F17" s="150">
        <v>0</v>
      </c>
      <c r="G17" s="206">
        <f>SUM(B17:F17)</f>
        <v>0</v>
      </c>
      <c r="H17" s="199">
        <f>G17/(SUM(G$17:$G$47))*100</f>
        <v>0</v>
      </c>
    </row>
    <row r="18" spans="1:8" ht="12.75" hidden="1" customHeight="1" x14ac:dyDescent="0.25">
      <c r="A18" s="56" t="s">
        <v>79</v>
      </c>
      <c r="B18" s="150">
        <v>0</v>
      </c>
      <c r="C18" s="150">
        <v>0</v>
      </c>
      <c r="D18" s="150">
        <v>0</v>
      </c>
      <c r="E18" s="150">
        <v>0</v>
      </c>
      <c r="F18" s="150">
        <v>0</v>
      </c>
      <c r="G18" s="206">
        <f>SUM(B18:F18)</f>
        <v>0</v>
      </c>
      <c r="H18" s="199">
        <f>G18/(SUM(G$17:$G$47))*100</f>
        <v>0</v>
      </c>
    </row>
    <row r="19" spans="1:8" ht="12.75" hidden="1" customHeight="1" x14ac:dyDescent="0.25">
      <c r="A19" s="56" t="s">
        <v>28</v>
      </c>
      <c r="B19" s="150">
        <v>0</v>
      </c>
      <c r="C19" s="150">
        <v>0</v>
      </c>
      <c r="D19" s="150">
        <v>0</v>
      </c>
      <c r="E19" s="150">
        <v>0</v>
      </c>
      <c r="F19" s="150">
        <v>0</v>
      </c>
      <c r="G19" s="206">
        <f t="shared" ref="G19:G31" si="3">SUM(B19:F19)</f>
        <v>0</v>
      </c>
      <c r="H19" s="199">
        <f>G19/(SUM(G$17:$G$47))*100</f>
        <v>0</v>
      </c>
    </row>
    <row r="20" spans="1:8" ht="12.75" hidden="1" customHeight="1" x14ac:dyDescent="0.25">
      <c r="A20" s="56" t="s">
        <v>29</v>
      </c>
      <c r="B20" s="150">
        <v>0</v>
      </c>
      <c r="C20" s="150">
        <v>0</v>
      </c>
      <c r="D20" s="150">
        <v>0</v>
      </c>
      <c r="E20" s="150">
        <v>0</v>
      </c>
      <c r="F20" s="150">
        <v>0</v>
      </c>
      <c r="G20" s="206">
        <f t="shared" si="3"/>
        <v>0</v>
      </c>
      <c r="H20" s="199">
        <f>G20/(SUM(G$17:$G$47))*100</f>
        <v>0</v>
      </c>
    </row>
    <row r="21" spans="1:8" ht="12.75" hidden="1" customHeight="1" x14ac:dyDescent="0.25">
      <c r="A21" s="56" t="s">
        <v>30</v>
      </c>
      <c r="B21" s="150">
        <v>0</v>
      </c>
      <c r="C21" s="150">
        <v>0</v>
      </c>
      <c r="D21" s="150">
        <v>0</v>
      </c>
      <c r="E21" s="150">
        <v>0</v>
      </c>
      <c r="F21" s="150">
        <v>0</v>
      </c>
      <c r="G21" s="206">
        <f t="shared" si="3"/>
        <v>0</v>
      </c>
      <c r="H21" s="199">
        <f>G21/(SUM(G$17:$G$47))*100</f>
        <v>0</v>
      </c>
    </row>
    <row r="22" spans="1:8" ht="12.75" hidden="1" customHeight="1" x14ac:dyDescent="0.25">
      <c r="A22" s="56" t="s">
        <v>80</v>
      </c>
      <c r="B22" s="150">
        <v>0</v>
      </c>
      <c r="C22" s="150">
        <v>0</v>
      </c>
      <c r="D22" s="150">
        <v>0</v>
      </c>
      <c r="E22" s="150">
        <v>0</v>
      </c>
      <c r="F22" s="150">
        <v>0</v>
      </c>
      <c r="G22" s="206">
        <f t="shared" si="3"/>
        <v>0</v>
      </c>
      <c r="H22" s="199">
        <f>G22/(SUM(G$17:$G$47))*100</f>
        <v>0</v>
      </c>
    </row>
    <row r="23" spans="1:8" hidden="1" x14ac:dyDescent="0.25">
      <c r="A23" s="56" t="s">
        <v>27</v>
      </c>
      <c r="B23" s="150">
        <v>0</v>
      </c>
      <c r="C23" s="150">
        <v>0</v>
      </c>
      <c r="D23" s="150">
        <v>0</v>
      </c>
      <c r="E23" s="150">
        <v>0</v>
      </c>
      <c r="F23" s="150">
        <v>0</v>
      </c>
      <c r="G23" s="206">
        <f t="shared" si="3"/>
        <v>0</v>
      </c>
      <c r="H23" s="199">
        <f>G23/(SUM(G$17:$G$47))*100</f>
        <v>0</v>
      </c>
    </row>
    <row r="24" spans="1:8" ht="15" hidden="1" customHeight="1" x14ac:dyDescent="0.25">
      <c r="A24" s="56" t="s">
        <v>28</v>
      </c>
      <c r="B24" s="150">
        <v>0</v>
      </c>
      <c r="C24" s="150">
        <v>0</v>
      </c>
      <c r="D24" s="150">
        <v>0</v>
      </c>
      <c r="E24" s="150">
        <v>0</v>
      </c>
      <c r="F24" s="150">
        <v>0</v>
      </c>
      <c r="G24" s="206">
        <f t="shared" si="3"/>
        <v>0</v>
      </c>
      <c r="H24" s="199">
        <f>G24/(SUM(G$17:$G$47))*100</f>
        <v>0</v>
      </c>
    </row>
    <row r="25" spans="1:8" hidden="1" x14ac:dyDescent="0.25">
      <c r="A25" s="56" t="s">
        <v>29</v>
      </c>
      <c r="B25" s="150">
        <v>0</v>
      </c>
      <c r="C25" s="150">
        <v>0</v>
      </c>
      <c r="D25" s="150">
        <v>0</v>
      </c>
      <c r="E25" s="150">
        <v>0</v>
      </c>
      <c r="F25" s="150">
        <v>0</v>
      </c>
      <c r="G25" s="206">
        <f t="shared" si="3"/>
        <v>0</v>
      </c>
      <c r="H25" s="199">
        <f>G25/(SUM(G$17:$G$47))*100</f>
        <v>0</v>
      </c>
    </row>
    <row r="26" spans="1:8" hidden="1" x14ac:dyDescent="0.25">
      <c r="A26" s="56" t="s">
        <v>30</v>
      </c>
      <c r="B26" s="150">
        <v>0</v>
      </c>
      <c r="C26" s="150">
        <v>0</v>
      </c>
      <c r="D26" s="150">
        <v>0</v>
      </c>
      <c r="E26" s="150">
        <v>0</v>
      </c>
      <c r="F26" s="150">
        <v>0</v>
      </c>
      <c r="G26" s="206">
        <f t="shared" si="3"/>
        <v>0</v>
      </c>
      <c r="H26" s="199">
        <f>G26/(SUM(G$17:$G$47))*100</f>
        <v>0</v>
      </c>
    </row>
    <row r="27" spans="1:8" hidden="1" x14ac:dyDescent="0.25">
      <c r="A27" s="56" t="s">
        <v>81</v>
      </c>
      <c r="B27" s="150">
        <v>0</v>
      </c>
      <c r="C27" s="150">
        <v>0</v>
      </c>
      <c r="D27" s="150">
        <v>0</v>
      </c>
      <c r="E27" s="150">
        <v>0</v>
      </c>
      <c r="F27" s="150">
        <v>0</v>
      </c>
      <c r="G27" s="206">
        <f t="shared" si="3"/>
        <v>0</v>
      </c>
      <c r="H27" s="199">
        <f>G27/(SUM(G$17:$G$47))*100</f>
        <v>0</v>
      </c>
    </row>
    <row r="28" spans="1:8" ht="12.75" hidden="1" customHeight="1" x14ac:dyDescent="0.25">
      <c r="A28" s="56" t="s">
        <v>28</v>
      </c>
      <c r="B28" s="150">
        <v>0</v>
      </c>
      <c r="C28" s="150">
        <v>0</v>
      </c>
      <c r="D28" s="150">
        <v>0</v>
      </c>
      <c r="E28" s="150">
        <v>0</v>
      </c>
      <c r="F28" s="150">
        <v>0</v>
      </c>
      <c r="G28" s="206">
        <f t="shared" si="3"/>
        <v>0</v>
      </c>
      <c r="H28" s="199">
        <f>G28/(SUM(G$17:$G$47))*100</f>
        <v>0</v>
      </c>
    </row>
    <row r="29" spans="1:8" ht="12.75" hidden="1" customHeight="1" x14ac:dyDescent="0.25">
      <c r="A29" s="56" t="s">
        <v>29</v>
      </c>
      <c r="B29" s="150">
        <v>0</v>
      </c>
      <c r="C29" s="150">
        <v>0</v>
      </c>
      <c r="D29" s="150">
        <v>0</v>
      </c>
      <c r="E29" s="150">
        <v>0</v>
      </c>
      <c r="F29" s="150">
        <v>0</v>
      </c>
      <c r="G29" s="206">
        <f t="shared" si="3"/>
        <v>0</v>
      </c>
      <c r="H29" s="199">
        <f>G29/(SUM(G$17:$G$47))*100</f>
        <v>0</v>
      </c>
    </row>
    <row r="30" spans="1:8" ht="12.75" hidden="1" customHeight="1" x14ac:dyDescent="0.25">
      <c r="A30" s="56" t="s">
        <v>30</v>
      </c>
      <c r="B30" s="150">
        <v>0</v>
      </c>
      <c r="C30" s="150">
        <v>0</v>
      </c>
      <c r="D30" s="150">
        <v>0</v>
      </c>
      <c r="E30" s="150">
        <v>0</v>
      </c>
      <c r="F30" s="150">
        <v>0</v>
      </c>
      <c r="G30" s="206">
        <f t="shared" si="3"/>
        <v>0</v>
      </c>
      <c r="H30" s="199">
        <f>G30/(SUM(G$17:$G$47))*100</f>
        <v>0</v>
      </c>
    </row>
    <row r="31" spans="1:8" ht="12.75" hidden="1" customHeight="1" x14ac:dyDescent="0.25">
      <c r="A31" s="56" t="s">
        <v>82</v>
      </c>
      <c r="B31" s="150">
        <v>0</v>
      </c>
      <c r="C31" s="150">
        <v>0</v>
      </c>
      <c r="D31" s="150">
        <v>0</v>
      </c>
      <c r="E31" s="150">
        <v>0</v>
      </c>
      <c r="F31" s="150">
        <v>0</v>
      </c>
      <c r="G31" s="206">
        <f t="shared" si="3"/>
        <v>0</v>
      </c>
      <c r="H31" s="199">
        <f>G31/(SUM(G$17:$G$47))*100</f>
        <v>0</v>
      </c>
    </row>
    <row r="32" spans="1:8" hidden="1" x14ac:dyDescent="0.25">
      <c r="A32" s="56" t="s">
        <v>28</v>
      </c>
      <c r="B32" s="150">
        <v>0</v>
      </c>
      <c r="C32" s="150">
        <v>0</v>
      </c>
      <c r="D32" s="150">
        <v>0</v>
      </c>
      <c r="E32" s="150">
        <v>0</v>
      </c>
      <c r="F32" s="150">
        <v>0</v>
      </c>
      <c r="G32" s="206">
        <f>SUM(B32:F32)</f>
        <v>0</v>
      </c>
      <c r="H32" s="199">
        <f>G32/(SUM(G$17:$G$47))*100</f>
        <v>0</v>
      </c>
    </row>
    <row r="33" spans="1:8" hidden="1" x14ac:dyDescent="0.25">
      <c r="A33" s="56" t="s">
        <v>29</v>
      </c>
      <c r="B33" s="150">
        <v>0</v>
      </c>
      <c r="C33" s="150">
        <v>0</v>
      </c>
      <c r="D33" s="150">
        <v>0</v>
      </c>
      <c r="E33" s="150">
        <v>0</v>
      </c>
      <c r="F33" s="150">
        <v>0</v>
      </c>
      <c r="G33" s="206">
        <f>SUM(B33:F33)</f>
        <v>0</v>
      </c>
      <c r="H33" s="199">
        <f>G33/(SUM(G$17:$G$47))*100</f>
        <v>0</v>
      </c>
    </row>
    <row r="34" spans="1:8" hidden="1" x14ac:dyDescent="0.25">
      <c r="A34" s="56" t="s">
        <v>30</v>
      </c>
      <c r="B34" s="150">
        <v>0</v>
      </c>
      <c r="C34" s="150">
        <v>0</v>
      </c>
      <c r="D34" s="150">
        <v>0</v>
      </c>
      <c r="E34" s="150">
        <v>0</v>
      </c>
      <c r="F34" s="150">
        <v>0</v>
      </c>
      <c r="G34" s="206">
        <f>SUM(B34:F34)</f>
        <v>0</v>
      </c>
      <c r="H34" s="199">
        <f>G34/(SUM(G$17:$G$47))*100</f>
        <v>0</v>
      </c>
    </row>
    <row r="35" spans="1:8" hidden="1" x14ac:dyDescent="0.25">
      <c r="A35" s="56" t="s">
        <v>31</v>
      </c>
      <c r="B35" s="150">
        <v>0</v>
      </c>
      <c r="C35" s="150">
        <v>0</v>
      </c>
      <c r="D35" s="150">
        <v>0</v>
      </c>
      <c r="E35" s="150">
        <v>0</v>
      </c>
      <c r="F35" s="150">
        <v>0</v>
      </c>
      <c r="G35" s="334">
        <f t="shared" ref="G35:G51" si="4">SUM(B35:F35)</f>
        <v>0</v>
      </c>
      <c r="H35" s="199">
        <f>G35/(SUM(G$17:$G$47))*100</f>
        <v>0</v>
      </c>
    </row>
    <row r="36" spans="1:8" hidden="1" x14ac:dyDescent="0.25">
      <c r="A36" s="56" t="s">
        <v>28</v>
      </c>
      <c r="B36" s="150">
        <v>0</v>
      </c>
      <c r="C36" s="150">
        <v>0</v>
      </c>
      <c r="D36" s="150">
        <v>0</v>
      </c>
      <c r="E36" s="150">
        <v>0</v>
      </c>
      <c r="F36" s="150">
        <v>0</v>
      </c>
      <c r="G36" s="206">
        <f t="shared" si="4"/>
        <v>0</v>
      </c>
      <c r="H36" s="199">
        <f>G36/(SUM(G$17:$G$47))*100</f>
        <v>0</v>
      </c>
    </row>
    <row r="37" spans="1:8" hidden="1" x14ac:dyDescent="0.25">
      <c r="A37" s="56" t="s">
        <v>29</v>
      </c>
      <c r="B37" s="150">
        <v>0</v>
      </c>
      <c r="C37" s="150">
        <v>0</v>
      </c>
      <c r="D37" s="150">
        <v>0</v>
      </c>
      <c r="E37" s="150">
        <v>0</v>
      </c>
      <c r="F37" s="150">
        <v>0</v>
      </c>
      <c r="G37" s="206">
        <f t="shared" si="4"/>
        <v>0</v>
      </c>
      <c r="H37" s="199">
        <f>G37/(SUM(G$17:$G$47))*100</f>
        <v>0</v>
      </c>
    </row>
    <row r="38" spans="1:8" hidden="1" x14ac:dyDescent="0.25">
      <c r="A38" s="56" t="s">
        <v>30</v>
      </c>
      <c r="B38" s="150">
        <v>0</v>
      </c>
      <c r="C38" s="150">
        <v>0</v>
      </c>
      <c r="D38" s="150">
        <v>0</v>
      </c>
      <c r="E38" s="150">
        <v>0</v>
      </c>
      <c r="F38" s="150">
        <v>0</v>
      </c>
      <c r="G38" s="206">
        <f t="shared" si="4"/>
        <v>0</v>
      </c>
      <c r="H38" s="199">
        <f>G38/(SUM(G$17:$G$47))*100</f>
        <v>0</v>
      </c>
    </row>
    <row r="39" spans="1:8" hidden="1" x14ac:dyDescent="0.25">
      <c r="A39" s="56" t="s">
        <v>32</v>
      </c>
      <c r="B39" s="150">
        <v>0</v>
      </c>
      <c r="C39" s="150">
        <v>0</v>
      </c>
      <c r="D39" s="150">
        <v>0</v>
      </c>
      <c r="E39" s="150">
        <v>0</v>
      </c>
      <c r="F39" s="150">
        <v>0</v>
      </c>
      <c r="G39" s="206">
        <f t="shared" si="4"/>
        <v>0</v>
      </c>
      <c r="H39" s="199">
        <f>G39/(SUM(G$17:$G$47))*100</f>
        <v>0</v>
      </c>
    </row>
    <row r="40" spans="1:8" hidden="1" x14ac:dyDescent="0.25">
      <c r="A40" s="56" t="s">
        <v>28</v>
      </c>
      <c r="B40" s="150">
        <v>0</v>
      </c>
      <c r="C40" s="150">
        <v>0</v>
      </c>
      <c r="D40" s="150">
        <v>0</v>
      </c>
      <c r="E40" s="150">
        <v>0</v>
      </c>
      <c r="F40" s="150">
        <v>0</v>
      </c>
      <c r="G40" s="206">
        <f>SUM(B40:F40)</f>
        <v>0</v>
      </c>
      <c r="H40" s="199">
        <f>G40/(SUM(G$17:$G$47))*100</f>
        <v>0</v>
      </c>
    </row>
    <row r="41" spans="1:8" hidden="1" x14ac:dyDescent="0.25">
      <c r="A41" s="56" t="s">
        <v>29</v>
      </c>
      <c r="B41" s="150">
        <v>0</v>
      </c>
      <c r="C41" s="150">
        <v>0</v>
      </c>
      <c r="D41" s="150">
        <v>0</v>
      </c>
      <c r="E41" s="150">
        <v>0</v>
      </c>
      <c r="F41" s="150">
        <v>0</v>
      </c>
      <c r="G41" s="206">
        <f>SUM(B41:F41)</f>
        <v>0</v>
      </c>
      <c r="H41" s="199">
        <f>G41/(SUM(G$17:$G$47))*100</f>
        <v>0</v>
      </c>
    </row>
    <row r="42" spans="1:8" hidden="1" x14ac:dyDescent="0.25">
      <c r="A42" s="56" t="s">
        <v>30</v>
      </c>
      <c r="B42" s="150">
        <v>0</v>
      </c>
      <c r="C42" s="150">
        <v>0</v>
      </c>
      <c r="D42" s="150">
        <v>0</v>
      </c>
      <c r="E42" s="150">
        <v>0</v>
      </c>
      <c r="F42" s="150">
        <v>0</v>
      </c>
      <c r="G42" s="206">
        <f>SUM(B42:F42)</f>
        <v>0</v>
      </c>
      <c r="H42" s="199">
        <f>G42/(SUM(G$17:$G$47))*100</f>
        <v>0</v>
      </c>
    </row>
    <row r="43" spans="1:8" ht="12.75" customHeight="1" thickBot="1" x14ac:dyDescent="0.3">
      <c r="A43" s="56" t="s">
        <v>33</v>
      </c>
      <c r="B43" s="150">
        <v>0</v>
      </c>
      <c r="C43" s="150">
        <v>1000</v>
      </c>
      <c r="D43" s="150">
        <v>0</v>
      </c>
      <c r="E43" s="150">
        <v>0</v>
      </c>
      <c r="F43" s="150">
        <v>0</v>
      </c>
      <c r="G43" s="206">
        <f t="shared" si="4"/>
        <v>1000</v>
      </c>
      <c r="H43" s="200">
        <f>G43/(SUM(G$17:$G$47))*100</f>
        <v>100</v>
      </c>
    </row>
    <row r="44" spans="1:8" ht="15.75" hidden="1" thickBot="1" x14ac:dyDescent="0.3">
      <c r="A44" s="56" t="s">
        <v>28</v>
      </c>
      <c r="B44" s="150">
        <v>0</v>
      </c>
      <c r="C44" s="150">
        <v>0</v>
      </c>
      <c r="D44" s="150">
        <v>0</v>
      </c>
      <c r="E44" s="150">
        <v>0</v>
      </c>
      <c r="F44" s="150">
        <v>0</v>
      </c>
      <c r="G44" s="206">
        <f>SUM(B44:F44)</f>
        <v>0</v>
      </c>
      <c r="H44" s="199">
        <f>G44/(SUM(G$17:$G$47))*100</f>
        <v>0</v>
      </c>
    </row>
    <row r="45" spans="1:8" ht="15.75" hidden="1" thickBot="1" x14ac:dyDescent="0.3">
      <c r="A45" s="56" t="s">
        <v>29</v>
      </c>
      <c r="B45" s="150">
        <v>0</v>
      </c>
      <c r="C45" s="150">
        <v>0</v>
      </c>
      <c r="D45" s="150">
        <v>0</v>
      </c>
      <c r="E45" s="150">
        <v>0</v>
      </c>
      <c r="F45" s="150">
        <v>0</v>
      </c>
      <c r="G45" s="206">
        <f>SUM(B45:F45)</f>
        <v>0</v>
      </c>
      <c r="H45" s="199">
        <f>G45/(SUM(G$17:$G$47))*100</f>
        <v>0</v>
      </c>
    </row>
    <row r="46" spans="1:8" ht="15.75" hidden="1" thickBot="1" x14ac:dyDescent="0.3">
      <c r="A46" s="56" t="s">
        <v>30</v>
      </c>
      <c r="B46" s="150">
        <v>0</v>
      </c>
      <c r="C46" s="150">
        <v>0</v>
      </c>
      <c r="D46" s="150">
        <v>0</v>
      </c>
      <c r="E46" s="150">
        <v>0</v>
      </c>
      <c r="F46" s="150">
        <v>0</v>
      </c>
      <c r="G46" s="206">
        <f>SUM(B46:F46)</f>
        <v>0</v>
      </c>
      <c r="H46" s="199">
        <f>G46/(SUM(G$17:$G$47))*100</f>
        <v>0</v>
      </c>
    </row>
    <row r="47" spans="1:8" ht="12.75" hidden="1" customHeight="1" x14ac:dyDescent="0.3">
      <c r="A47" s="56" t="s">
        <v>34</v>
      </c>
      <c r="B47" s="150">
        <v>0</v>
      </c>
      <c r="C47" s="150">
        <v>0</v>
      </c>
      <c r="D47" s="150">
        <v>0</v>
      </c>
      <c r="E47" s="150">
        <v>0</v>
      </c>
      <c r="F47" s="150">
        <v>0</v>
      </c>
      <c r="G47" s="206">
        <f t="shared" si="4"/>
        <v>0</v>
      </c>
      <c r="H47" s="199">
        <f>G47/(SUM(G$17:$G$47))*100</f>
        <v>0</v>
      </c>
    </row>
    <row r="48" spans="1:8" ht="15.75" hidden="1" thickBot="1" x14ac:dyDescent="0.3">
      <c r="A48" s="56" t="s">
        <v>28</v>
      </c>
      <c r="B48" s="150">
        <v>0</v>
      </c>
      <c r="C48" s="150">
        <v>0</v>
      </c>
      <c r="D48" s="150">
        <v>0</v>
      </c>
      <c r="E48" s="150">
        <v>0</v>
      </c>
      <c r="F48" s="150">
        <v>0</v>
      </c>
      <c r="G48" s="206">
        <f>SUM(B48:F48)</f>
        <v>0</v>
      </c>
      <c r="H48" s="199">
        <f t="shared" ref="H48:H50" si="5">G48/$G$52*100</f>
        <v>0</v>
      </c>
    </row>
    <row r="49" spans="1:8" ht="15.75" hidden="1" thickBot="1" x14ac:dyDescent="0.3">
      <c r="A49" s="56" t="s">
        <v>29</v>
      </c>
      <c r="B49" s="150">
        <v>0</v>
      </c>
      <c r="C49" s="150">
        <v>0</v>
      </c>
      <c r="D49" s="150">
        <v>0</v>
      </c>
      <c r="E49" s="150">
        <v>0</v>
      </c>
      <c r="F49" s="150">
        <v>0</v>
      </c>
      <c r="G49" s="206">
        <f>SUM(B49:F49)</f>
        <v>0</v>
      </c>
      <c r="H49" s="199">
        <f t="shared" si="5"/>
        <v>0</v>
      </c>
    </row>
    <row r="50" spans="1:8" ht="15.75" hidden="1" thickBot="1" x14ac:dyDescent="0.3">
      <c r="A50" s="56" t="s">
        <v>30</v>
      </c>
      <c r="B50" s="150">
        <v>0</v>
      </c>
      <c r="C50" s="150">
        <v>0</v>
      </c>
      <c r="D50" s="150">
        <v>0</v>
      </c>
      <c r="E50" s="150">
        <v>0</v>
      </c>
      <c r="F50" s="150">
        <v>0</v>
      </c>
      <c r="G50" s="206">
        <f>SUM(B50:F50)</f>
        <v>0</v>
      </c>
      <c r="H50" s="199">
        <f t="shared" si="5"/>
        <v>0</v>
      </c>
    </row>
    <row r="51" spans="1:8" ht="12.75" hidden="1" customHeight="1" thickBot="1" x14ac:dyDescent="0.3">
      <c r="A51" s="56" t="s">
        <v>69</v>
      </c>
      <c r="B51" s="150">
        <v>0</v>
      </c>
      <c r="C51" s="150">
        <v>0</v>
      </c>
      <c r="D51" s="150">
        <v>0</v>
      </c>
      <c r="E51" s="150">
        <v>0</v>
      </c>
      <c r="F51" s="150">
        <v>0</v>
      </c>
      <c r="G51" s="206">
        <f t="shared" si="4"/>
        <v>0</v>
      </c>
      <c r="H51" s="200"/>
    </row>
    <row r="52" spans="1:8" ht="15" customHeight="1" thickBot="1" x14ac:dyDescent="0.3">
      <c r="A52" s="59" t="s">
        <v>23</v>
      </c>
      <c r="B52" s="203">
        <f t="shared" ref="B52:G52" si="6">SUM(B17:B50)-B51</f>
        <v>0</v>
      </c>
      <c r="C52" s="203">
        <f>SUM(C17:C50)-C51</f>
        <v>1000</v>
      </c>
      <c r="D52" s="203">
        <f t="shared" si="6"/>
        <v>0</v>
      </c>
      <c r="E52" s="203">
        <f t="shared" si="6"/>
        <v>0</v>
      </c>
      <c r="F52" s="203">
        <f t="shared" si="6"/>
        <v>0</v>
      </c>
      <c r="G52" s="203">
        <f t="shared" si="6"/>
        <v>1000</v>
      </c>
      <c r="H52" s="200">
        <f>SUM(H17:H47)</f>
        <v>100</v>
      </c>
    </row>
    <row r="53" spans="1:8" x14ac:dyDescent="0.25">
      <c r="A53" s="60" t="s">
        <v>24</v>
      </c>
      <c r="B53" s="61">
        <f t="shared" ref="B53:F53" si="7">SUM(B52/$G$52) * 100</f>
        <v>0</v>
      </c>
      <c r="C53" s="61">
        <f t="shared" si="7"/>
        <v>100</v>
      </c>
      <c r="D53" s="61">
        <f t="shared" si="7"/>
        <v>0</v>
      </c>
      <c r="E53" s="61">
        <f t="shared" si="7"/>
        <v>0</v>
      </c>
      <c r="F53" s="61">
        <f t="shared" si="7"/>
        <v>0</v>
      </c>
      <c r="G53" s="61">
        <f>SUM(B53:F53)</f>
        <v>100</v>
      </c>
      <c r="H53" s="62"/>
    </row>
    <row r="54" spans="1:8" ht="15" customHeight="1" x14ac:dyDescent="0.25">
      <c r="A54" s="153" t="s">
        <v>56</v>
      </c>
      <c r="B54" s="151"/>
      <c r="C54" s="152"/>
      <c r="D54" s="151"/>
      <c r="E54" s="151"/>
      <c r="F54" s="151"/>
      <c r="G54" s="152"/>
      <c r="H54" s="152"/>
    </row>
    <row r="55" spans="1:8" ht="15" customHeight="1" x14ac:dyDescent="0.25">
      <c r="A55" s="528" t="s">
        <v>114</v>
      </c>
      <c r="B55" s="528"/>
      <c r="C55" s="528"/>
      <c r="D55" s="528"/>
      <c r="E55" s="528"/>
      <c r="F55" s="528"/>
      <c r="G55" s="528"/>
      <c r="H55" s="528"/>
    </row>
    <row r="56" spans="1:8" x14ac:dyDescent="0.25">
      <c r="A56" s="517"/>
      <c r="B56" s="517"/>
      <c r="C56" s="517"/>
      <c r="D56" s="517"/>
      <c r="E56" s="517"/>
      <c r="F56" s="517"/>
      <c r="G56" s="517"/>
      <c r="H56" s="517"/>
    </row>
    <row r="57" spans="1:8" x14ac:dyDescent="0.25">
      <c r="A57" s="5" t="s">
        <v>95</v>
      </c>
    </row>
  </sheetData>
  <customSheetViews>
    <customSheetView guid="{998BC6E9-A6D8-45DD-8201-80AFB6E69674}" showPageBreaks="1" showGridLines="0" fitToPage="1" printArea="1" hiddenRows="1">
      <selection activeCell="A62" sqref="A62"/>
      <pageMargins left="0.25" right="0.25" top="0.75" bottom="0.75" header="0.3" footer="0.3"/>
      <pageSetup scale="86" fitToHeight="0" orientation="portrait" r:id="rId1"/>
    </customSheetView>
    <customSheetView guid="{45808627-101D-4A6C-868C-4EF9916FFA85}" showGridLines="0" fitToPage="1" hiddenRows="1">
      <selection activeCell="A62" sqref="A62"/>
      <pageMargins left="0.25" right="0.25" top="0.75" bottom="0.75" header="0.3" footer="0.3"/>
      <pageSetup scale="86" fitToHeight="0" orientation="portrait" r:id="rId2"/>
    </customSheetView>
    <customSheetView guid="{9D4C9D37-C9D5-451D-8773-2D6B31A4632A}" showPageBreaks="1" showGridLines="0" fitToPage="1" printArea="1" hiddenRows="1">
      <selection activeCell="A2" sqref="A2:A4"/>
      <pageMargins left="0.25" right="0.25" top="0.75" bottom="0.75" header="0.3" footer="0.3"/>
      <pageSetup scale="66" fitToHeight="0" orientation="portrait" r:id="rId3"/>
    </customSheetView>
  </customSheetViews>
  <mergeCells count="10">
    <mergeCell ref="A56:H56"/>
    <mergeCell ref="A55:H55"/>
    <mergeCell ref="A1:H1"/>
    <mergeCell ref="A2:A4"/>
    <mergeCell ref="B2:B3"/>
    <mergeCell ref="C2:C3"/>
    <mergeCell ref="D2:D3"/>
    <mergeCell ref="E2:E3"/>
    <mergeCell ref="F2:F3"/>
    <mergeCell ref="G2:H3"/>
  </mergeCells>
  <pageMargins left="0.25" right="0.25" top="0.75" bottom="0.75" header="0.3" footer="0.3"/>
  <pageSetup scale="66" fitToHeight="0" orientation="portrait" r:id="rId4"/>
  <ignoredErrors>
    <ignoredError sqref="G43 G47 G14 G52"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showGridLines="0" zoomScaleNormal="100" zoomScaleSheetLayoutView="100" workbookViewId="0">
      <selection activeCell="H59" sqref="H59"/>
    </sheetView>
  </sheetViews>
  <sheetFormatPr defaultRowHeight="15" x14ac:dyDescent="0.25"/>
  <cols>
    <col min="1" max="1" width="60" customWidth="1"/>
    <col min="2" max="3" width="13.7109375" customWidth="1"/>
    <col min="4" max="4" width="0.7109375" customWidth="1"/>
    <col min="5" max="5" width="13.140625" customWidth="1"/>
    <col min="6" max="6" width="12.85546875" customWidth="1"/>
    <col min="7" max="7" width="14.140625" customWidth="1"/>
  </cols>
  <sheetData>
    <row r="1" spans="1:3" ht="38.25" customHeight="1" x14ac:dyDescent="0.25">
      <c r="A1" s="543" t="s">
        <v>145</v>
      </c>
      <c r="B1" s="543"/>
      <c r="C1" s="543"/>
    </row>
    <row r="2" spans="1:3" ht="15" customHeight="1" x14ac:dyDescent="0.25">
      <c r="A2" s="210"/>
      <c r="B2" s="538" t="s">
        <v>122</v>
      </c>
      <c r="C2" s="538" t="s">
        <v>165</v>
      </c>
    </row>
    <row r="3" spans="1:3" x14ac:dyDescent="0.25">
      <c r="A3" s="211" t="s">
        <v>64</v>
      </c>
      <c r="B3" s="544"/>
      <c r="C3" s="544"/>
    </row>
    <row r="4" spans="1:3" ht="6" customHeight="1" x14ac:dyDescent="0.25">
      <c r="A4" s="212"/>
      <c r="B4" s="544"/>
      <c r="C4" s="544"/>
    </row>
    <row r="5" spans="1:3" ht="11.25" customHeight="1" thickBot="1" x14ac:dyDescent="0.3">
      <c r="A5" s="213"/>
      <c r="B5" s="545"/>
      <c r="C5" s="545"/>
    </row>
    <row r="6" spans="1:3" ht="6" customHeight="1" x14ac:dyDescent="0.25">
      <c r="A6" s="214"/>
      <c r="B6" s="241"/>
      <c r="C6" s="241"/>
    </row>
    <row r="7" spans="1:3" s="1" customFormat="1" x14ac:dyDescent="0.25">
      <c r="A7" s="167" t="s">
        <v>65</v>
      </c>
      <c r="B7" s="217">
        <v>138535014</v>
      </c>
      <c r="C7" s="217">
        <v>988700139</v>
      </c>
    </row>
    <row r="8" spans="1:3" ht="6" customHeight="1" x14ac:dyDescent="0.25">
      <c r="A8" s="214"/>
      <c r="B8" s="217"/>
      <c r="C8" s="217"/>
    </row>
    <row r="9" spans="1:3" x14ac:dyDescent="0.25">
      <c r="A9" s="167" t="s">
        <v>66</v>
      </c>
      <c r="B9" s="217"/>
      <c r="C9" s="217"/>
    </row>
    <row r="10" spans="1:3" x14ac:dyDescent="0.25">
      <c r="A10" s="214" t="s">
        <v>109</v>
      </c>
      <c r="B10" s="217">
        <v>-930000</v>
      </c>
      <c r="C10" s="196">
        <v>0</v>
      </c>
    </row>
    <row r="11" spans="1:3" hidden="1" x14ac:dyDescent="0.25">
      <c r="A11" s="214"/>
      <c r="B11" s="217"/>
      <c r="C11" s="196"/>
    </row>
    <row r="12" spans="1:3" x14ac:dyDescent="0.25">
      <c r="A12" s="167" t="s">
        <v>143</v>
      </c>
      <c r="B12" s="217"/>
      <c r="C12" s="196"/>
    </row>
    <row r="13" spans="1:3" x14ac:dyDescent="0.25">
      <c r="A13" s="214" t="s">
        <v>166</v>
      </c>
      <c r="B13" s="239">
        <v>408000000</v>
      </c>
      <c r="C13" s="196">
        <v>0</v>
      </c>
    </row>
    <row r="14" spans="1:3" hidden="1" x14ac:dyDescent="0.25">
      <c r="A14" s="214"/>
      <c r="B14" s="217"/>
      <c r="C14" s="196"/>
    </row>
    <row r="15" spans="1:3" s="1" customFormat="1" x14ac:dyDescent="0.25">
      <c r="A15" s="240" t="s">
        <v>68</v>
      </c>
      <c r="B15" s="223">
        <f>SUM(B7:B13)</f>
        <v>545605014</v>
      </c>
      <c r="C15" s="223">
        <f>SUM(C7:C13)</f>
        <v>988700139</v>
      </c>
    </row>
    <row r="16" spans="1:3" s="20" customFormat="1" ht="17.25" customHeight="1" x14ac:dyDescent="0.2">
      <c r="A16" s="541" t="s">
        <v>121</v>
      </c>
      <c r="B16" s="542"/>
      <c r="C16" s="542"/>
    </row>
    <row r="17" spans="1:7" s="20" customFormat="1" ht="6" customHeight="1" x14ac:dyDescent="0.2">
      <c r="A17" s="224"/>
      <c r="B17" s="224"/>
      <c r="C17" s="225"/>
    </row>
    <row r="18" spans="1:7" s="20" customFormat="1" ht="12.75" hidden="1" customHeight="1" x14ac:dyDescent="0.2">
      <c r="A18" s="210"/>
      <c r="B18" s="546" t="s">
        <v>112</v>
      </c>
      <c r="C18" s="546" t="s">
        <v>123</v>
      </c>
    </row>
    <row r="19" spans="1:7" ht="30" hidden="1" customHeight="1" x14ac:dyDescent="0.25">
      <c r="A19" s="211" t="s">
        <v>89</v>
      </c>
      <c r="B19" s="547"/>
      <c r="C19" s="547"/>
    </row>
    <row r="20" spans="1:7" ht="6" hidden="1" customHeight="1" x14ac:dyDescent="0.25">
      <c r="A20" s="212"/>
      <c r="B20" s="547"/>
      <c r="C20" s="547"/>
    </row>
    <row r="21" spans="1:7" ht="0.75" hidden="1" customHeight="1" thickBot="1" x14ac:dyDescent="0.3">
      <c r="A21" s="213"/>
      <c r="B21" s="548"/>
      <c r="C21" s="548"/>
    </row>
    <row r="22" spans="1:7" ht="6" hidden="1" customHeight="1" x14ac:dyDescent="0.25">
      <c r="A22" s="214"/>
      <c r="B22" s="215"/>
      <c r="C22" s="216"/>
    </row>
    <row r="23" spans="1:7" hidden="1" x14ac:dyDescent="0.25">
      <c r="A23" s="167" t="s">
        <v>88</v>
      </c>
      <c r="B23" s="217">
        <v>3900000</v>
      </c>
      <c r="C23" s="218">
        <v>1800000</v>
      </c>
    </row>
    <row r="24" spans="1:7" ht="6" hidden="1" customHeight="1" x14ac:dyDescent="0.25">
      <c r="A24" s="214"/>
      <c r="B24" s="217"/>
      <c r="C24" s="218"/>
    </row>
    <row r="25" spans="1:7" hidden="1" x14ac:dyDescent="0.25">
      <c r="A25" s="167" t="s">
        <v>66</v>
      </c>
      <c r="B25" s="217"/>
      <c r="C25" s="218"/>
      <c r="E25" s="12"/>
    </row>
    <row r="26" spans="1:7" hidden="1" x14ac:dyDescent="0.25">
      <c r="A26" s="214" t="s">
        <v>67</v>
      </c>
      <c r="B26" s="196">
        <v>1000</v>
      </c>
      <c r="C26" s="218"/>
    </row>
    <row r="27" spans="1:7" hidden="1" x14ac:dyDescent="0.25">
      <c r="A27" s="214" t="s">
        <v>109</v>
      </c>
      <c r="B27" s="217"/>
      <c r="C27" s="219"/>
    </row>
    <row r="28" spans="1:7" hidden="1" x14ac:dyDescent="0.25">
      <c r="A28" s="226"/>
      <c r="B28" s="220"/>
      <c r="C28" s="221"/>
    </row>
    <row r="29" spans="1:7" hidden="1" x14ac:dyDescent="0.25">
      <c r="A29" s="222" t="s">
        <v>86</v>
      </c>
      <c r="B29" s="223">
        <f>SUM(B23:B28)</f>
        <v>3901000</v>
      </c>
      <c r="C29" s="223">
        <f>SUM(C23:C28)</f>
        <v>1800000</v>
      </c>
    </row>
    <row r="30" spans="1:7" s="1" customFormat="1" ht="17.25" hidden="1" customHeight="1" x14ac:dyDescent="0.25">
      <c r="A30" s="541" t="s">
        <v>117</v>
      </c>
      <c r="B30" s="542"/>
      <c r="C30" s="542"/>
      <c r="D30" s="2"/>
      <c r="E30" s="2"/>
      <c r="F30" s="2"/>
      <c r="G30" s="2"/>
    </row>
    <row r="31" spans="1:7" s="1" customFormat="1" ht="5.25" hidden="1" customHeight="1" x14ac:dyDescent="0.25">
      <c r="A31" s="227"/>
      <c r="B31" s="228"/>
      <c r="C31" s="228"/>
      <c r="D31" s="2"/>
      <c r="E31" s="2"/>
      <c r="F31" s="2"/>
      <c r="G31" s="2"/>
    </row>
    <row r="32" spans="1:7" hidden="1" x14ac:dyDescent="0.25">
      <c r="A32" s="210"/>
      <c r="B32" s="535" t="s">
        <v>112</v>
      </c>
      <c r="C32" s="538" t="s">
        <v>123</v>
      </c>
    </row>
    <row r="33" spans="1:3" hidden="1" x14ac:dyDescent="0.25">
      <c r="A33" s="211" t="s">
        <v>90</v>
      </c>
      <c r="B33" s="536"/>
      <c r="C33" s="539"/>
    </row>
    <row r="34" spans="1:3" hidden="1" x14ac:dyDescent="0.25">
      <c r="A34" s="212"/>
      <c r="B34" s="536"/>
      <c r="C34" s="539"/>
    </row>
    <row r="35" spans="1:3" ht="4.5" hidden="1" customHeight="1" thickBot="1" x14ac:dyDescent="0.3">
      <c r="A35" s="213"/>
      <c r="B35" s="537"/>
      <c r="C35" s="540"/>
    </row>
    <row r="36" spans="1:3" ht="6" hidden="1" customHeight="1" x14ac:dyDescent="0.25">
      <c r="A36" s="214"/>
      <c r="B36" s="215"/>
      <c r="C36" s="216"/>
    </row>
    <row r="37" spans="1:3" hidden="1" x14ac:dyDescent="0.25">
      <c r="A37" s="167" t="s">
        <v>72</v>
      </c>
      <c r="B37" s="217">
        <v>4303000</v>
      </c>
      <c r="C37" s="218">
        <v>344504</v>
      </c>
    </row>
    <row r="38" spans="1:3" ht="6" hidden="1" customHeight="1" x14ac:dyDescent="0.25">
      <c r="A38" s="214"/>
      <c r="B38" s="217"/>
      <c r="C38" s="218"/>
    </row>
    <row r="39" spans="1:3" hidden="1" x14ac:dyDescent="0.25">
      <c r="A39" s="167" t="s">
        <v>103</v>
      </c>
      <c r="B39" s="217"/>
      <c r="C39" s="218"/>
    </row>
    <row r="40" spans="1:3" hidden="1" x14ac:dyDescent="0.25">
      <c r="A40" s="166" t="s">
        <v>103</v>
      </c>
      <c r="B40" s="196"/>
      <c r="C40" s="218">
        <v>646254</v>
      </c>
    </row>
    <row r="41" spans="1:3" hidden="1" x14ac:dyDescent="0.25">
      <c r="A41" s="214"/>
      <c r="B41" s="217"/>
      <c r="C41" s="219"/>
    </row>
    <row r="42" spans="1:3" hidden="1" x14ac:dyDescent="0.25">
      <c r="A42" s="226"/>
      <c r="B42" s="220"/>
      <c r="C42" s="221"/>
    </row>
    <row r="43" spans="1:3" hidden="1" x14ac:dyDescent="0.25">
      <c r="A43" s="81" t="s">
        <v>76</v>
      </c>
      <c r="B43" s="82">
        <f>SUM(B37:B42)</f>
        <v>4303000</v>
      </c>
      <c r="C43" s="82">
        <f>SUM(C37:C42)</f>
        <v>990758</v>
      </c>
    </row>
    <row r="44" spans="1:3" ht="17.25" hidden="1" customHeight="1" x14ac:dyDescent="0.25">
      <c r="A44" s="533" t="s">
        <v>116</v>
      </c>
      <c r="B44" s="534"/>
      <c r="C44" s="534"/>
    </row>
    <row r="45" spans="1:3" ht="5.25" hidden="1" customHeight="1" x14ac:dyDescent="0.25">
      <c r="A45" s="207"/>
      <c r="B45" s="208"/>
      <c r="C45" s="208"/>
    </row>
    <row r="46" spans="1:3" hidden="1" x14ac:dyDescent="0.25">
      <c r="A46" s="68"/>
      <c r="B46" s="535" t="s">
        <v>112</v>
      </c>
      <c r="C46" s="538" t="s">
        <v>123</v>
      </c>
    </row>
    <row r="47" spans="1:3" hidden="1" x14ac:dyDescent="0.25">
      <c r="A47" s="69" t="s">
        <v>91</v>
      </c>
      <c r="B47" s="536"/>
      <c r="C47" s="539"/>
    </row>
    <row r="48" spans="1:3" ht="6" hidden="1" customHeight="1" x14ac:dyDescent="0.25">
      <c r="A48" s="70"/>
      <c r="B48" s="536"/>
      <c r="C48" s="539"/>
    </row>
    <row r="49" spans="1:5" ht="9.75" hidden="1" customHeight="1" thickBot="1" x14ac:dyDescent="0.3">
      <c r="A49" s="71"/>
      <c r="B49" s="537"/>
      <c r="C49" s="540"/>
    </row>
    <row r="50" spans="1:5" ht="6" hidden="1" customHeight="1" x14ac:dyDescent="0.25">
      <c r="A50" s="72"/>
      <c r="B50" s="73"/>
      <c r="C50" s="74"/>
    </row>
    <row r="51" spans="1:5" hidden="1" x14ac:dyDescent="0.25">
      <c r="A51" s="75" t="s">
        <v>73</v>
      </c>
      <c r="B51" s="76">
        <v>3910000</v>
      </c>
      <c r="C51" s="77">
        <v>1766062</v>
      </c>
    </row>
    <row r="52" spans="1:5" ht="6" hidden="1" customHeight="1" x14ac:dyDescent="0.25">
      <c r="A52" s="72"/>
      <c r="B52" s="76"/>
      <c r="C52" s="77"/>
    </row>
    <row r="53" spans="1:5" hidden="1" x14ac:dyDescent="0.25">
      <c r="A53" s="75" t="s">
        <v>66</v>
      </c>
      <c r="B53" s="76"/>
      <c r="C53" s="77"/>
    </row>
    <row r="54" spans="1:5" hidden="1" x14ac:dyDescent="0.25">
      <c r="A54" s="72" t="s">
        <v>67</v>
      </c>
      <c r="B54" s="148"/>
      <c r="C54" s="77">
        <v>1000</v>
      </c>
    </row>
    <row r="55" spans="1:5" hidden="1" x14ac:dyDescent="0.25">
      <c r="A55" s="72" t="s">
        <v>109</v>
      </c>
      <c r="B55" s="76"/>
      <c r="C55" s="78"/>
    </row>
    <row r="56" spans="1:5" hidden="1" x14ac:dyDescent="0.25">
      <c r="A56" s="83"/>
      <c r="B56" s="79"/>
      <c r="C56" s="80"/>
    </row>
    <row r="57" spans="1:5" hidden="1" x14ac:dyDescent="0.25">
      <c r="A57" s="81" t="s">
        <v>76</v>
      </c>
      <c r="B57" s="82">
        <f>SUM(B51:B56)</f>
        <v>3910000</v>
      </c>
      <c r="C57" s="84">
        <f>SUM(C51:C56)</f>
        <v>1767062</v>
      </c>
    </row>
    <row r="58" spans="1:5" ht="17.25" hidden="1" customHeight="1" x14ac:dyDescent="0.25">
      <c r="A58" s="533" t="s">
        <v>113</v>
      </c>
      <c r="B58" s="534"/>
      <c r="C58" s="534"/>
      <c r="D58" s="533"/>
      <c r="E58" s="534"/>
    </row>
  </sheetData>
  <customSheetViews>
    <customSheetView guid="{998BC6E9-A6D8-45DD-8201-80AFB6E69674}" showPageBreaks="1" showGridLines="0" fitToPage="1" printArea="1" topLeftCell="A22">
      <selection activeCell="E9" sqref="E9"/>
      <pageMargins left="0.25" right="0.25" top="0.75" bottom="0.75" header="0.3" footer="0.3"/>
      <printOptions horizontalCentered="1" verticalCentered="1"/>
      <pageSetup scale="98" fitToWidth="0" orientation="portrait" r:id="rId1"/>
    </customSheetView>
    <customSheetView guid="{45808627-101D-4A6C-868C-4EF9916FFA85}" showGridLines="0" fitToPage="1" topLeftCell="A22">
      <selection activeCell="E9" sqref="E9"/>
      <pageMargins left="0.25" right="0.25" top="0.75" bottom="0.75" header="0.3" footer="0.3"/>
      <printOptions horizontalCentered="1" verticalCentered="1"/>
      <pageSetup scale="98" fitToWidth="0" orientation="portrait" r:id="rId2"/>
    </customSheetView>
    <customSheetView guid="{9D4C9D37-C9D5-451D-8773-2D6B31A4632A}" showPageBreaks="1" showGridLines="0" fitToPage="1" printArea="1" hiddenRows="1">
      <selection activeCell="E69" sqref="E69"/>
      <pageMargins left="0.25" right="0.25" top="0.75" bottom="0.75" header="0.3" footer="0.3"/>
      <printOptions horizontalCentered="1" verticalCentered="1"/>
      <pageSetup fitToWidth="0" orientation="portrait" r:id="rId3"/>
    </customSheetView>
  </customSheetViews>
  <mergeCells count="14">
    <mergeCell ref="A30:C30"/>
    <mergeCell ref="A44:C44"/>
    <mergeCell ref="A1:C1"/>
    <mergeCell ref="A16:C16"/>
    <mergeCell ref="B2:B5"/>
    <mergeCell ref="C2:C5"/>
    <mergeCell ref="B18:B21"/>
    <mergeCell ref="C18:C21"/>
    <mergeCell ref="A58:C58"/>
    <mergeCell ref="D58:E58"/>
    <mergeCell ref="B46:B49"/>
    <mergeCell ref="C46:C49"/>
    <mergeCell ref="B32:B35"/>
    <mergeCell ref="C32:C35"/>
  </mergeCells>
  <printOptions horizontalCentered="1" verticalCentered="1"/>
  <pageMargins left="0.25" right="0.25" top="0.75" bottom="0.75" header="0.3" footer="0.3"/>
  <pageSetup fitToWidth="0"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showGridLines="0" zoomScaleNormal="100" zoomScaleSheetLayoutView="100" workbookViewId="0">
      <selection activeCell="D41" sqref="D41"/>
    </sheetView>
  </sheetViews>
  <sheetFormatPr defaultRowHeight="15" x14ac:dyDescent="0.25"/>
  <cols>
    <col min="1" max="1" width="54.7109375" style="7" customWidth="1"/>
    <col min="2" max="3" width="11.7109375" style="7" customWidth="1"/>
    <col min="4" max="4" width="7.7109375" style="7" customWidth="1"/>
    <col min="5" max="7" width="11.7109375" style="7" customWidth="1"/>
    <col min="8" max="8" width="0.7109375" style="7" customWidth="1"/>
    <col min="9" max="16384" width="9.140625" style="7"/>
  </cols>
  <sheetData>
    <row r="1" spans="1:9" ht="55.5" customHeight="1" x14ac:dyDescent="0.25">
      <c r="A1" s="550" t="s">
        <v>146</v>
      </c>
      <c r="B1" s="550"/>
      <c r="C1" s="550"/>
      <c r="D1" s="550"/>
      <c r="E1" s="550"/>
      <c r="F1" s="550"/>
      <c r="G1" s="550"/>
    </row>
    <row r="2" spans="1:9" ht="15.75" customHeight="1" x14ac:dyDescent="0.25">
      <c r="A2" s="551" t="s">
        <v>119</v>
      </c>
      <c r="B2" s="512" t="s">
        <v>167</v>
      </c>
      <c r="C2" s="556" t="s">
        <v>168</v>
      </c>
      <c r="D2" s="512" t="s">
        <v>35</v>
      </c>
      <c r="E2" s="512" t="s">
        <v>169</v>
      </c>
      <c r="F2" s="512" t="s">
        <v>170</v>
      </c>
      <c r="G2" s="561" t="s">
        <v>171</v>
      </c>
    </row>
    <row r="3" spans="1:9" ht="12.75" customHeight="1" x14ac:dyDescent="0.25">
      <c r="A3" s="552"/>
      <c r="B3" s="554"/>
      <c r="C3" s="557"/>
      <c r="D3" s="559"/>
      <c r="E3" s="554"/>
      <c r="F3" s="554"/>
      <c r="G3" s="562"/>
    </row>
    <row r="4" spans="1:9" x14ac:dyDescent="0.25">
      <c r="A4" s="552"/>
      <c r="B4" s="554"/>
      <c r="C4" s="557"/>
      <c r="D4" s="559"/>
      <c r="E4" s="554"/>
      <c r="F4" s="554"/>
      <c r="G4" s="562"/>
    </row>
    <row r="5" spans="1:9" ht="15.75" thickBot="1" x14ac:dyDescent="0.3">
      <c r="A5" s="553"/>
      <c r="B5" s="555"/>
      <c r="C5" s="558"/>
      <c r="D5" s="560"/>
      <c r="E5" s="555"/>
      <c r="F5" s="555"/>
      <c r="G5" s="563"/>
    </row>
    <row r="6" spans="1:9" ht="18.75" customHeight="1" x14ac:dyDescent="0.25">
      <c r="A6" s="85" t="s">
        <v>36</v>
      </c>
      <c r="B6" s="411"/>
      <c r="C6" s="168"/>
      <c r="D6" s="336"/>
      <c r="E6" s="336"/>
      <c r="F6" s="336"/>
      <c r="G6" s="357"/>
    </row>
    <row r="7" spans="1:9" ht="6" customHeight="1" x14ac:dyDescent="0.25">
      <c r="A7" s="85"/>
      <c r="B7" s="411"/>
      <c r="C7" s="168"/>
      <c r="D7" s="336"/>
      <c r="E7" s="336"/>
      <c r="F7" s="336"/>
      <c r="G7" s="336"/>
    </row>
    <row r="8" spans="1:9" ht="15.75" thickBot="1" x14ac:dyDescent="0.3">
      <c r="A8" s="358" t="s">
        <v>153</v>
      </c>
      <c r="B8" s="412">
        <v>15075200</v>
      </c>
      <c r="C8" s="359">
        <f>B8-E8</f>
        <v>-24700</v>
      </c>
      <c r="D8" s="353">
        <f t="shared" ref="D8:D17" si="0">IF(E8&gt;0, C8/E8*100, "")</f>
        <v>-0.16357724223339229</v>
      </c>
      <c r="E8" s="360">
        <v>15099900</v>
      </c>
      <c r="F8" s="360">
        <v>16184900</v>
      </c>
      <c r="G8" s="360">
        <v>14992036</v>
      </c>
    </row>
    <row r="9" spans="1:9" ht="15.75" hidden="1" thickBot="1" x14ac:dyDescent="0.3">
      <c r="A9" s="335" t="s">
        <v>38</v>
      </c>
      <c r="B9" s="413">
        <f>SUM(B8:B8)</f>
        <v>15075200</v>
      </c>
      <c r="C9" s="366">
        <f>SUM(C8:C8)</f>
        <v>-24700</v>
      </c>
      <c r="D9" s="356">
        <f t="shared" si="0"/>
        <v>-0.16357724223339229</v>
      </c>
      <c r="E9" s="354">
        <f>SUM(E8:E8)</f>
        <v>15099900</v>
      </c>
      <c r="F9" s="354">
        <f>SUM(F8:F8)</f>
        <v>16184900</v>
      </c>
      <c r="G9" s="354">
        <f>SUM(G8:G8)</f>
        <v>14992036</v>
      </c>
    </row>
    <row r="10" spans="1:9" ht="15.75" hidden="1" thickBot="1" x14ac:dyDescent="0.3">
      <c r="A10" s="88" t="s">
        <v>0</v>
      </c>
      <c r="B10" s="414">
        <v>0</v>
      </c>
      <c r="C10" s="170">
        <f>B10-E10</f>
        <v>0</v>
      </c>
      <c r="D10" s="195" t="str">
        <f t="shared" si="0"/>
        <v/>
      </c>
      <c r="E10" s="342">
        <v>0</v>
      </c>
      <c r="F10" s="342">
        <v>0</v>
      </c>
      <c r="G10" s="342">
        <v>0</v>
      </c>
    </row>
    <row r="11" spans="1:9" ht="24" customHeight="1" thickBot="1" x14ac:dyDescent="0.3">
      <c r="A11" s="90" t="s">
        <v>39</v>
      </c>
      <c r="B11" s="415">
        <f t="shared" ref="B11:G11" si="1">B9-B10</f>
        <v>15075200</v>
      </c>
      <c r="C11" s="373">
        <f>C9-C10</f>
        <v>-24700</v>
      </c>
      <c r="D11" s="339">
        <f t="shared" si="0"/>
        <v>-0.16357724223339229</v>
      </c>
      <c r="E11" s="344">
        <f t="shared" si="1"/>
        <v>15099900</v>
      </c>
      <c r="F11" s="344">
        <f t="shared" si="1"/>
        <v>16184900</v>
      </c>
      <c r="G11" s="344">
        <f t="shared" si="1"/>
        <v>14992036</v>
      </c>
    </row>
    <row r="12" spans="1:9" hidden="1" x14ac:dyDescent="0.25">
      <c r="A12" s="91" t="s">
        <v>1</v>
      </c>
      <c r="B12" s="416">
        <v>0</v>
      </c>
      <c r="C12" s="171">
        <f>B12-E12</f>
        <v>0</v>
      </c>
      <c r="D12" s="238" t="str">
        <f t="shared" si="0"/>
        <v/>
      </c>
      <c r="E12" s="346">
        <v>0</v>
      </c>
      <c r="F12" s="346">
        <v>0</v>
      </c>
      <c r="G12" s="346">
        <v>0</v>
      </c>
    </row>
    <row r="13" spans="1:9" ht="12.75" customHeight="1" x14ac:dyDescent="0.25">
      <c r="A13" s="88" t="s">
        <v>96</v>
      </c>
      <c r="B13" s="414">
        <v>47841</v>
      </c>
      <c r="C13" s="172">
        <f>B13-E13</f>
        <v>0</v>
      </c>
      <c r="D13" s="348">
        <f t="shared" si="0"/>
        <v>0</v>
      </c>
      <c r="E13" s="283">
        <v>47841</v>
      </c>
      <c r="F13" s="283">
        <v>47841</v>
      </c>
      <c r="G13" s="283">
        <v>49301</v>
      </c>
      <c r="H13" s="8"/>
      <c r="I13" s="8"/>
    </row>
    <row r="14" spans="1:9" x14ac:dyDescent="0.25">
      <c r="A14" s="335" t="s">
        <v>97</v>
      </c>
      <c r="B14" s="417">
        <v>16173</v>
      </c>
      <c r="C14" s="349">
        <f>B14-E14</f>
        <v>0</v>
      </c>
      <c r="D14" s="183">
        <f t="shared" si="0"/>
        <v>0</v>
      </c>
      <c r="E14" s="350">
        <v>16173</v>
      </c>
      <c r="F14" s="350">
        <v>16173</v>
      </c>
      <c r="G14" s="275">
        <v>9676</v>
      </c>
      <c r="H14" s="8"/>
      <c r="I14" s="8"/>
    </row>
    <row r="15" spans="1:9" hidden="1" x14ac:dyDescent="0.25">
      <c r="A15" s="88" t="s">
        <v>98</v>
      </c>
      <c r="B15" s="414">
        <v>0</v>
      </c>
      <c r="C15" s="172">
        <f>B15-E15</f>
        <v>0</v>
      </c>
      <c r="D15" s="183" t="str">
        <f t="shared" si="0"/>
        <v/>
      </c>
      <c r="E15" s="283">
        <v>0</v>
      </c>
      <c r="F15" s="283">
        <v>0</v>
      </c>
      <c r="G15" s="283">
        <v>0</v>
      </c>
      <c r="H15" s="8"/>
      <c r="I15" s="8"/>
    </row>
    <row r="16" spans="1:9" ht="15.75" thickBot="1" x14ac:dyDescent="0.3">
      <c r="A16" s="92" t="s">
        <v>40</v>
      </c>
      <c r="B16" s="418">
        <f>SUM(B13:B15)</f>
        <v>64014</v>
      </c>
      <c r="C16" s="173">
        <f>B16-E16</f>
        <v>0</v>
      </c>
      <c r="D16" s="348">
        <f t="shared" si="0"/>
        <v>0</v>
      </c>
      <c r="E16" s="170">
        <f>SUM(E13:E15)</f>
        <v>64014</v>
      </c>
      <c r="F16" s="170">
        <f>SUM(F13:F15)</f>
        <v>64014</v>
      </c>
      <c r="G16" s="170">
        <f>SUM(G13:G15)</f>
        <v>58977</v>
      </c>
    </row>
    <row r="17" spans="1:13" ht="24" customHeight="1" thickBot="1" x14ac:dyDescent="0.3">
      <c r="A17" s="90" t="s">
        <v>41</v>
      </c>
      <c r="B17" s="415">
        <f t="shared" ref="B17:G17" si="2">SUM(B11,B12,B16)</f>
        <v>15139214</v>
      </c>
      <c r="C17" s="174">
        <f>SUM(C11,C12,C16)</f>
        <v>-24700</v>
      </c>
      <c r="D17" s="351">
        <f t="shared" si="0"/>
        <v>-0.16288670589928167</v>
      </c>
      <c r="E17" s="344">
        <f t="shared" si="2"/>
        <v>15163914</v>
      </c>
      <c r="F17" s="344">
        <f t="shared" si="2"/>
        <v>16248914</v>
      </c>
      <c r="G17" s="344">
        <f t="shared" si="2"/>
        <v>15051013</v>
      </c>
      <c r="M17" s="134"/>
    </row>
    <row r="18" spans="1:13" ht="21" hidden="1" customHeight="1" x14ac:dyDescent="0.25">
      <c r="A18" s="85" t="s">
        <v>42</v>
      </c>
      <c r="B18" s="93"/>
      <c r="C18" s="175"/>
      <c r="D18" s="95"/>
      <c r="E18" s="96"/>
      <c r="F18" s="96"/>
      <c r="G18" s="95"/>
    </row>
    <row r="19" spans="1:13" ht="6" hidden="1" customHeight="1" x14ac:dyDescent="0.25">
      <c r="A19" s="88"/>
      <c r="B19" s="93"/>
      <c r="C19" s="175"/>
      <c r="D19" s="95"/>
      <c r="E19" s="96"/>
      <c r="F19" s="96"/>
      <c r="G19" s="95"/>
    </row>
    <row r="20" spans="1:13" hidden="1" x14ac:dyDescent="0.25">
      <c r="A20" s="88" t="s">
        <v>37</v>
      </c>
      <c r="B20" s="97">
        <v>0</v>
      </c>
      <c r="C20" s="176">
        <f t="shared" ref="C20:C28" si="3">B20-E20</f>
        <v>0</v>
      </c>
      <c r="D20" s="98" t="str">
        <f t="shared" ref="D20:D28" si="4">IF(E20&gt;0, C20/E20*100, "")</f>
        <v/>
      </c>
      <c r="E20" s="99">
        <v>0</v>
      </c>
      <c r="F20" s="99">
        <v>0</v>
      </c>
      <c r="G20" s="100">
        <v>0</v>
      </c>
    </row>
    <row r="21" spans="1:13" hidden="1" x14ac:dyDescent="0.25">
      <c r="A21" s="101" t="s">
        <v>38</v>
      </c>
      <c r="B21" s="102">
        <f>SUM(B19:B20)</f>
        <v>0</v>
      </c>
      <c r="C21" s="176">
        <f t="shared" si="3"/>
        <v>0</v>
      </c>
      <c r="D21" s="103" t="str">
        <f t="shared" si="4"/>
        <v/>
      </c>
      <c r="E21" s="104">
        <f>SUM(E19:E20)</f>
        <v>0</v>
      </c>
      <c r="F21" s="102">
        <f>SUM(F19:F20)</f>
        <v>0</v>
      </c>
      <c r="G21" s="105">
        <f>SUM(G19:G20)</f>
        <v>0</v>
      </c>
    </row>
    <row r="22" spans="1:13" ht="15.75" hidden="1" thickBot="1" x14ac:dyDescent="0.3">
      <c r="A22" s="92" t="s">
        <v>0</v>
      </c>
      <c r="B22" s="106">
        <v>0</v>
      </c>
      <c r="C22" s="177">
        <f t="shared" si="3"/>
        <v>0</v>
      </c>
      <c r="D22" s="98" t="str">
        <f t="shared" si="4"/>
        <v/>
      </c>
      <c r="E22" s="107">
        <v>0</v>
      </c>
      <c r="F22" s="107">
        <v>0</v>
      </c>
      <c r="G22" s="107">
        <v>0</v>
      </c>
    </row>
    <row r="23" spans="1:13" ht="15.75" hidden="1" thickBot="1" x14ac:dyDescent="0.3">
      <c r="A23" s="108" t="s">
        <v>43</v>
      </c>
      <c r="B23" s="109">
        <f>SUM(B21-B22)</f>
        <v>0</v>
      </c>
      <c r="C23" s="178">
        <f t="shared" si="3"/>
        <v>0</v>
      </c>
      <c r="D23" s="111" t="str">
        <f t="shared" si="4"/>
        <v/>
      </c>
      <c r="E23" s="112">
        <f>SUM(E21-E22)</f>
        <v>0</v>
      </c>
      <c r="F23" s="109">
        <f>SUM(F21-F22)</f>
        <v>0</v>
      </c>
      <c r="G23" s="110">
        <f>SUM(G21-G22)</f>
        <v>0</v>
      </c>
      <c r="H23" s="22"/>
    </row>
    <row r="24" spans="1:13" hidden="1" x14ac:dyDescent="0.25">
      <c r="A24" s="113" t="s">
        <v>1</v>
      </c>
      <c r="B24" s="114">
        <v>0</v>
      </c>
      <c r="C24" s="179">
        <f t="shared" si="3"/>
        <v>0</v>
      </c>
      <c r="D24" s="115" t="str">
        <f t="shared" si="4"/>
        <v/>
      </c>
      <c r="E24" s="116">
        <v>0</v>
      </c>
      <c r="F24" s="116">
        <v>0</v>
      </c>
      <c r="G24" s="117">
        <v>0</v>
      </c>
    </row>
    <row r="25" spans="1:13" hidden="1" x14ac:dyDescent="0.25">
      <c r="A25" s="118" t="s">
        <v>44</v>
      </c>
      <c r="B25" s="119">
        <v>0</v>
      </c>
      <c r="C25" s="180">
        <f t="shared" si="3"/>
        <v>0</v>
      </c>
      <c r="D25" s="147" t="str">
        <f t="shared" si="4"/>
        <v/>
      </c>
      <c r="E25" s="120">
        <v>0</v>
      </c>
      <c r="F25" s="120">
        <v>0</v>
      </c>
      <c r="G25" s="121">
        <v>0</v>
      </c>
    </row>
    <row r="26" spans="1:13" hidden="1" x14ac:dyDescent="0.25">
      <c r="A26" s="118" t="s">
        <v>45</v>
      </c>
      <c r="B26" s="119">
        <v>0</v>
      </c>
      <c r="C26" s="181">
        <f t="shared" si="3"/>
        <v>0</v>
      </c>
      <c r="D26" s="183" t="str">
        <f t="shared" si="4"/>
        <v/>
      </c>
      <c r="E26" s="120">
        <v>0</v>
      </c>
      <c r="F26" s="120">
        <v>0</v>
      </c>
      <c r="G26" s="121">
        <v>0</v>
      </c>
    </row>
    <row r="27" spans="1:13" ht="15.75" hidden="1" thickBot="1" x14ac:dyDescent="0.3">
      <c r="A27" s="122" t="s">
        <v>40</v>
      </c>
      <c r="B27" s="123">
        <f>SUM(B25:B26)</f>
        <v>0</v>
      </c>
      <c r="C27" s="182">
        <f t="shared" si="3"/>
        <v>0</v>
      </c>
      <c r="D27" s="147" t="str">
        <f t="shared" si="4"/>
        <v/>
      </c>
      <c r="E27" s="124">
        <f>SUM(E25:E26)</f>
        <v>0</v>
      </c>
      <c r="F27" s="124">
        <f>SUM(F25:F26)</f>
        <v>0</v>
      </c>
      <c r="G27" s="125">
        <f>SUM(G25:G26)</f>
        <v>0</v>
      </c>
    </row>
    <row r="28" spans="1:13" ht="22.5" hidden="1" customHeight="1" x14ac:dyDescent="0.25">
      <c r="A28" s="126" t="s">
        <v>46</v>
      </c>
      <c r="B28" s="127">
        <f>SUM(B23,B24,B27)</f>
        <v>0</v>
      </c>
      <c r="C28" s="236">
        <f t="shared" si="3"/>
        <v>0</v>
      </c>
      <c r="D28" s="115" t="str">
        <f t="shared" si="4"/>
        <v/>
      </c>
      <c r="E28" s="128">
        <f>SUM(E23,E24,E27)</f>
        <v>0</v>
      </c>
      <c r="F28" s="128">
        <f>SUM(F23,F24,F27)</f>
        <v>0</v>
      </c>
      <c r="G28" s="129">
        <f>SUM(G23,G24,G27)</f>
        <v>0</v>
      </c>
    </row>
    <row r="29" spans="1:13" s="1" customFormat="1" ht="25.5" customHeight="1" x14ac:dyDescent="0.25">
      <c r="A29" s="549" t="s">
        <v>172</v>
      </c>
      <c r="B29" s="549"/>
      <c r="C29" s="549"/>
      <c r="D29" s="549"/>
      <c r="E29" s="549"/>
      <c r="F29" s="549"/>
      <c r="G29" s="549"/>
      <c r="K29" s="7"/>
      <c r="L29" s="7"/>
    </row>
    <row r="30" spans="1:13" ht="12" customHeight="1" x14ac:dyDescent="0.25"/>
    <row r="32" spans="1:13" ht="12.75" customHeight="1" x14ac:dyDescent="0.25">
      <c r="L32" s="7" t="s">
        <v>154</v>
      </c>
      <c r="M32" s="7">
        <v>2504900</v>
      </c>
    </row>
    <row r="33" spans="12:13" x14ac:dyDescent="0.25">
      <c r="L33" s="7" t="s">
        <v>155</v>
      </c>
      <c r="M33" s="7">
        <v>4118600</v>
      </c>
    </row>
    <row r="34" spans="12:13" x14ac:dyDescent="0.25">
      <c r="L34" s="7" t="s">
        <v>156</v>
      </c>
      <c r="M34" s="7">
        <v>3254900</v>
      </c>
    </row>
    <row r="35" spans="12:13" x14ac:dyDescent="0.25">
      <c r="L35" s="7" t="s">
        <v>157</v>
      </c>
      <c r="M35" s="7">
        <v>3444900</v>
      </c>
    </row>
    <row r="36" spans="12:13" x14ac:dyDescent="0.25">
      <c r="L36" s="7" t="s">
        <v>160</v>
      </c>
      <c r="M36" s="7">
        <v>1268300</v>
      </c>
    </row>
    <row r="37" spans="12:13" x14ac:dyDescent="0.25">
      <c r="L37" s="7" t="s">
        <v>158</v>
      </c>
      <c r="M37" s="7">
        <v>50000</v>
      </c>
    </row>
    <row r="38" spans="12:13" x14ac:dyDescent="0.25">
      <c r="L38" s="7" t="s">
        <v>159</v>
      </c>
      <c r="M38" s="7">
        <v>76000</v>
      </c>
    </row>
    <row r="39" spans="12:13" ht="12.75" customHeight="1" x14ac:dyDescent="0.25">
      <c r="L39" s="7" t="s">
        <v>161</v>
      </c>
      <c r="M39" s="7">
        <v>382300</v>
      </c>
    </row>
    <row r="40" spans="12:13" ht="12.75" customHeight="1" x14ac:dyDescent="0.25"/>
  </sheetData>
  <customSheetViews>
    <customSheetView guid="{998BC6E9-A6D8-45DD-8201-80AFB6E69674}" showPageBreaks="1" showGridLines="0" fitToPage="1" printArea="1">
      <selection activeCell="D2" sqref="D2:D5"/>
      <rowBreaks count="1" manualBreakCount="1">
        <brk id="31" max="6" man="1"/>
      </rowBreaks>
      <pageMargins left="0.25" right="0.25" top="0.75" bottom="0.75" header="0.3" footer="0.3"/>
      <pageSetup scale="84" fitToHeight="0" orientation="portrait" r:id="rId1"/>
    </customSheetView>
    <customSheetView guid="{45808627-101D-4A6C-868C-4EF9916FFA85}" showGridLines="0" fitToPage="1">
      <selection activeCell="D2" sqref="D2:D5"/>
      <rowBreaks count="1" manualBreakCount="1">
        <brk id="31" max="6" man="1"/>
      </rowBreaks>
      <pageMargins left="0.25" right="0.25" top="0.75" bottom="0.75" header="0.3" footer="0.3"/>
      <pageSetup scale="84" fitToHeight="0" orientation="portrait" r:id="rId2"/>
    </customSheetView>
    <customSheetView guid="{9D4C9D37-C9D5-451D-8773-2D6B31A4632A}" showPageBreaks="1" showGridLines="0" fitToPage="1" printArea="1" hiddenRows="1">
      <selection activeCell="B47" sqref="B47"/>
      <rowBreaks count="1" manualBreakCount="1">
        <brk id="31" max="6" man="1"/>
      </rowBreaks>
      <pageMargins left="0.25" right="0.25" top="0.75" bottom="0.75" header="0.3" footer="0.3"/>
      <pageSetup scale="83" fitToHeight="0" orientation="portrait" r:id="rId3"/>
    </customSheetView>
  </customSheetViews>
  <mergeCells count="9">
    <mergeCell ref="A29:G29"/>
    <mergeCell ref="A1:G1"/>
    <mergeCell ref="A2:A5"/>
    <mergeCell ref="B2:B5"/>
    <mergeCell ref="C2:C5"/>
    <mergeCell ref="D2:D5"/>
    <mergeCell ref="E2:E5"/>
    <mergeCell ref="F2:F5"/>
    <mergeCell ref="G2:G5"/>
  </mergeCells>
  <pageMargins left="0.25" right="0.25" top="0.75" bottom="0.75" header="0.3" footer="0.3"/>
  <pageSetup scale="83" fitToHeight="0" orientation="portrait" r:id="rId4"/>
  <rowBreaks count="1" manualBreakCount="1">
    <brk id="30" max="6" man="1"/>
  </rowBreaks>
  <ignoredErrors>
    <ignoredError sqref="E27:G27 B27" formulaRange="1"/>
    <ignoredError sqref="C8 C12:C16 B21 E21:G21 C10" unlockedFormula="1"/>
    <ignoredError sqref="C9 D17 D9:D11" formula="1"/>
    <ignoredError sqref="B16 E16:G16" formulaRange="1" unlockedFormula="1"/>
    <ignoredError sqref="C11" formula="1" unlockedFormula="1"/>
  </ignoredError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showGridLines="0" zoomScaleNormal="100" zoomScaleSheetLayoutView="100" workbookViewId="0">
      <selection activeCell="O37" sqref="O37"/>
    </sheetView>
  </sheetViews>
  <sheetFormatPr defaultRowHeight="15" x14ac:dyDescent="0.25"/>
  <cols>
    <col min="1" max="1" width="54.7109375" style="7" customWidth="1"/>
    <col min="2" max="3" width="11.7109375" style="7" customWidth="1"/>
    <col min="4" max="4" width="7.7109375" style="7" customWidth="1"/>
    <col min="5" max="7" width="11.7109375" style="7" customWidth="1"/>
    <col min="8" max="8" width="0.7109375" style="7" customWidth="1"/>
    <col min="9" max="11" width="9.140625" style="7"/>
    <col min="12" max="12" width="11.140625" style="7" bestFit="1" customWidth="1"/>
    <col min="13" max="16384" width="9.140625" style="7"/>
  </cols>
  <sheetData>
    <row r="1" spans="1:12" ht="55.5" customHeight="1" x14ac:dyDescent="0.25">
      <c r="A1" s="550" t="s">
        <v>152</v>
      </c>
      <c r="B1" s="550"/>
      <c r="C1" s="550"/>
      <c r="D1" s="550"/>
      <c r="E1" s="550"/>
      <c r="F1" s="550"/>
      <c r="G1" s="550"/>
      <c r="L1" s="507"/>
    </row>
    <row r="2" spans="1:12" ht="15.75" customHeight="1" x14ac:dyDescent="0.25">
      <c r="A2" s="551" t="s">
        <v>119</v>
      </c>
      <c r="B2" s="512" t="s">
        <v>167</v>
      </c>
      <c r="C2" s="556" t="s">
        <v>168</v>
      </c>
      <c r="D2" s="512" t="s">
        <v>35</v>
      </c>
      <c r="E2" s="512" t="s">
        <v>169</v>
      </c>
      <c r="F2" s="512" t="s">
        <v>170</v>
      </c>
      <c r="G2" s="561" t="s">
        <v>171</v>
      </c>
      <c r="L2" s="507"/>
    </row>
    <row r="3" spans="1:12" ht="12.75" customHeight="1" x14ac:dyDescent="0.25">
      <c r="A3" s="552"/>
      <c r="B3" s="554"/>
      <c r="C3" s="557"/>
      <c r="D3" s="559"/>
      <c r="E3" s="554"/>
      <c r="F3" s="554"/>
      <c r="G3" s="562"/>
    </row>
    <row r="4" spans="1:12" x14ac:dyDescent="0.25">
      <c r="A4" s="552"/>
      <c r="B4" s="554"/>
      <c r="C4" s="557"/>
      <c r="D4" s="559"/>
      <c r="E4" s="554"/>
      <c r="F4" s="554"/>
      <c r="G4" s="562"/>
      <c r="L4" s="507"/>
    </row>
    <row r="5" spans="1:12" ht="15.75" thickBot="1" x14ac:dyDescent="0.3">
      <c r="A5" s="553"/>
      <c r="B5" s="555"/>
      <c r="C5" s="558"/>
      <c r="D5" s="560"/>
      <c r="E5" s="555"/>
      <c r="F5" s="555"/>
      <c r="G5" s="563"/>
    </row>
    <row r="6" spans="1:12" ht="18.75" customHeight="1" x14ac:dyDescent="0.25">
      <c r="A6" s="85" t="s">
        <v>36</v>
      </c>
      <c r="B6" s="86"/>
      <c r="C6" s="168"/>
      <c r="D6" s="86"/>
      <c r="E6" s="86"/>
      <c r="F6" s="86"/>
      <c r="G6" s="87"/>
    </row>
    <row r="7" spans="1:12" ht="6" customHeight="1" x14ac:dyDescent="0.25">
      <c r="A7" s="85"/>
      <c r="B7" s="419"/>
      <c r="C7" s="168"/>
      <c r="D7" s="86"/>
      <c r="E7" s="86"/>
      <c r="F7" s="86"/>
      <c r="G7" s="87"/>
    </row>
    <row r="8" spans="1:12" ht="15.75" thickBot="1" x14ac:dyDescent="0.3">
      <c r="A8" s="358" t="s">
        <v>147</v>
      </c>
      <c r="B8" s="412">
        <v>24459500</v>
      </c>
      <c r="C8" s="359">
        <f>B8-E8</f>
        <v>-109980600</v>
      </c>
      <c r="D8" s="353">
        <f t="shared" ref="D8:D17" si="0">IF(E8&gt;0, C8/E8*100, "")</f>
        <v>-81.806395562038418</v>
      </c>
      <c r="E8" s="360">
        <v>134440100</v>
      </c>
      <c r="F8" s="360">
        <v>262940100</v>
      </c>
      <c r="G8" s="361">
        <v>43476410</v>
      </c>
    </row>
    <row r="9" spans="1:12" ht="15.75" hidden="1" thickBot="1" x14ac:dyDescent="0.3">
      <c r="A9" s="335" t="s">
        <v>38</v>
      </c>
      <c r="B9" s="413">
        <f>SUM(B8:B8)</f>
        <v>24459500</v>
      </c>
      <c r="C9" s="352">
        <f>SUM(C8:C8)</f>
        <v>-109980600</v>
      </c>
      <c r="D9" s="353">
        <f t="shared" si="0"/>
        <v>-81.806395562038418</v>
      </c>
      <c r="E9" s="354">
        <f>SUM(E8:E8)</f>
        <v>134440100</v>
      </c>
      <c r="F9" s="354">
        <f>SUM(F8:F8)</f>
        <v>262940100</v>
      </c>
      <c r="G9" s="355">
        <f>SUM(G8:G8)</f>
        <v>43476410</v>
      </c>
    </row>
    <row r="10" spans="1:12" ht="15.75" hidden="1" thickBot="1" x14ac:dyDescent="0.3">
      <c r="A10" s="88" t="s">
        <v>0</v>
      </c>
      <c r="B10" s="414">
        <v>0</v>
      </c>
      <c r="C10" s="170">
        <f>B10-E10</f>
        <v>0</v>
      </c>
      <c r="D10" s="195" t="str">
        <f t="shared" si="0"/>
        <v/>
      </c>
      <c r="E10" s="342">
        <v>0</v>
      </c>
      <c r="F10" s="342">
        <v>0</v>
      </c>
      <c r="G10" s="343">
        <v>0</v>
      </c>
    </row>
    <row r="11" spans="1:12" ht="24" customHeight="1" thickBot="1" x14ac:dyDescent="0.3">
      <c r="A11" s="90" t="s">
        <v>39</v>
      </c>
      <c r="B11" s="415">
        <f t="shared" ref="B11:G11" si="1">B9-B10</f>
        <v>24459500</v>
      </c>
      <c r="C11" s="174">
        <f>C9-C10</f>
        <v>-109980600</v>
      </c>
      <c r="D11" s="339">
        <f t="shared" si="0"/>
        <v>-81.806395562038418</v>
      </c>
      <c r="E11" s="344">
        <f t="shared" si="1"/>
        <v>134440100</v>
      </c>
      <c r="F11" s="344">
        <f t="shared" si="1"/>
        <v>262940100</v>
      </c>
      <c r="G11" s="345">
        <f t="shared" si="1"/>
        <v>43476410</v>
      </c>
      <c r="L11" s="507"/>
    </row>
    <row r="12" spans="1:12" hidden="1" x14ac:dyDescent="0.25">
      <c r="A12" s="91" t="s">
        <v>1</v>
      </c>
      <c r="B12" s="416">
        <v>0</v>
      </c>
      <c r="C12" s="171">
        <f>B12-E12</f>
        <v>0</v>
      </c>
      <c r="D12" s="238" t="str">
        <f t="shared" si="0"/>
        <v/>
      </c>
      <c r="E12" s="346">
        <v>0</v>
      </c>
      <c r="F12" s="346">
        <v>0</v>
      </c>
      <c r="G12" s="347">
        <v>0</v>
      </c>
    </row>
    <row r="13" spans="1:12" ht="12.75" hidden="1" customHeight="1" x14ac:dyDescent="0.25">
      <c r="A13" s="88" t="s">
        <v>96</v>
      </c>
      <c r="B13" s="414">
        <v>0</v>
      </c>
      <c r="C13" s="172">
        <f>B13-E13</f>
        <v>0</v>
      </c>
      <c r="D13" s="348" t="str">
        <f t="shared" si="0"/>
        <v/>
      </c>
      <c r="E13" s="283">
        <v>0</v>
      </c>
      <c r="F13" s="283"/>
      <c r="G13" s="338">
        <v>0</v>
      </c>
      <c r="H13" s="8"/>
      <c r="I13" s="8"/>
    </row>
    <row r="14" spans="1:12" hidden="1" x14ac:dyDescent="0.25">
      <c r="A14" s="88" t="s">
        <v>97</v>
      </c>
      <c r="B14" s="414">
        <v>0</v>
      </c>
      <c r="C14" s="172">
        <f>B14-E14</f>
        <v>0</v>
      </c>
      <c r="D14" s="348" t="str">
        <f t="shared" si="0"/>
        <v/>
      </c>
      <c r="E14" s="283">
        <v>0</v>
      </c>
      <c r="F14" s="283"/>
      <c r="G14" s="338">
        <v>0</v>
      </c>
      <c r="H14" s="8"/>
      <c r="I14" s="8"/>
    </row>
    <row r="15" spans="1:12" x14ac:dyDescent="0.25">
      <c r="A15" s="88" t="s">
        <v>98</v>
      </c>
      <c r="B15" s="414">
        <v>1000</v>
      </c>
      <c r="C15" s="172">
        <f>B15-E15</f>
        <v>0</v>
      </c>
      <c r="D15" s="183">
        <f t="shared" si="0"/>
        <v>0</v>
      </c>
      <c r="E15" s="283">
        <v>1000</v>
      </c>
      <c r="F15" s="275">
        <v>1000</v>
      </c>
      <c r="G15" s="275">
        <v>2459</v>
      </c>
      <c r="H15" s="8"/>
      <c r="I15" s="8"/>
    </row>
    <row r="16" spans="1:12" ht="15.75" thickBot="1" x14ac:dyDescent="0.3">
      <c r="A16" s="92" t="s">
        <v>40</v>
      </c>
      <c r="B16" s="418">
        <f>SUM(B13:B15)</f>
        <v>1000</v>
      </c>
      <c r="C16" s="173">
        <f>B16-E16</f>
        <v>0</v>
      </c>
      <c r="D16" s="173">
        <f t="shared" si="0"/>
        <v>0</v>
      </c>
      <c r="E16" s="170">
        <f>SUM(E13:E15)</f>
        <v>1000</v>
      </c>
      <c r="F16" s="275">
        <f>SUM(F13:F15)</f>
        <v>1000</v>
      </c>
      <c r="G16" s="275">
        <f>SUM(G13:G15)</f>
        <v>2459</v>
      </c>
      <c r="L16" s="507"/>
    </row>
    <row r="17" spans="1:13" ht="24" customHeight="1" thickBot="1" x14ac:dyDescent="0.3">
      <c r="A17" s="90" t="s">
        <v>41</v>
      </c>
      <c r="B17" s="415">
        <f t="shared" ref="B17:G17" si="2">SUM(B11,B12,B16)</f>
        <v>24460500</v>
      </c>
      <c r="C17" s="174">
        <f>SUM(C11,C12,C16)</f>
        <v>-109980600</v>
      </c>
      <c r="D17" s="356">
        <f t="shared" si="0"/>
        <v>-81.805787069579168</v>
      </c>
      <c r="E17" s="344">
        <f t="shared" si="2"/>
        <v>134441100</v>
      </c>
      <c r="F17" s="344">
        <f t="shared" si="2"/>
        <v>262941100</v>
      </c>
      <c r="G17" s="345">
        <f t="shared" si="2"/>
        <v>43478869</v>
      </c>
      <c r="M17" s="134"/>
    </row>
    <row r="18" spans="1:13" ht="21" hidden="1" customHeight="1" x14ac:dyDescent="0.25">
      <c r="A18" s="85" t="s">
        <v>42</v>
      </c>
      <c r="B18" s="93"/>
      <c r="C18" s="175"/>
      <c r="D18" s="95"/>
      <c r="E18" s="96"/>
      <c r="F18" s="96"/>
      <c r="G18" s="95"/>
    </row>
    <row r="19" spans="1:13" ht="6" hidden="1" customHeight="1" x14ac:dyDescent="0.25">
      <c r="A19" s="88"/>
      <c r="B19" s="93"/>
      <c r="C19" s="175"/>
      <c r="D19" s="95"/>
      <c r="E19" s="96"/>
      <c r="F19" s="96"/>
      <c r="G19" s="95"/>
    </row>
    <row r="20" spans="1:13" hidden="1" x14ac:dyDescent="0.25">
      <c r="A20" s="88" t="s">
        <v>37</v>
      </c>
      <c r="B20" s="97">
        <v>0</v>
      </c>
      <c r="C20" s="176">
        <f t="shared" ref="C20:C28" si="3">B20-E20</f>
        <v>0</v>
      </c>
      <c r="D20" s="98" t="str">
        <f t="shared" ref="D20:D28" si="4">IF(E20&gt;0, C20/E20*100, "")</f>
        <v/>
      </c>
      <c r="E20" s="99">
        <v>0</v>
      </c>
      <c r="F20" s="99">
        <v>0</v>
      </c>
      <c r="G20" s="100">
        <v>0</v>
      </c>
    </row>
    <row r="21" spans="1:13" hidden="1" x14ac:dyDescent="0.25">
      <c r="A21" s="101" t="s">
        <v>38</v>
      </c>
      <c r="B21" s="102">
        <f>SUM(B19:B20)</f>
        <v>0</v>
      </c>
      <c r="C21" s="176">
        <f t="shared" si="3"/>
        <v>0</v>
      </c>
      <c r="D21" s="103" t="str">
        <f t="shared" si="4"/>
        <v/>
      </c>
      <c r="E21" s="104">
        <f>SUM(E19:E20)</f>
        <v>0</v>
      </c>
      <c r="F21" s="102">
        <f>SUM(F19:F20)</f>
        <v>0</v>
      </c>
      <c r="G21" s="105">
        <f>SUM(G19:G20)</f>
        <v>0</v>
      </c>
    </row>
    <row r="22" spans="1:13" ht="15.75" hidden="1" thickBot="1" x14ac:dyDescent="0.3">
      <c r="A22" s="92" t="s">
        <v>0</v>
      </c>
      <c r="B22" s="106">
        <v>0</v>
      </c>
      <c r="C22" s="177">
        <f t="shared" si="3"/>
        <v>0</v>
      </c>
      <c r="D22" s="98" t="str">
        <f t="shared" si="4"/>
        <v/>
      </c>
      <c r="E22" s="107">
        <v>0</v>
      </c>
      <c r="F22" s="107">
        <v>0</v>
      </c>
      <c r="G22" s="107">
        <v>0</v>
      </c>
    </row>
    <row r="23" spans="1:13" ht="15.75" hidden="1" thickBot="1" x14ac:dyDescent="0.3">
      <c r="A23" s="108" t="s">
        <v>43</v>
      </c>
      <c r="B23" s="109">
        <f>SUM(B21-B22)</f>
        <v>0</v>
      </c>
      <c r="C23" s="178">
        <f t="shared" si="3"/>
        <v>0</v>
      </c>
      <c r="D23" s="111" t="str">
        <f t="shared" si="4"/>
        <v/>
      </c>
      <c r="E23" s="112">
        <f>SUM(E21-E22)</f>
        <v>0</v>
      </c>
      <c r="F23" s="109">
        <f>SUM(F21-F22)</f>
        <v>0</v>
      </c>
      <c r="G23" s="110">
        <f>SUM(G21-G22)</f>
        <v>0</v>
      </c>
      <c r="H23" s="22"/>
    </row>
    <row r="24" spans="1:13" hidden="1" x14ac:dyDescent="0.25">
      <c r="A24" s="113" t="s">
        <v>1</v>
      </c>
      <c r="B24" s="114">
        <v>0</v>
      </c>
      <c r="C24" s="179">
        <f t="shared" si="3"/>
        <v>0</v>
      </c>
      <c r="D24" s="115" t="str">
        <f t="shared" si="4"/>
        <v/>
      </c>
      <c r="E24" s="116">
        <v>0</v>
      </c>
      <c r="F24" s="116">
        <v>0</v>
      </c>
      <c r="G24" s="117">
        <v>0</v>
      </c>
    </row>
    <row r="25" spans="1:13" hidden="1" x14ac:dyDescent="0.25">
      <c r="A25" s="118" t="s">
        <v>44</v>
      </c>
      <c r="B25" s="119">
        <v>0</v>
      </c>
      <c r="C25" s="180">
        <f t="shared" si="3"/>
        <v>0</v>
      </c>
      <c r="D25" s="147" t="str">
        <f t="shared" si="4"/>
        <v/>
      </c>
      <c r="E25" s="120">
        <v>0</v>
      </c>
      <c r="F25" s="120">
        <v>0</v>
      </c>
      <c r="G25" s="121">
        <v>0</v>
      </c>
    </row>
    <row r="26" spans="1:13" hidden="1" x14ac:dyDescent="0.25">
      <c r="A26" s="118" t="s">
        <v>45</v>
      </c>
      <c r="B26" s="119">
        <v>0</v>
      </c>
      <c r="C26" s="181">
        <f t="shared" si="3"/>
        <v>0</v>
      </c>
      <c r="D26" s="183" t="str">
        <f t="shared" si="4"/>
        <v/>
      </c>
      <c r="E26" s="120">
        <v>0</v>
      </c>
      <c r="F26" s="120">
        <v>0</v>
      </c>
      <c r="G26" s="121">
        <v>0</v>
      </c>
    </row>
    <row r="27" spans="1:13" ht="15.75" hidden="1" thickBot="1" x14ac:dyDescent="0.3">
      <c r="A27" s="122" t="s">
        <v>40</v>
      </c>
      <c r="B27" s="123">
        <f>SUM(B25:B26)</f>
        <v>0</v>
      </c>
      <c r="C27" s="182">
        <f t="shared" si="3"/>
        <v>0</v>
      </c>
      <c r="D27" s="147" t="str">
        <f t="shared" si="4"/>
        <v/>
      </c>
      <c r="E27" s="124">
        <f>SUM(E25:E26)</f>
        <v>0</v>
      </c>
      <c r="F27" s="124">
        <f>SUM(F25:F26)</f>
        <v>0</v>
      </c>
      <c r="G27" s="125">
        <f>SUM(G25:G26)</f>
        <v>0</v>
      </c>
    </row>
    <row r="28" spans="1:13" ht="22.5" hidden="1" customHeight="1" x14ac:dyDescent="0.25">
      <c r="A28" s="126" t="s">
        <v>46</v>
      </c>
      <c r="B28" s="127">
        <f>SUM(B23,B24,B27)</f>
        <v>0</v>
      </c>
      <c r="C28" s="236">
        <f t="shared" si="3"/>
        <v>0</v>
      </c>
      <c r="D28" s="115" t="str">
        <f t="shared" si="4"/>
        <v/>
      </c>
      <c r="E28" s="128">
        <f>SUM(E23,E24,E27)</f>
        <v>0</v>
      </c>
      <c r="F28" s="128">
        <f>SUM(F23,F24,F27)</f>
        <v>0</v>
      </c>
      <c r="G28" s="129">
        <f>SUM(G23,G24,G27)</f>
        <v>0</v>
      </c>
    </row>
    <row r="29" spans="1:13" s="1" customFormat="1" ht="25.5" customHeight="1" x14ac:dyDescent="0.25">
      <c r="A29" s="549" t="s">
        <v>172</v>
      </c>
      <c r="B29" s="549"/>
      <c r="C29" s="549"/>
      <c r="D29" s="549"/>
      <c r="E29" s="549"/>
      <c r="F29" s="549"/>
      <c r="G29" s="549"/>
    </row>
    <row r="30" spans="1:13" ht="12" customHeight="1" x14ac:dyDescent="0.25"/>
    <row r="32" spans="1:13" ht="12.75" customHeight="1" x14ac:dyDescent="0.25"/>
    <row r="39" ht="12.75" customHeight="1" x14ac:dyDescent="0.25"/>
    <row r="40" ht="12.75" customHeight="1" x14ac:dyDescent="0.25"/>
  </sheetData>
  <mergeCells count="9">
    <mergeCell ref="A29:G29"/>
    <mergeCell ref="A1:G1"/>
    <mergeCell ref="A2:A5"/>
    <mergeCell ref="B2:B5"/>
    <mergeCell ref="C2:C5"/>
    <mergeCell ref="D2:D5"/>
    <mergeCell ref="E2:E5"/>
    <mergeCell ref="F2:F5"/>
    <mergeCell ref="G2:G5"/>
  </mergeCells>
  <pageMargins left="0.25" right="0.25" top="0.75" bottom="0.75" header="0.3" footer="0.3"/>
  <pageSetup scale="83" fitToHeight="0" orientation="portrait" r:id="rId1"/>
  <rowBreaks count="1" manualBreakCount="1">
    <brk id="30"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zoomScaleNormal="100" zoomScaleSheetLayoutView="100" workbookViewId="0">
      <selection activeCell="C45" sqref="C45"/>
    </sheetView>
  </sheetViews>
  <sheetFormatPr defaultRowHeight="15" x14ac:dyDescent="0.25"/>
  <cols>
    <col min="1" max="1" width="54.7109375" style="7" customWidth="1"/>
    <col min="2" max="3" width="11.7109375" style="7" customWidth="1"/>
    <col min="4" max="4" width="7.7109375" style="7" customWidth="1"/>
    <col min="5" max="7" width="11.7109375" style="7" customWidth="1"/>
    <col min="8" max="8" width="0.85546875" style="7" customWidth="1"/>
    <col min="9" max="16384" width="9.140625" style="7"/>
  </cols>
  <sheetData>
    <row r="1" spans="1:7" ht="2.25" customHeight="1" x14ac:dyDescent="0.25"/>
    <row r="2" spans="1:7" ht="50.25" customHeight="1" x14ac:dyDescent="0.25">
      <c r="A2" s="550" t="s">
        <v>180</v>
      </c>
      <c r="B2" s="550"/>
      <c r="C2" s="550"/>
      <c r="D2" s="550"/>
      <c r="E2" s="550"/>
      <c r="F2" s="550"/>
      <c r="G2" s="550"/>
    </row>
    <row r="3" spans="1:7" ht="57.75" customHeight="1" thickBot="1" x14ac:dyDescent="0.3">
      <c r="A3" s="229" t="s">
        <v>120</v>
      </c>
      <c r="B3" s="230" t="s">
        <v>175</v>
      </c>
      <c r="C3" s="231" t="s">
        <v>176</v>
      </c>
      <c r="D3" s="230" t="s">
        <v>4</v>
      </c>
      <c r="E3" s="230" t="s">
        <v>177</v>
      </c>
      <c r="F3" s="230" t="s">
        <v>178</v>
      </c>
      <c r="G3" s="232" t="s">
        <v>179</v>
      </c>
    </row>
    <row r="4" spans="1:7" ht="20.25" customHeight="1" x14ac:dyDescent="0.25">
      <c r="A4" s="85" t="s">
        <v>5</v>
      </c>
      <c r="B4" s="94"/>
      <c r="C4" s="190"/>
      <c r="D4" s="96"/>
      <c r="E4" s="443"/>
      <c r="F4" s="96"/>
      <c r="G4" s="96"/>
    </row>
    <row r="5" spans="1:7" ht="6" customHeight="1" x14ac:dyDescent="0.25">
      <c r="A5" s="88"/>
      <c r="B5" s="94"/>
      <c r="C5" s="190"/>
      <c r="D5" s="130"/>
      <c r="E5" s="443"/>
      <c r="F5" s="96"/>
      <c r="G5" s="96"/>
    </row>
    <row r="6" spans="1:7" ht="15.75" thickBot="1" x14ac:dyDescent="0.3">
      <c r="A6" s="358" t="s">
        <v>162</v>
      </c>
      <c r="B6" s="436">
        <v>1000</v>
      </c>
      <c r="C6" s="437">
        <f>B6-E6</f>
        <v>0</v>
      </c>
      <c r="D6" s="438">
        <f>IF(E6&gt;0, C6/E6*100, "")</f>
        <v>0</v>
      </c>
      <c r="E6" s="439">
        <v>1000</v>
      </c>
      <c r="F6" s="495">
        <v>1000</v>
      </c>
      <c r="G6" s="452">
        <v>0</v>
      </c>
    </row>
    <row r="7" spans="1:7" ht="15.75" hidden="1" thickBot="1" x14ac:dyDescent="0.3">
      <c r="A7" s="88" t="s">
        <v>38</v>
      </c>
      <c r="B7" s="378">
        <f>SUM(B5:B6)</f>
        <v>1000</v>
      </c>
      <c r="C7" s="435">
        <f>SUM(C5:C6)</f>
        <v>0</v>
      </c>
      <c r="D7" s="377">
        <f>IF(E7&gt;0, C7/E7*100, "")</f>
        <v>0</v>
      </c>
      <c r="E7" s="190">
        <f>SUM(E5:E6)</f>
        <v>1000</v>
      </c>
      <c r="F7" s="378">
        <f>SUM(F5:F6)</f>
        <v>1000</v>
      </c>
      <c r="G7" s="378">
        <f>SUM(G5:G6)</f>
        <v>0</v>
      </c>
    </row>
    <row r="8" spans="1:7" ht="15.75" hidden="1" thickBot="1" x14ac:dyDescent="0.3">
      <c r="A8" s="92" t="s">
        <v>0</v>
      </c>
      <c r="B8" s="381">
        <v>0</v>
      </c>
      <c r="C8" s="379">
        <f>B8-E8</f>
        <v>0</v>
      </c>
      <c r="D8" s="380" t="str">
        <f t="shared" ref="D8:D14" si="0">IF(E8&gt;0, C8/E8*100, "")</f>
        <v/>
      </c>
      <c r="E8" s="430">
        <v>0</v>
      </c>
      <c r="F8" s="378">
        <v>0</v>
      </c>
      <c r="G8" s="378">
        <v>0</v>
      </c>
    </row>
    <row r="9" spans="1:7" ht="24" customHeight="1" thickBot="1" x14ac:dyDescent="0.3">
      <c r="A9" s="108" t="s">
        <v>7</v>
      </c>
      <c r="B9" s="344">
        <f>SUM(B7-B8)</f>
        <v>1000</v>
      </c>
      <c r="C9" s="382">
        <f>SUM(B9-E9)</f>
        <v>0</v>
      </c>
      <c r="D9" s="383">
        <f t="shared" si="0"/>
        <v>0</v>
      </c>
      <c r="E9" s="431">
        <f>SUM(E7-E8)</f>
        <v>1000</v>
      </c>
      <c r="F9" s="452">
        <f>SUM(F7-F8)</f>
        <v>1000</v>
      </c>
      <c r="G9" s="452">
        <f>SUM(G7-G8)</f>
        <v>0</v>
      </c>
    </row>
    <row r="10" spans="1:7" ht="12.75" hidden="1" customHeight="1" x14ac:dyDescent="0.25">
      <c r="A10" s="118" t="s">
        <v>1</v>
      </c>
      <c r="B10" s="385">
        <v>0</v>
      </c>
      <c r="C10" s="440">
        <f>SUM(B10-E10)</f>
        <v>0</v>
      </c>
      <c r="D10" s="388" t="str">
        <f t="shared" si="0"/>
        <v/>
      </c>
      <c r="E10" s="432">
        <v>0</v>
      </c>
      <c r="F10" s="453">
        <v>0</v>
      </c>
      <c r="G10" s="453">
        <v>0</v>
      </c>
    </row>
    <row r="11" spans="1:7" x14ac:dyDescent="0.25">
      <c r="A11" s="131" t="s">
        <v>99</v>
      </c>
      <c r="B11" s="387">
        <v>1000</v>
      </c>
      <c r="C11" s="386">
        <f>B11-E11</f>
        <v>0</v>
      </c>
      <c r="D11" s="384">
        <f t="shared" si="0"/>
        <v>0</v>
      </c>
      <c r="E11" s="433">
        <v>1000</v>
      </c>
      <c r="F11" s="494">
        <v>1000</v>
      </c>
      <c r="G11" s="454">
        <v>0</v>
      </c>
    </row>
    <row r="12" spans="1:7" ht="12.75" hidden="1" customHeight="1" x14ac:dyDescent="0.25">
      <c r="A12" s="132" t="s">
        <v>48</v>
      </c>
      <c r="B12" s="389">
        <v>0</v>
      </c>
      <c r="C12" s="192">
        <f>B12-E12</f>
        <v>0</v>
      </c>
      <c r="D12" s="388" t="str">
        <f t="shared" si="0"/>
        <v/>
      </c>
      <c r="E12" s="434">
        <v>0</v>
      </c>
      <c r="F12" s="453"/>
      <c r="G12" s="453"/>
    </row>
    <row r="13" spans="1:7" ht="15.75" thickBot="1" x14ac:dyDescent="0.3">
      <c r="A13" s="122" t="s">
        <v>40</v>
      </c>
      <c r="B13" s="365">
        <f>SUM(B11:B12)</f>
        <v>1000</v>
      </c>
      <c r="C13" s="390">
        <f>B13-E13</f>
        <v>0</v>
      </c>
      <c r="D13" s="391">
        <f t="shared" si="0"/>
        <v>0</v>
      </c>
      <c r="E13" s="364">
        <f>SUM(E11:E12)</f>
        <v>1000</v>
      </c>
      <c r="F13" s="495">
        <f>SUM(F11:F12)</f>
        <v>1000</v>
      </c>
      <c r="G13" s="452">
        <f>SUM(G11:G12)</f>
        <v>0</v>
      </c>
    </row>
    <row r="14" spans="1:7" ht="15.75" thickBot="1" x14ac:dyDescent="0.3">
      <c r="A14" s="108" t="s">
        <v>49</v>
      </c>
      <c r="B14" s="344">
        <f>SUM(B9,B10,B13)</f>
        <v>2000</v>
      </c>
      <c r="C14" s="441">
        <f>B14-E14</f>
        <v>0</v>
      </c>
      <c r="D14" s="442">
        <f t="shared" si="0"/>
        <v>0</v>
      </c>
      <c r="E14" s="431">
        <f>SUM(E9,E10,E13)</f>
        <v>2000</v>
      </c>
      <c r="F14" s="401">
        <f>SUM(F9,F10,F13)</f>
        <v>2000</v>
      </c>
      <c r="G14" s="401">
        <f>SUM(G9,G10,G13)</f>
        <v>0</v>
      </c>
    </row>
    <row r="15" spans="1:7" ht="21" customHeight="1" x14ac:dyDescent="0.25">
      <c r="A15" s="133" t="s">
        <v>9</v>
      </c>
      <c r="B15" s="34"/>
      <c r="C15" s="169"/>
      <c r="D15" s="392"/>
      <c r="E15" s="293"/>
      <c r="F15" s="301"/>
      <c r="G15" s="301"/>
    </row>
    <row r="16" spans="1:7" ht="6" customHeight="1" x14ac:dyDescent="0.25">
      <c r="A16" s="135"/>
      <c r="B16" s="423"/>
      <c r="C16" s="394"/>
      <c r="D16" s="395"/>
      <c r="E16" s="444"/>
      <c r="F16" s="393"/>
      <c r="G16" s="393"/>
    </row>
    <row r="17" spans="1:7" ht="15.75" thickBot="1" x14ac:dyDescent="0.3">
      <c r="A17" s="88" t="s">
        <v>134</v>
      </c>
      <c r="B17" s="263">
        <v>1000</v>
      </c>
      <c r="C17" s="172">
        <f>B17-E17</f>
        <v>0</v>
      </c>
      <c r="D17" s="397">
        <f t="shared" ref="D17:D24" si="1">IF(E17&gt;0, C17/E17*100, "")</f>
        <v>0</v>
      </c>
      <c r="E17" s="445">
        <v>1000</v>
      </c>
      <c r="F17" s="396">
        <v>1000</v>
      </c>
      <c r="G17" s="396">
        <v>0</v>
      </c>
    </row>
    <row r="18" spans="1:7" ht="15.75" hidden="1" thickBot="1" x14ac:dyDescent="0.3">
      <c r="A18" s="101" t="s">
        <v>0</v>
      </c>
      <c r="B18" s="424">
        <v>0</v>
      </c>
      <c r="C18" s="398">
        <f>B18-E18</f>
        <v>0</v>
      </c>
      <c r="D18" s="399" t="str">
        <f t="shared" si="1"/>
        <v/>
      </c>
      <c r="E18" s="446">
        <v>0</v>
      </c>
      <c r="F18" s="400">
        <v>0</v>
      </c>
      <c r="G18" s="400">
        <v>0</v>
      </c>
    </row>
    <row r="19" spans="1:7" ht="24" customHeight="1" thickBot="1" x14ac:dyDescent="0.3">
      <c r="A19" s="136" t="s">
        <v>11</v>
      </c>
      <c r="B19" s="425">
        <f>SUM(B16:B17)-B18</f>
        <v>1000</v>
      </c>
      <c r="C19" s="402">
        <f>SUM(C16:C17)-C18</f>
        <v>0</v>
      </c>
      <c r="D19" s="351">
        <f t="shared" si="1"/>
        <v>0</v>
      </c>
      <c r="E19" s="447">
        <f>SUM(E16:E17)-E18</f>
        <v>1000</v>
      </c>
      <c r="F19" s="401">
        <f>SUM(F16:F17)-F18</f>
        <v>1000</v>
      </c>
      <c r="G19" s="401">
        <f>SUM(G16:G17)-G18</f>
        <v>0</v>
      </c>
    </row>
    <row r="20" spans="1:7" ht="12.75" hidden="1" customHeight="1" x14ac:dyDescent="0.25">
      <c r="A20" s="91" t="s">
        <v>1</v>
      </c>
      <c r="B20" s="426"/>
      <c r="C20" s="404">
        <f>B20-E20</f>
        <v>0</v>
      </c>
      <c r="D20" s="405" t="str">
        <f t="shared" si="1"/>
        <v/>
      </c>
      <c r="E20" s="448"/>
      <c r="F20" s="403"/>
      <c r="G20" s="403"/>
    </row>
    <row r="21" spans="1:7" ht="12.75" hidden="1" customHeight="1" x14ac:dyDescent="0.25">
      <c r="A21" s="131" t="s">
        <v>44</v>
      </c>
      <c r="B21" s="427">
        <v>0</v>
      </c>
      <c r="C21" s="407">
        <f>B21-E21</f>
        <v>0</v>
      </c>
      <c r="D21" s="194" t="str">
        <f t="shared" si="1"/>
        <v/>
      </c>
      <c r="E21" s="449">
        <v>0</v>
      </c>
      <c r="F21" s="406">
        <v>0</v>
      </c>
      <c r="G21" s="406">
        <v>0</v>
      </c>
    </row>
    <row r="22" spans="1:7" ht="12.75" hidden="1" customHeight="1" x14ac:dyDescent="0.25">
      <c r="A22" s="132" t="s">
        <v>45</v>
      </c>
      <c r="B22" s="427">
        <v>0</v>
      </c>
      <c r="C22" s="193">
        <f>B22-E22</f>
        <v>0</v>
      </c>
      <c r="D22" s="194" t="str">
        <f t="shared" si="1"/>
        <v/>
      </c>
      <c r="E22" s="449">
        <v>0</v>
      </c>
      <c r="F22" s="406">
        <v>0</v>
      </c>
      <c r="G22" s="406">
        <v>0</v>
      </c>
    </row>
    <row r="23" spans="1:7" ht="15.75" hidden="1" thickBot="1" x14ac:dyDescent="0.3">
      <c r="A23" s="92" t="s">
        <v>40</v>
      </c>
      <c r="B23" s="428">
        <f>SUM(B21:B22)</f>
        <v>0</v>
      </c>
      <c r="C23" s="398">
        <f>B23-E23</f>
        <v>0</v>
      </c>
      <c r="D23" s="195" t="str">
        <f t="shared" si="1"/>
        <v/>
      </c>
      <c r="E23" s="450">
        <f>SUM(E21:E22)</f>
        <v>0</v>
      </c>
      <c r="F23" s="408">
        <f>SUM(F21:F22)</f>
        <v>0</v>
      </c>
      <c r="G23" s="408">
        <f>SUM(G21:G22)</f>
        <v>0</v>
      </c>
    </row>
    <row r="24" spans="1:7" x14ac:dyDescent="0.25">
      <c r="A24" s="237" t="s">
        <v>12</v>
      </c>
      <c r="B24" s="429">
        <f>SUM(B19,B20,B23)</f>
        <v>1000</v>
      </c>
      <c r="C24" s="410">
        <f>B24-E24</f>
        <v>0</v>
      </c>
      <c r="D24" s="238">
        <f t="shared" si="1"/>
        <v>0</v>
      </c>
      <c r="E24" s="451">
        <f>SUM(E19,E20,E23)</f>
        <v>1000</v>
      </c>
      <c r="F24" s="409">
        <f>SUM(F19,F20,F23)</f>
        <v>1000</v>
      </c>
      <c r="G24" s="409">
        <f>SUM(G19,G20,G23)</f>
        <v>0</v>
      </c>
    </row>
    <row r="25" spans="1:7" s="1" customFormat="1" ht="25.5" customHeight="1" x14ac:dyDescent="0.25">
      <c r="A25" s="549" t="s">
        <v>172</v>
      </c>
      <c r="B25" s="549"/>
      <c r="C25" s="549"/>
      <c r="D25" s="549"/>
      <c r="E25" s="549"/>
      <c r="F25" s="549"/>
      <c r="G25" s="549"/>
    </row>
    <row r="27" spans="1:7" ht="12.75" customHeight="1" x14ac:dyDescent="0.25"/>
    <row r="34" ht="12.75" customHeight="1" x14ac:dyDescent="0.25"/>
    <row r="35" ht="12.75" customHeight="1" x14ac:dyDescent="0.25"/>
  </sheetData>
  <customSheetViews>
    <customSheetView guid="{998BC6E9-A6D8-45DD-8201-80AFB6E69674}" showPageBreaks="1" showGridLines="0" fitToPage="1" printArea="1">
      <selection activeCell="A2" sqref="A2:G25"/>
      <pageMargins left="0.25" right="0.25" top="0.75" bottom="0.75" header="0.3" footer="0.3"/>
      <pageSetup scale="84" fitToHeight="0" orientation="portrait" r:id="rId1"/>
    </customSheetView>
    <customSheetView guid="{45808627-101D-4A6C-868C-4EF9916FFA85}" showGridLines="0" fitToPage="1">
      <selection activeCell="A19" sqref="A19"/>
      <pageMargins left="0.25" right="0.25" top="0.75" bottom="0.75" header="0.3" footer="0.3"/>
      <pageSetup scale="84" fitToHeight="0" orientation="portrait" r:id="rId2"/>
    </customSheetView>
    <customSheetView guid="{9D4C9D37-C9D5-451D-8773-2D6B31A4632A}" showPageBreaks="1" showGridLines="0" fitToPage="1" printArea="1">
      <selection activeCell="A19" sqref="A19"/>
      <pageMargins left="0.25" right="0.25" top="0.75" bottom="0.75" header="0.3" footer="0.3"/>
      <pageSetup scale="83" fitToHeight="0" orientation="portrait" r:id="rId3"/>
    </customSheetView>
  </customSheetViews>
  <mergeCells count="2">
    <mergeCell ref="A2:G2"/>
    <mergeCell ref="A25:G25"/>
  </mergeCells>
  <pageMargins left="0.25" right="0.25" top="0.75" bottom="0.75" header="0.3" footer="0.3"/>
  <pageSetup scale="83" fitToHeight="0" orientation="portrait" r:id="rId4"/>
  <ignoredErrors>
    <ignoredError sqref="B7 C6 C20:C24 C8:C18 D10:D18 E7:E10 F7:G7" unlockedFormula="1"/>
    <ignoredError sqref="C19 C7" formula="1" unlockedFormula="1"/>
    <ignoredError sqref="E13" formulaRange="1" unlockedFormula="1"/>
    <ignoredError sqref="F13:G13 B13" formulaRange="1"/>
    <ignoredError sqref="D7 D1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showGridLines="0" zoomScaleNormal="100" zoomScaleSheetLayoutView="100" workbookViewId="0">
      <selection activeCell="L46" sqref="L46"/>
    </sheetView>
  </sheetViews>
  <sheetFormatPr defaultRowHeight="15" outlineLevelRow="1" x14ac:dyDescent="0.25"/>
  <cols>
    <col min="1" max="1" width="54.7109375" style="7" customWidth="1"/>
    <col min="2" max="3" width="14" style="7" bestFit="1" customWidth="1"/>
    <col min="4" max="4" width="7.7109375" style="7" customWidth="1"/>
    <col min="5" max="7" width="11.7109375" style="7" customWidth="1"/>
    <col min="8" max="8" width="0.7109375" style="7" customWidth="1"/>
    <col min="9" max="16384" width="9.140625" style="7"/>
  </cols>
  <sheetData>
    <row r="1" spans="1:9" ht="55.5" customHeight="1" x14ac:dyDescent="0.25">
      <c r="A1" s="550" t="s">
        <v>148</v>
      </c>
      <c r="B1" s="550"/>
      <c r="C1" s="550"/>
      <c r="D1" s="550"/>
      <c r="E1" s="550"/>
      <c r="F1" s="550"/>
      <c r="G1" s="550"/>
    </row>
    <row r="2" spans="1:9" ht="15.75" customHeight="1" x14ac:dyDescent="0.25">
      <c r="A2" s="551" t="s">
        <v>119</v>
      </c>
      <c r="B2" s="512" t="s">
        <v>167</v>
      </c>
      <c r="C2" s="556" t="s">
        <v>168</v>
      </c>
      <c r="D2" s="512" t="s">
        <v>35</v>
      </c>
      <c r="E2" s="512" t="s">
        <v>169</v>
      </c>
      <c r="F2" s="512" t="s">
        <v>170</v>
      </c>
      <c r="G2" s="561" t="s">
        <v>171</v>
      </c>
    </row>
    <row r="3" spans="1:9" ht="12.75" customHeight="1" x14ac:dyDescent="0.25">
      <c r="A3" s="552"/>
      <c r="B3" s="554"/>
      <c r="C3" s="557"/>
      <c r="D3" s="559"/>
      <c r="E3" s="554"/>
      <c r="F3" s="554"/>
      <c r="G3" s="562"/>
    </row>
    <row r="4" spans="1:9" x14ac:dyDescent="0.25">
      <c r="A4" s="552"/>
      <c r="B4" s="554"/>
      <c r="C4" s="557"/>
      <c r="D4" s="559"/>
      <c r="E4" s="554"/>
      <c r="F4" s="554"/>
      <c r="G4" s="562"/>
    </row>
    <row r="5" spans="1:9" ht="15.75" thickBot="1" x14ac:dyDescent="0.3">
      <c r="A5" s="552"/>
      <c r="B5" s="554"/>
      <c r="C5" s="557"/>
      <c r="D5" s="559"/>
      <c r="E5" s="554"/>
      <c r="F5" s="554"/>
      <c r="G5" s="562"/>
    </row>
    <row r="6" spans="1:9" ht="18.75" customHeight="1" x14ac:dyDescent="0.25">
      <c r="A6" s="484" t="s">
        <v>36</v>
      </c>
      <c r="B6" s="485"/>
      <c r="C6" s="357"/>
      <c r="D6" s="485"/>
      <c r="E6" s="485"/>
      <c r="F6" s="485"/>
      <c r="G6" s="485"/>
    </row>
    <row r="7" spans="1:9" ht="6" customHeight="1" x14ac:dyDescent="0.25">
      <c r="A7" s="486"/>
      <c r="B7" s="86"/>
      <c r="C7" s="336"/>
      <c r="D7" s="86"/>
      <c r="E7" s="86"/>
      <c r="F7" s="86"/>
      <c r="G7" s="86"/>
    </row>
    <row r="8" spans="1:9" ht="12.75" customHeight="1" x14ac:dyDescent="0.25">
      <c r="A8" s="486" t="s">
        <v>173</v>
      </c>
      <c r="B8" s="34">
        <v>1464000000</v>
      </c>
      <c r="C8" s="34">
        <f>B8-E8</f>
        <v>1464000000</v>
      </c>
      <c r="D8" s="194" t="str">
        <f t="shared" ref="D8:D9" si="0">IF(E8&gt;0, C8/E8*100, "")</f>
        <v/>
      </c>
      <c r="E8" s="169">
        <v>0</v>
      </c>
      <c r="F8" s="34">
        <v>20800000</v>
      </c>
      <c r="G8" s="34">
        <v>860000000</v>
      </c>
    </row>
    <row r="9" spans="1:9" x14ac:dyDescent="0.25">
      <c r="A9" s="486" t="s">
        <v>149</v>
      </c>
      <c r="B9" s="34">
        <v>0</v>
      </c>
      <c r="C9" s="34">
        <f>B9-E9</f>
        <v>-26000000</v>
      </c>
      <c r="D9" s="194">
        <f t="shared" si="0"/>
        <v>-100</v>
      </c>
      <c r="E9" s="482">
        <v>26000000</v>
      </c>
      <c r="F9" s="482">
        <v>26000000</v>
      </c>
      <c r="G9" s="482">
        <v>26000000</v>
      </c>
    </row>
    <row r="10" spans="1:9" ht="15.75" thickBot="1" x14ac:dyDescent="0.3">
      <c r="A10" s="487" t="s">
        <v>174</v>
      </c>
      <c r="B10" s="17">
        <v>0</v>
      </c>
      <c r="C10" s="17">
        <f>B10-E10</f>
        <v>-300000000</v>
      </c>
      <c r="D10" s="353">
        <f t="shared" ref="D10:D19" si="1">IF(E10&gt;0, C10/E10*100, "")</f>
        <v>-100</v>
      </c>
      <c r="E10" s="376">
        <v>300000000</v>
      </c>
      <c r="F10" s="376">
        <v>300000000</v>
      </c>
      <c r="G10" s="376">
        <v>0</v>
      </c>
    </row>
    <row r="11" spans="1:9" ht="15.75" hidden="1" outlineLevel="1" thickBot="1" x14ac:dyDescent="0.3">
      <c r="A11" s="358" t="s">
        <v>38</v>
      </c>
      <c r="B11" s="421">
        <f>SUM(B8:B10)</f>
        <v>1464000000</v>
      </c>
      <c r="C11" s="374">
        <f>SUM(C8:C10)</f>
        <v>1138000000</v>
      </c>
      <c r="D11" s="353">
        <f t="shared" si="1"/>
        <v>349.07975460122697</v>
      </c>
      <c r="E11" s="375">
        <f>SUM(E8:E10)</f>
        <v>326000000</v>
      </c>
      <c r="F11" s="375">
        <f>SUM(F8:F10)</f>
        <v>346800000</v>
      </c>
      <c r="G11" s="375">
        <f>SUM(G8:H10)</f>
        <v>886000000</v>
      </c>
    </row>
    <row r="12" spans="1:9" ht="15.75" hidden="1" outlineLevel="1" thickBot="1" x14ac:dyDescent="0.3">
      <c r="A12" s="88" t="s">
        <v>0</v>
      </c>
      <c r="B12" s="420">
        <v>0</v>
      </c>
      <c r="C12" s="343">
        <f>B12-E12</f>
        <v>0</v>
      </c>
      <c r="D12" s="194" t="str">
        <f t="shared" si="1"/>
        <v/>
      </c>
      <c r="E12" s="342">
        <v>0</v>
      </c>
      <c r="F12" s="342">
        <v>0</v>
      </c>
      <c r="G12" s="342">
        <v>0</v>
      </c>
    </row>
    <row r="13" spans="1:9" ht="24" customHeight="1" collapsed="1" thickBot="1" x14ac:dyDescent="0.3">
      <c r="A13" s="483" t="s">
        <v>39</v>
      </c>
      <c r="B13" s="415">
        <f t="shared" ref="B13:G13" si="2">B11-B12</f>
        <v>1464000000</v>
      </c>
      <c r="C13" s="371">
        <f>C11-C12</f>
        <v>1138000000</v>
      </c>
      <c r="D13" s="351">
        <f t="shared" si="1"/>
        <v>349.07975460122697</v>
      </c>
      <c r="E13" s="344">
        <f t="shared" si="2"/>
        <v>326000000</v>
      </c>
      <c r="F13" s="345">
        <f t="shared" si="2"/>
        <v>346800000</v>
      </c>
      <c r="G13" s="344">
        <f t="shared" si="2"/>
        <v>886000000</v>
      </c>
    </row>
    <row r="14" spans="1:9" hidden="1" x14ac:dyDescent="0.25">
      <c r="A14" s="91" t="s">
        <v>1</v>
      </c>
      <c r="B14" s="416">
        <v>0</v>
      </c>
      <c r="C14" s="171">
        <f>B14-E14</f>
        <v>0</v>
      </c>
      <c r="D14" s="238" t="str">
        <f t="shared" si="1"/>
        <v/>
      </c>
      <c r="E14" s="346">
        <v>0</v>
      </c>
      <c r="F14" s="346">
        <v>0</v>
      </c>
      <c r="G14" s="346">
        <v>0</v>
      </c>
    </row>
    <row r="15" spans="1:9" ht="12.75" hidden="1" customHeight="1" x14ac:dyDescent="0.25">
      <c r="A15" s="88" t="s">
        <v>96</v>
      </c>
      <c r="B15" s="414">
        <v>0</v>
      </c>
      <c r="C15" s="172">
        <f>B15-E15</f>
        <v>0</v>
      </c>
      <c r="D15" s="348" t="str">
        <f t="shared" si="1"/>
        <v/>
      </c>
      <c r="E15" s="283">
        <v>0</v>
      </c>
      <c r="F15" s="283"/>
      <c r="G15" s="283">
        <v>0</v>
      </c>
      <c r="H15" s="8"/>
      <c r="I15" s="8"/>
    </row>
    <row r="16" spans="1:9" hidden="1" x14ac:dyDescent="0.25">
      <c r="A16" s="88" t="s">
        <v>97</v>
      </c>
      <c r="B16" s="414">
        <v>0</v>
      </c>
      <c r="C16" s="172">
        <f>B16-E16</f>
        <v>0</v>
      </c>
      <c r="D16" s="348" t="str">
        <f t="shared" si="1"/>
        <v/>
      </c>
      <c r="E16" s="283">
        <v>0</v>
      </c>
      <c r="F16" s="283"/>
      <c r="G16" s="283">
        <v>0</v>
      </c>
      <c r="H16" s="8"/>
      <c r="I16" s="8"/>
    </row>
    <row r="17" spans="1:19" hidden="1" x14ac:dyDescent="0.25">
      <c r="A17" s="88" t="s">
        <v>98</v>
      </c>
      <c r="B17" s="414">
        <v>0</v>
      </c>
      <c r="C17" s="172">
        <f>B17-E17</f>
        <v>0</v>
      </c>
      <c r="D17" s="183" t="str">
        <f t="shared" si="1"/>
        <v/>
      </c>
      <c r="E17" s="283">
        <v>0</v>
      </c>
      <c r="F17" s="283">
        <v>0</v>
      </c>
      <c r="G17" s="283">
        <v>0</v>
      </c>
      <c r="H17" s="8"/>
      <c r="I17" s="8"/>
    </row>
    <row r="18" spans="1:19" ht="15.75" hidden="1" thickBot="1" x14ac:dyDescent="0.3">
      <c r="A18" s="92" t="s">
        <v>40</v>
      </c>
      <c r="B18" s="418">
        <f>SUM(B15:B17)</f>
        <v>0</v>
      </c>
      <c r="C18" s="173">
        <f>B18-E18</f>
        <v>0</v>
      </c>
      <c r="D18" s="348" t="str">
        <f t="shared" si="1"/>
        <v/>
      </c>
      <c r="E18" s="170">
        <f>SUM(E15:E17)</f>
        <v>0</v>
      </c>
      <c r="F18" s="170">
        <f>SUM(F15:F17)</f>
        <v>0</v>
      </c>
      <c r="G18" s="170">
        <f>SUM(G15:G17)</f>
        <v>0</v>
      </c>
    </row>
    <row r="19" spans="1:19" ht="24" customHeight="1" thickBot="1" x14ac:dyDescent="0.3">
      <c r="A19" s="90" t="s">
        <v>41</v>
      </c>
      <c r="B19" s="415">
        <f t="shared" ref="B19:G19" si="3">SUM(B13,B14,B18)</f>
        <v>1464000000</v>
      </c>
      <c r="C19" s="174">
        <f>SUM(C13,C14,C18)</f>
        <v>1138000000</v>
      </c>
      <c r="D19" s="351">
        <f t="shared" si="1"/>
        <v>349.07975460122697</v>
      </c>
      <c r="E19" s="344">
        <f t="shared" si="3"/>
        <v>326000000</v>
      </c>
      <c r="F19" s="344">
        <f t="shared" si="3"/>
        <v>346800000</v>
      </c>
      <c r="G19" s="344">
        <f t="shared" si="3"/>
        <v>886000000</v>
      </c>
    </row>
    <row r="20" spans="1:19" ht="21" customHeight="1" x14ac:dyDescent="0.25">
      <c r="A20" s="85" t="s">
        <v>42</v>
      </c>
      <c r="B20" s="93"/>
      <c r="C20" s="175"/>
      <c r="D20" s="95"/>
      <c r="E20" s="96"/>
      <c r="F20" s="96"/>
      <c r="G20" s="95"/>
    </row>
    <row r="21" spans="1:19" ht="6" customHeight="1" x14ac:dyDescent="0.25">
      <c r="A21" s="88"/>
      <c r="B21" s="93"/>
      <c r="C21" s="175"/>
      <c r="D21" s="95"/>
      <c r="E21" s="96"/>
      <c r="F21" s="96"/>
      <c r="G21" s="95"/>
    </row>
    <row r="22" spans="1:19" ht="15.75" thickBot="1" x14ac:dyDescent="0.3">
      <c r="A22" s="88" t="s">
        <v>135</v>
      </c>
      <c r="B22" s="34">
        <v>1100000000</v>
      </c>
      <c r="C22" s="493">
        <f t="shared" ref="C22:C30" si="4">B22-E22</f>
        <v>1100000000</v>
      </c>
      <c r="D22" s="353" t="str">
        <f t="shared" ref="D22" si="5">IF(E22&gt;0, C22/E22*100, "")</f>
        <v/>
      </c>
      <c r="E22" s="99">
        <v>0</v>
      </c>
      <c r="F22" s="99">
        <v>0</v>
      </c>
      <c r="G22" s="100">
        <v>0</v>
      </c>
    </row>
    <row r="23" spans="1:19" hidden="1" outlineLevel="1" x14ac:dyDescent="0.25">
      <c r="A23" s="101" t="s">
        <v>38</v>
      </c>
      <c r="B23" s="488">
        <f>SUM(B21:B22)</f>
        <v>1100000000</v>
      </c>
      <c r="C23" s="176">
        <f t="shared" si="4"/>
        <v>1100000000</v>
      </c>
      <c r="D23" s="103" t="str">
        <f t="shared" ref="D23:D30" si="6">IF(E23&gt;0, C23/E23*100, "")</f>
        <v/>
      </c>
      <c r="E23" s="104">
        <f>SUM(E21:E22)</f>
        <v>0</v>
      </c>
      <c r="F23" s="102">
        <f>SUM(F21:F22)</f>
        <v>0</v>
      </c>
      <c r="G23" s="105">
        <f>SUM(G21:G22)</f>
        <v>0</v>
      </c>
    </row>
    <row r="24" spans="1:19" ht="15.75" hidden="1" outlineLevel="1" thickBot="1" x14ac:dyDescent="0.3">
      <c r="A24" s="92" t="s">
        <v>0</v>
      </c>
      <c r="B24" s="106">
        <v>0</v>
      </c>
      <c r="C24" s="177">
        <f t="shared" si="4"/>
        <v>0</v>
      </c>
      <c r="D24" s="98" t="str">
        <f t="shared" si="6"/>
        <v/>
      </c>
      <c r="E24" s="107">
        <v>0</v>
      </c>
      <c r="F24" s="107">
        <v>0</v>
      </c>
      <c r="G24" s="107">
        <v>0</v>
      </c>
    </row>
    <row r="25" spans="1:19" ht="15.75" collapsed="1" thickBot="1" x14ac:dyDescent="0.3">
      <c r="A25" s="491" t="s">
        <v>43</v>
      </c>
      <c r="B25" s="489">
        <f>SUM(B23-B24)</f>
        <v>1100000000</v>
      </c>
      <c r="C25" s="501">
        <f t="shared" si="4"/>
        <v>1100000000</v>
      </c>
      <c r="D25" s="353" t="str">
        <f t="shared" si="6"/>
        <v/>
      </c>
      <c r="E25" s="112">
        <f>SUM(E23-E24)</f>
        <v>0</v>
      </c>
      <c r="F25" s="109">
        <f>SUM(F23-F24)</f>
        <v>0</v>
      </c>
      <c r="G25" s="112">
        <f>SUM(G23-G24)</f>
        <v>0</v>
      </c>
      <c r="H25" s="22"/>
    </row>
    <row r="26" spans="1:19" hidden="1" outlineLevel="1" x14ac:dyDescent="0.25">
      <c r="A26" s="113" t="s">
        <v>1</v>
      </c>
      <c r="B26" s="114">
        <v>0</v>
      </c>
      <c r="C26" s="179">
        <f t="shared" si="4"/>
        <v>0</v>
      </c>
      <c r="D26" s="115" t="str">
        <f t="shared" si="6"/>
        <v/>
      </c>
      <c r="E26" s="116">
        <v>0</v>
      </c>
      <c r="F26" s="116">
        <v>0</v>
      </c>
      <c r="G26" s="117">
        <v>0</v>
      </c>
    </row>
    <row r="27" spans="1:19" hidden="1" outlineLevel="1" x14ac:dyDescent="0.25">
      <c r="A27" s="118" t="s">
        <v>44</v>
      </c>
      <c r="B27" s="119">
        <v>0</v>
      </c>
      <c r="C27" s="180">
        <f t="shared" si="4"/>
        <v>0</v>
      </c>
      <c r="D27" s="147" t="str">
        <f t="shared" si="6"/>
        <v/>
      </c>
      <c r="E27" s="120">
        <v>0</v>
      </c>
      <c r="F27" s="120">
        <v>0</v>
      </c>
      <c r="G27" s="121">
        <v>0</v>
      </c>
    </row>
    <row r="28" spans="1:19" hidden="1" outlineLevel="1" x14ac:dyDescent="0.25">
      <c r="A28" s="118" t="s">
        <v>45</v>
      </c>
      <c r="B28" s="119">
        <v>0</v>
      </c>
      <c r="C28" s="181">
        <f t="shared" si="4"/>
        <v>0</v>
      </c>
      <c r="D28" s="183" t="str">
        <f t="shared" si="6"/>
        <v/>
      </c>
      <c r="E28" s="120">
        <v>0</v>
      </c>
      <c r="F28" s="120">
        <v>0</v>
      </c>
      <c r="G28" s="121">
        <v>0</v>
      </c>
    </row>
    <row r="29" spans="1:19" ht="15.75" hidden="1" outlineLevel="1" thickBot="1" x14ac:dyDescent="0.3">
      <c r="A29" s="122" t="s">
        <v>40</v>
      </c>
      <c r="B29" s="123">
        <f>SUM(B27:B28)</f>
        <v>0</v>
      </c>
      <c r="C29" s="182">
        <f t="shared" si="4"/>
        <v>0</v>
      </c>
      <c r="D29" s="147" t="str">
        <f t="shared" si="6"/>
        <v/>
      </c>
      <c r="E29" s="124">
        <f>SUM(E27:E28)</f>
        <v>0</v>
      </c>
      <c r="F29" s="124">
        <f>SUM(F27:F28)</f>
        <v>0</v>
      </c>
      <c r="G29" s="125">
        <f>SUM(G27:G28)</f>
        <v>0</v>
      </c>
    </row>
    <row r="30" spans="1:19" ht="22.5" customHeight="1" collapsed="1" x14ac:dyDescent="0.25">
      <c r="A30" s="126" t="s">
        <v>46</v>
      </c>
      <c r="B30" s="490">
        <f>SUM(B25,B26,B29)</f>
        <v>1100000000</v>
      </c>
      <c r="C30" s="502">
        <f t="shared" si="4"/>
        <v>1100000000</v>
      </c>
      <c r="D30" s="204" t="str">
        <f t="shared" si="6"/>
        <v/>
      </c>
      <c r="E30" s="128">
        <f>SUM(E25,E26,E29)</f>
        <v>0</v>
      </c>
      <c r="F30" s="128">
        <f>SUM(F25,F26,F29)</f>
        <v>0</v>
      </c>
      <c r="G30" s="129">
        <f>SUM(G25,G26,G29)</f>
        <v>0</v>
      </c>
    </row>
    <row r="31" spans="1:19" s="1" customFormat="1" ht="25.5" customHeight="1" x14ac:dyDescent="0.25">
      <c r="A31" s="549" t="s">
        <v>172</v>
      </c>
      <c r="B31" s="549"/>
      <c r="C31" s="549"/>
      <c r="D31" s="549"/>
      <c r="E31" s="549"/>
      <c r="F31" s="549"/>
      <c r="G31" s="549"/>
      <c r="L31" s="7"/>
      <c r="M31" s="7"/>
      <c r="N31" s="7"/>
      <c r="O31" s="7"/>
      <c r="P31" s="7"/>
      <c r="Q31" s="7"/>
      <c r="R31" s="7"/>
      <c r="S31" s="7"/>
    </row>
    <row r="32" spans="1:19" ht="12" customHeight="1" x14ac:dyDescent="0.25"/>
    <row r="34" ht="12.75" customHeight="1" x14ac:dyDescent="0.25"/>
    <row r="41" ht="12.75" customHeight="1" x14ac:dyDescent="0.25"/>
    <row r="42" ht="12.75" customHeight="1" x14ac:dyDescent="0.25"/>
  </sheetData>
  <mergeCells count="9">
    <mergeCell ref="A31:G31"/>
    <mergeCell ref="A1:G1"/>
    <mergeCell ref="A2:A5"/>
    <mergeCell ref="B2:B5"/>
    <mergeCell ref="C2:C5"/>
    <mergeCell ref="D2:D5"/>
    <mergeCell ref="E2:E5"/>
    <mergeCell ref="F2:F5"/>
    <mergeCell ref="G2:G5"/>
  </mergeCells>
  <pageMargins left="0.25" right="0.25" top="0.75" bottom="0.75" header="0.3" footer="0.3"/>
  <pageSetup scale="83" fitToHeight="0" orientation="portrait" r:id="rId1"/>
  <rowBreaks count="1" manualBreakCount="1">
    <brk id="32"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showGridLines="0" zoomScaleNormal="100" zoomScaleSheetLayoutView="100" workbookViewId="0">
      <selection activeCell="L37" sqref="L37"/>
    </sheetView>
  </sheetViews>
  <sheetFormatPr defaultRowHeight="15" outlineLevelRow="1" x14ac:dyDescent="0.25"/>
  <cols>
    <col min="1" max="1" width="54.7109375" style="7" customWidth="1"/>
    <col min="2" max="2" width="11.7109375" style="7" customWidth="1"/>
    <col min="3" max="3" width="12.42578125" style="7" bestFit="1" customWidth="1"/>
    <col min="4" max="4" width="7.7109375" style="7" customWidth="1"/>
    <col min="5" max="6" width="11.7109375" style="7" customWidth="1"/>
    <col min="7" max="7" width="14" style="7" bestFit="1" customWidth="1"/>
    <col min="8" max="8" width="0.7109375" style="7" customWidth="1"/>
    <col min="9" max="16384" width="9.140625" style="7"/>
  </cols>
  <sheetData>
    <row r="1" spans="1:9" ht="55.5" customHeight="1" x14ac:dyDescent="0.25">
      <c r="A1" s="550" t="s">
        <v>150</v>
      </c>
      <c r="B1" s="550"/>
      <c r="C1" s="550"/>
      <c r="D1" s="550"/>
      <c r="E1" s="550"/>
      <c r="F1" s="550"/>
      <c r="G1" s="550"/>
    </row>
    <row r="2" spans="1:9" ht="15.75" customHeight="1" x14ac:dyDescent="0.25">
      <c r="A2" s="551" t="s">
        <v>119</v>
      </c>
      <c r="B2" s="512" t="s">
        <v>167</v>
      </c>
      <c r="C2" s="556" t="s">
        <v>168</v>
      </c>
      <c r="D2" s="512" t="s">
        <v>35</v>
      </c>
      <c r="E2" s="512" t="s">
        <v>169</v>
      </c>
      <c r="F2" s="512" t="s">
        <v>170</v>
      </c>
      <c r="G2" s="561" t="s">
        <v>171</v>
      </c>
    </row>
    <row r="3" spans="1:9" ht="12.75" customHeight="1" x14ac:dyDescent="0.25">
      <c r="A3" s="552"/>
      <c r="B3" s="554"/>
      <c r="C3" s="557"/>
      <c r="D3" s="559"/>
      <c r="E3" s="554"/>
      <c r="F3" s="554"/>
      <c r="G3" s="562"/>
    </row>
    <row r="4" spans="1:9" x14ac:dyDescent="0.25">
      <c r="A4" s="552"/>
      <c r="B4" s="554"/>
      <c r="C4" s="557"/>
      <c r="D4" s="559"/>
      <c r="E4" s="554"/>
      <c r="F4" s="554"/>
      <c r="G4" s="562"/>
    </row>
    <row r="5" spans="1:9" ht="15.75" thickBot="1" x14ac:dyDescent="0.3">
      <c r="A5" s="553"/>
      <c r="B5" s="555"/>
      <c r="C5" s="558"/>
      <c r="D5" s="560"/>
      <c r="E5" s="555"/>
      <c r="F5" s="555"/>
      <c r="G5" s="563"/>
    </row>
    <row r="6" spans="1:9" ht="18.75" customHeight="1" x14ac:dyDescent="0.25">
      <c r="A6" s="85" t="s">
        <v>36</v>
      </c>
      <c r="B6" s="336"/>
      <c r="C6" s="168"/>
      <c r="D6" s="336"/>
      <c r="E6" s="336"/>
      <c r="F6" s="336"/>
      <c r="G6" s="337"/>
    </row>
    <row r="7" spans="1:9" ht="6" customHeight="1" x14ac:dyDescent="0.25">
      <c r="A7" s="88"/>
      <c r="B7" s="336"/>
      <c r="C7" s="168"/>
      <c r="D7" s="336"/>
      <c r="E7" s="336"/>
      <c r="F7" s="336"/>
      <c r="G7" s="337"/>
    </row>
    <row r="8" spans="1:9" ht="15.75" thickBot="1" x14ac:dyDescent="0.3">
      <c r="A8" s="358" t="s">
        <v>151</v>
      </c>
      <c r="B8" s="412">
        <v>280000000</v>
      </c>
      <c r="C8" s="359">
        <f>B8-E8</f>
        <v>210000000</v>
      </c>
      <c r="D8" s="353">
        <f t="shared" ref="D8:D18" si="0">IF(E8&gt;0, C8/E8*100, "")</f>
        <v>300</v>
      </c>
      <c r="E8" s="360">
        <v>70000000</v>
      </c>
      <c r="F8" s="360">
        <v>44624300</v>
      </c>
      <c r="G8" s="278">
        <v>44170257</v>
      </c>
    </row>
    <row r="9" spans="1:9" ht="15.75" hidden="1" thickBot="1" x14ac:dyDescent="0.3">
      <c r="A9" s="88" t="s">
        <v>47</v>
      </c>
      <c r="B9" s="414">
        <v>0</v>
      </c>
      <c r="C9" s="169">
        <f>B9-E9</f>
        <v>0</v>
      </c>
      <c r="D9" s="194" t="str">
        <f t="shared" si="0"/>
        <v/>
      </c>
      <c r="E9" s="342">
        <v>0</v>
      </c>
      <c r="F9" s="342">
        <v>0</v>
      </c>
      <c r="G9" s="343">
        <v>0</v>
      </c>
    </row>
    <row r="10" spans="1:9" ht="15.75" hidden="1" thickBot="1" x14ac:dyDescent="0.3">
      <c r="A10" s="89" t="s">
        <v>38</v>
      </c>
      <c r="B10" s="422">
        <f t="shared" ref="B10:G10" si="1">SUM(B8:B9)</f>
        <v>280000000</v>
      </c>
      <c r="C10" s="362">
        <f t="shared" si="1"/>
        <v>210000000</v>
      </c>
      <c r="D10" s="363">
        <f t="shared" si="0"/>
        <v>300</v>
      </c>
      <c r="E10" s="340">
        <f t="shared" si="1"/>
        <v>70000000</v>
      </c>
      <c r="F10" s="340">
        <f t="shared" si="1"/>
        <v>44624300</v>
      </c>
      <c r="G10" s="341">
        <f t="shared" si="1"/>
        <v>44170257</v>
      </c>
    </row>
    <row r="11" spans="1:9" ht="15.75" hidden="1" thickBot="1" x14ac:dyDescent="0.3">
      <c r="A11" s="88" t="s">
        <v>0</v>
      </c>
      <c r="B11" s="414">
        <v>0</v>
      </c>
      <c r="C11" s="170">
        <f>B11-E11</f>
        <v>0</v>
      </c>
      <c r="D11" s="195" t="str">
        <f t="shared" si="0"/>
        <v/>
      </c>
      <c r="E11" s="342">
        <v>0</v>
      </c>
      <c r="F11" s="342">
        <v>0</v>
      </c>
      <c r="G11" s="343">
        <v>0</v>
      </c>
    </row>
    <row r="12" spans="1:9" ht="24" customHeight="1" thickBot="1" x14ac:dyDescent="0.3">
      <c r="A12" s="90" t="s">
        <v>39</v>
      </c>
      <c r="B12" s="415">
        <f t="shared" ref="B12:G12" si="2">B10-B11</f>
        <v>280000000</v>
      </c>
      <c r="C12" s="373">
        <f>C10-C11</f>
        <v>210000000</v>
      </c>
      <c r="D12" s="339">
        <f t="shared" si="0"/>
        <v>300</v>
      </c>
      <c r="E12" s="344">
        <f t="shared" si="2"/>
        <v>70000000</v>
      </c>
      <c r="F12" s="344">
        <f t="shared" si="2"/>
        <v>44624300</v>
      </c>
      <c r="G12" s="370">
        <f t="shared" si="2"/>
        <v>44170257</v>
      </c>
    </row>
    <row r="13" spans="1:9" ht="15.75" hidden="1" thickBot="1" x14ac:dyDescent="0.3">
      <c r="A13" s="91" t="s">
        <v>1</v>
      </c>
      <c r="B13" s="416">
        <v>0</v>
      </c>
      <c r="C13" s="171">
        <f>B13-E13</f>
        <v>0</v>
      </c>
      <c r="D13" s="238" t="str">
        <f t="shared" si="0"/>
        <v/>
      </c>
      <c r="E13" s="346">
        <v>0</v>
      </c>
      <c r="F13" s="346">
        <v>0</v>
      </c>
      <c r="G13" s="367">
        <v>0</v>
      </c>
    </row>
    <row r="14" spans="1:9" ht="12.75" hidden="1" customHeight="1" x14ac:dyDescent="0.25">
      <c r="A14" s="88" t="s">
        <v>96</v>
      </c>
      <c r="B14" s="414">
        <v>0</v>
      </c>
      <c r="C14" s="172">
        <f>B14-E14</f>
        <v>0</v>
      </c>
      <c r="D14" s="348" t="str">
        <f t="shared" si="0"/>
        <v/>
      </c>
      <c r="E14" s="283">
        <v>0</v>
      </c>
      <c r="F14" s="283"/>
      <c r="G14" s="368">
        <v>0</v>
      </c>
      <c r="H14" s="8"/>
      <c r="I14" s="8"/>
    </row>
    <row r="15" spans="1:9" ht="15.75" hidden="1" thickBot="1" x14ac:dyDescent="0.3">
      <c r="A15" s="88" t="s">
        <v>97</v>
      </c>
      <c r="B15" s="414">
        <v>0</v>
      </c>
      <c r="C15" s="172">
        <f>B15-E15</f>
        <v>0</v>
      </c>
      <c r="D15" s="348" t="str">
        <f t="shared" si="0"/>
        <v/>
      </c>
      <c r="E15" s="283">
        <v>0</v>
      </c>
      <c r="F15" s="283"/>
      <c r="G15" s="368">
        <v>0</v>
      </c>
      <c r="H15" s="8"/>
      <c r="I15" s="8"/>
    </row>
    <row r="16" spans="1:9" ht="15.75" hidden="1" thickBot="1" x14ac:dyDescent="0.3">
      <c r="A16" s="88" t="s">
        <v>98</v>
      </c>
      <c r="B16" s="414">
        <v>0</v>
      </c>
      <c r="C16" s="172">
        <f>B16-E16</f>
        <v>0</v>
      </c>
      <c r="D16" s="183" t="str">
        <f t="shared" si="0"/>
        <v/>
      </c>
      <c r="E16" s="283">
        <v>0</v>
      </c>
      <c r="F16" s="283">
        <v>0</v>
      </c>
      <c r="G16" s="368">
        <v>0</v>
      </c>
      <c r="H16" s="8"/>
      <c r="I16" s="8"/>
    </row>
    <row r="17" spans="1:13" ht="15.75" hidden="1" thickBot="1" x14ac:dyDescent="0.3">
      <c r="A17" s="92" t="s">
        <v>40</v>
      </c>
      <c r="B17" s="418">
        <f>SUM(B14:B16)</f>
        <v>0</v>
      </c>
      <c r="C17" s="173">
        <f>B17-E17</f>
        <v>0</v>
      </c>
      <c r="D17" s="348" t="str">
        <f t="shared" si="0"/>
        <v/>
      </c>
      <c r="E17" s="170">
        <f>SUM(E14:E16)</f>
        <v>0</v>
      </c>
      <c r="F17" s="170">
        <f>SUM(F14:F16)</f>
        <v>0</v>
      </c>
      <c r="G17" s="369">
        <f>SUM(G14:G16)</f>
        <v>0</v>
      </c>
    </row>
    <row r="18" spans="1:13" ht="24" customHeight="1" thickBot="1" x14ac:dyDescent="0.3">
      <c r="A18" s="90" t="s">
        <v>41</v>
      </c>
      <c r="B18" s="415">
        <f t="shared" ref="B18:G18" si="3">SUM(B12,B13,B17)</f>
        <v>280000000</v>
      </c>
      <c r="C18" s="371">
        <f>SUM(C12,C13,C17)</f>
        <v>210000000</v>
      </c>
      <c r="D18" s="351">
        <f t="shared" si="0"/>
        <v>300</v>
      </c>
      <c r="E18" s="344">
        <f t="shared" si="3"/>
        <v>70000000</v>
      </c>
      <c r="F18" s="344">
        <f t="shared" si="3"/>
        <v>44624300</v>
      </c>
      <c r="G18" s="372">
        <f t="shared" si="3"/>
        <v>44170257</v>
      </c>
      <c r="M18" s="134"/>
    </row>
    <row r="19" spans="1:13" ht="21" customHeight="1" x14ac:dyDescent="0.25">
      <c r="A19" s="85" t="s">
        <v>42</v>
      </c>
      <c r="B19" s="93"/>
      <c r="C19" s="175"/>
      <c r="D19" s="95"/>
      <c r="E19" s="96"/>
      <c r="F19" s="96"/>
      <c r="G19" s="95"/>
    </row>
    <row r="20" spans="1:13" ht="6" customHeight="1" x14ac:dyDescent="0.25">
      <c r="A20" s="88"/>
      <c r="B20" s="93"/>
      <c r="C20" s="175"/>
      <c r="D20" s="95"/>
      <c r="E20" s="96"/>
      <c r="F20" s="96"/>
      <c r="G20" s="95"/>
    </row>
    <row r="21" spans="1:13" ht="15.75" thickBot="1" x14ac:dyDescent="0.3">
      <c r="A21" s="358" t="s">
        <v>151</v>
      </c>
      <c r="B21" s="97">
        <v>0</v>
      </c>
      <c r="C21" s="176">
        <f t="shared" ref="C21:C29" si="4">B21-E21</f>
        <v>0</v>
      </c>
      <c r="D21" s="98" t="str">
        <f t="shared" ref="D21:D29" si="5">IF(E21&gt;0, C21/E21*100, "")</f>
        <v/>
      </c>
      <c r="E21" s="99">
        <v>0</v>
      </c>
      <c r="F21" s="99">
        <v>0</v>
      </c>
      <c r="G21" s="100">
        <v>2600100100</v>
      </c>
    </row>
    <row r="22" spans="1:13" hidden="1" outlineLevel="1" x14ac:dyDescent="0.25">
      <c r="A22" s="101" t="s">
        <v>38</v>
      </c>
      <c r="B22" s="102">
        <f>SUM(B20:B21)</f>
        <v>0</v>
      </c>
      <c r="C22" s="176">
        <f t="shared" si="4"/>
        <v>0</v>
      </c>
      <c r="D22" s="103" t="str">
        <f t="shared" si="5"/>
        <v/>
      </c>
      <c r="E22" s="104">
        <f>SUM(E20:E21)</f>
        <v>0</v>
      </c>
      <c r="F22" s="102">
        <f>SUM(F20:F21)</f>
        <v>0</v>
      </c>
      <c r="G22" s="105">
        <f>SUM(G20:G21)</f>
        <v>2600100100</v>
      </c>
    </row>
    <row r="23" spans="1:13" ht="15.75" hidden="1" outlineLevel="1" thickBot="1" x14ac:dyDescent="0.3">
      <c r="A23" s="92" t="s">
        <v>0</v>
      </c>
      <c r="B23" s="106">
        <v>0</v>
      </c>
      <c r="C23" s="177">
        <f t="shared" si="4"/>
        <v>0</v>
      </c>
      <c r="D23" s="98" t="str">
        <f t="shared" si="5"/>
        <v/>
      </c>
      <c r="E23" s="107">
        <v>0</v>
      </c>
      <c r="F23" s="107">
        <v>0</v>
      </c>
      <c r="G23" s="107">
        <v>0</v>
      </c>
    </row>
    <row r="24" spans="1:13" ht="15.75" collapsed="1" thickBot="1" x14ac:dyDescent="0.3">
      <c r="A24" s="491" t="s">
        <v>43</v>
      </c>
      <c r="B24" s="109">
        <f>SUM(B22-B23)</f>
        <v>0</v>
      </c>
      <c r="C24" s="492">
        <f t="shared" si="4"/>
        <v>0</v>
      </c>
      <c r="D24" s="111" t="str">
        <f t="shared" si="5"/>
        <v/>
      </c>
      <c r="E24" s="112">
        <f>SUM(E22-E23)</f>
        <v>0</v>
      </c>
      <c r="F24" s="109">
        <f>SUM(F22-F23)</f>
        <v>0</v>
      </c>
      <c r="G24" s="112">
        <f>SUM(G22-G23)</f>
        <v>2600100100</v>
      </c>
      <c r="H24" s="22"/>
    </row>
    <row r="25" spans="1:13" hidden="1" outlineLevel="1" x14ac:dyDescent="0.25">
      <c r="A25" s="113" t="s">
        <v>1</v>
      </c>
      <c r="B25" s="114">
        <v>0</v>
      </c>
      <c r="C25" s="179">
        <f t="shared" si="4"/>
        <v>0</v>
      </c>
      <c r="D25" s="115" t="str">
        <f t="shared" si="5"/>
        <v/>
      </c>
      <c r="E25" s="116">
        <v>0</v>
      </c>
      <c r="F25" s="116">
        <v>0</v>
      </c>
      <c r="G25" s="117">
        <v>0</v>
      </c>
    </row>
    <row r="26" spans="1:13" hidden="1" outlineLevel="1" x14ac:dyDescent="0.25">
      <c r="A26" s="118" t="s">
        <v>44</v>
      </c>
      <c r="B26" s="119">
        <v>0</v>
      </c>
      <c r="C26" s="180">
        <f t="shared" si="4"/>
        <v>0</v>
      </c>
      <c r="D26" s="147" t="str">
        <f t="shared" si="5"/>
        <v/>
      </c>
      <c r="E26" s="120">
        <v>0</v>
      </c>
      <c r="F26" s="120">
        <v>0</v>
      </c>
      <c r="G26" s="121">
        <v>0</v>
      </c>
    </row>
    <row r="27" spans="1:13" hidden="1" outlineLevel="1" x14ac:dyDescent="0.25">
      <c r="A27" s="118" t="s">
        <v>45</v>
      </c>
      <c r="B27" s="119">
        <v>0</v>
      </c>
      <c r="C27" s="181">
        <f t="shared" si="4"/>
        <v>0</v>
      </c>
      <c r="D27" s="183" t="str">
        <f t="shared" si="5"/>
        <v/>
      </c>
      <c r="E27" s="120">
        <v>0</v>
      </c>
      <c r="F27" s="120">
        <v>0</v>
      </c>
      <c r="G27" s="121">
        <v>0</v>
      </c>
    </row>
    <row r="28" spans="1:13" ht="15.75" hidden="1" outlineLevel="1" thickBot="1" x14ac:dyDescent="0.3">
      <c r="A28" s="122" t="s">
        <v>40</v>
      </c>
      <c r="B28" s="123">
        <f>SUM(B26:B27)</f>
        <v>0</v>
      </c>
      <c r="C28" s="182">
        <f t="shared" si="4"/>
        <v>0</v>
      </c>
      <c r="D28" s="147" t="str">
        <f t="shared" si="5"/>
        <v/>
      </c>
      <c r="E28" s="124">
        <f>SUM(E26:E27)</f>
        <v>0</v>
      </c>
      <c r="F28" s="124">
        <f>SUM(F26:F27)</f>
        <v>0</v>
      </c>
      <c r="G28" s="125">
        <f>SUM(G26:G27)</f>
        <v>0</v>
      </c>
    </row>
    <row r="29" spans="1:13" ht="22.5" customHeight="1" collapsed="1" x14ac:dyDescent="0.25">
      <c r="A29" s="126" t="s">
        <v>46</v>
      </c>
      <c r="B29" s="127">
        <f>SUM(B24,B25,B28)</f>
        <v>0</v>
      </c>
      <c r="C29" s="236">
        <f t="shared" si="4"/>
        <v>0</v>
      </c>
      <c r="D29" s="115" t="str">
        <f t="shared" si="5"/>
        <v/>
      </c>
      <c r="E29" s="128">
        <f>SUM(E24,E25,E28)</f>
        <v>0</v>
      </c>
      <c r="F29" s="128">
        <f>SUM(F24,F25,F28)</f>
        <v>0</v>
      </c>
      <c r="G29" s="129">
        <f>SUM(G24,G25,G28)</f>
        <v>2600100100</v>
      </c>
    </row>
    <row r="30" spans="1:13" s="1" customFormat="1" ht="25.5" customHeight="1" x14ac:dyDescent="0.25">
      <c r="A30" s="549" t="s">
        <v>172</v>
      </c>
      <c r="B30" s="549"/>
      <c r="C30" s="549"/>
      <c r="D30" s="549"/>
      <c r="E30" s="549"/>
      <c r="F30" s="549"/>
      <c r="G30" s="549"/>
    </row>
    <row r="31" spans="1:13" ht="12" customHeight="1" x14ac:dyDescent="0.25"/>
    <row r="33" ht="12.75" customHeight="1" x14ac:dyDescent="0.25"/>
    <row r="40" ht="12.75" customHeight="1" x14ac:dyDescent="0.25"/>
    <row r="41" ht="12.75" customHeight="1" x14ac:dyDescent="0.25"/>
  </sheetData>
  <mergeCells count="9">
    <mergeCell ref="A30:G30"/>
    <mergeCell ref="A1:G1"/>
    <mergeCell ref="A2:A5"/>
    <mergeCell ref="B2:B5"/>
    <mergeCell ref="C2:C5"/>
    <mergeCell ref="D2:D5"/>
    <mergeCell ref="E2:E5"/>
    <mergeCell ref="F2:F5"/>
    <mergeCell ref="G2:G5"/>
  </mergeCells>
  <pageMargins left="0.25" right="0.25" top="0.75" bottom="0.75" header="0.3" footer="0.3"/>
  <pageSetup scale="83" fitToHeight="0" orientation="portrait" r:id="rId1"/>
  <rowBreaks count="1" manualBreakCount="1">
    <brk id="3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65FA914C736E4AB01A7AC7C422A3E7" ma:contentTypeVersion="2" ma:contentTypeDescription="Create a new document." ma:contentTypeScope="" ma:versionID="e1642741ccc43438e368668b71719839">
  <xsd:schema xmlns:xsd="http://www.w3.org/2001/XMLSchema" xmlns:xs="http://www.w3.org/2001/XMLSchema" xmlns:p="http://schemas.microsoft.com/office/2006/metadata/properties" xmlns:ns1="http://schemas.microsoft.com/sharepoint/v3" targetNamespace="http://schemas.microsoft.com/office/2006/metadata/properties" ma:root="true" ma:fieldsID="0dcb43bc1bff55f269f4b483d39b5d4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CDB2B90-67CA-4EC0-A8EA-10A20D2509EE}">
  <ds:schemaRefs>
    <ds:schemaRef ds:uri="http://schemas.microsoft.com/sharepoint/v3/contenttype/forms"/>
  </ds:schemaRefs>
</ds:datastoreItem>
</file>

<file path=customXml/itemProps2.xml><?xml version="1.0" encoding="utf-8"?>
<ds:datastoreItem xmlns:ds="http://schemas.openxmlformats.org/officeDocument/2006/customXml" ds:itemID="{DB6BE62A-01BC-47CE-8FFA-A69832D7B6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717DA1-0939-4614-A894-B46B8C0FF68A}">
  <ds:schemaRefs>
    <ds:schemaRef ds:uri="http://www.w3.org/XML/1998/namespace"/>
    <ds:schemaRef ds:uri="http://purl.org/dc/term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Table A1</vt:lpstr>
      <vt:lpstr>Table A2</vt:lpstr>
      <vt:lpstr>Table A3</vt:lpstr>
      <vt:lpstr>Table A4</vt:lpstr>
      <vt:lpstr>Table B1 - 2901</vt:lpstr>
      <vt:lpstr>Table B1 - 2902</vt:lpstr>
      <vt:lpstr>Table B2 - 2902</vt:lpstr>
      <vt:lpstr>Table B1 - 2905</vt:lpstr>
      <vt:lpstr>Table B1 - 2906</vt:lpstr>
      <vt:lpstr>Table C1</vt:lpstr>
      <vt:lpstr>Table C2</vt:lpstr>
      <vt:lpstr>Table C3</vt:lpstr>
      <vt:lpstr>Table C4</vt:lpstr>
      <vt:lpstr>'Table A1'!Print_Area</vt:lpstr>
      <vt:lpstr>'Table A2'!Print_Area</vt:lpstr>
      <vt:lpstr>'Table A3'!Print_Area</vt:lpstr>
      <vt:lpstr>'Table A4'!Print_Area</vt:lpstr>
      <vt:lpstr>'Table B1 - 2901'!Print_Area</vt:lpstr>
      <vt:lpstr>'Table B1 - 2902'!Print_Area</vt:lpstr>
      <vt:lpstr>'Table B1 - 2905'!Print_Area</vt:lpstr>
      <vt:lpstr>'Table B1 - 2906'!Print_Area</vt:lpstr>
      <vt:lpstr>'Table B2 - 2902'!Print_Area</vt:lpstr>
      <vt:lpstr>'Table C1'!Print_Area</vt:lpstr>
      <vt:lpstr>'Table C2'!Print_Area</vt:lpstr>
      <vt:lpstr>'Table C3'!Print_Area</vt:lpstr>
      <vt:lpstr>'Table C4'!Print_Area</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Rhodes, Susan (FIN)</dc:creator>
  <cp:lastModifiedBy>Owner</cp:lastModifiedBy>
  <cp:lastPrinted>2015-04-16T18:02:14Z</cp:lastPrinted>
  <dcterms:created xsi:type="dcterms:W3CDTF">2013-01-29T14:38:58Z</dcterms:created>
  <dcterms:modified xsi:type="dcterms:W3CDTF">2017-05-17T03:37:29Z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0x010100C965FA914C736E4AB01A7AC7C422A3E7</vt:lpwstr>
  </property>
</Properties>
</file>