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6.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8800" windowHeight="11235" tabRatio="761" firstSheet="4" activeTab="10"/>
  </bookViews>
  <sheets>
    <sheet name="Summary Biennial" sheetId="107" r:id="rId1"/>
    <sheet name="Cash Flow" sheetId="108" r:id="rId2"/>
    <sheet name="Calcs Biennial" sheetId="106" r:id="rId3"/>
    <sheet name="Calcs Annual" sheetId="3" r:id="rId4"/>
    <sheet name="Res Bill Biennial" sheetId="103" r:id="rId5"/>
    <sheet name="Res Bill Annual" sheetId="4" r:id="rId6"/>
    <sheet name="Monthly GA Stats" sheetId="105" r:id="rId7"/>
    <sheet name="Monthly Demand Stats" sheetId="104" r:id="rId8"/>
    <sheet name="Historical Data" sheetId="22" r:id="rId9"/>
    <sheet name="IESO HOEP-GA" sheetId="1" r:id="rId10"/>
    <sheet name="IESO Res Bill" sheetId="5" r:id="rId11"/>
    <sheet name="Nav commod adjust" sheetId="109" r:id="rId12"/>
  </sheets>
  <externalReferences>
    <externalReference r:id="rId13"/>
    <externalReference r:id="rId14"/>
  </externalReferences>
  <definedNames>
    <definedName name="Anco">[1]ANCO!$A$3:$D$14</definedName>
    <definedName name="EV__LASTREFTIME__" hidden="1">41368.6125231481</definedName>
    <definedName name="ExchangeRates">'[2]CAD-US Exchange Rate'!$B$4:$C$734</definedName>
    <definedName name="HOM">'[1]Heat, O&amp;M rates'!$A$2:$C$13</definedName>
    <definedName name="_xlnm.Print_Area" localSheetId="4">'Res Bill Biennial'!$B$9:$N$29</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'Calcs Annual'!#REF!</definedName>
    <definedName name="solver_pre" localSheetId="3" hidden="1">0.000001</definedName>
    <definedName name="solver_rbv"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definedName>
    <definedName name="solver_ver" localSheetId="3" hidden="1">3</definedName>
  </definedNames>
  <calcPr calcId="145621"/>
  <oleSize ref="A2:XFD99"/>
</workbook>
</file>

<file path=xl/comments1.xml><?xml version="1.0" encoding="utf-8"?>
<comments xmlns="http://schemas.openxmlformats.org/spreadsheetml/2006/main">
  <authors>
    <author>Macpherson, Robin (ENERGY)</author>
  </authors>
  <commentList>
    <comment ref="M19" authorId="0">
      <text>
        <r>
          <rPr>
            <b/>
            <sz val="9"/>
            <color indexed="81"/>
            <rFont val="Tahoma"/>
            <family val="2"/>
          </rPr>
          <t>Macpherson, Robin (ENERGY):</t>
        </r>
        <r>
          <rPr>
            <sz val="9"/>
            <color indexed="81"/>
            <rFont val="Tahoma"/>
            <family val="2"/>
          </rPr>
          <t xml:space="preserve">
Adjustment to include only 12/4 of the annual increase as increase starts from Jul, not May</t>
        </r>
      </text>
    </comment>
  </commentList>
</comments>
</file>

<file path=xl/comments2.xml><?xml version="1.0" encoding="utf-8"?>
<comments xmlns="http://schemas.openxmlformats.org/spreadsheetml/2006/main">
  <authors>
    <author>Macpherson, Robin (ENERGY)</author>
  </authors>
  <commentList>
    <comment ref="C23" authorId="0">
      <text>
        <r>
          <rPr>
            <b/>
            <sz val="9"/>
            <color indexed="81"/>
            <rFont val="Tahoma"/>
            <charset val="1"/>
          </rPr>
          <t>Macpherson, Robin (ENERGY):</t>
        </r>
        <r>
          <rPr>
            <sz val="9"/>
            <color indexed="81"/>
            <rFont val="Tahoma"/>
            <charset val="1"/>
          </rPr>
          <t xml:space="preserve">
See page notes</t>
        </r>
      </text>
    </comment>
  </commentList>
</comments>
</file>

<file path=xl/sharedStrings.xml><?xml version="1.0" encoding="utf-8"?>
<sst xmlns="http://schemas.openxmlformats.org/spreadsheetml/2006/main" count="679" uniqueCount="283">
  <si>
    <t>HOEP (2016$/MWh)</t>
  </si>
  <si>
    <t>Revised Base</t>
  </si>
  <si>
    <t>Class A GA (2016$/MWh)</t>
  </si>
  <si>
    <t>Class B GA (2016$/MWh)</t>
  </si>
  <si>
    <t>Average monthly residential consumtion (MW)</t>
  </si>
  <si>
    <t>Total GA (2016$ million)</t>
  </si>
  <si>
    <t>Total GA (nominal $ million)</t>
  </si>
  <si>
    <t>nominal $/month</t>
  </si>
  <si>
    <t>Global Impacts</t>
  </si>
  <si>
    <t>Residential Bills (assuming 750 kWh/month)</t>
  </si>
  <si>
    <t>Year to pay off debt</t>
  </si>
  <si>
    <t>Relative change in GA</t>
  </si>
  <si>
    <t>Growth Rate</t>
  </si>
  <si>
    <t>OPO Demand - Outlook B + Extrapolation</t>
  </si>
  <si>
    <t>750 kWh/month</t>
  </si>
  <si>
    <t>Electricity</t>
  </si>
  <si>
    <t>Distribution</t>
  </si>
  <si>
    <t>Transmission</t>
  </si>
  <si>
    <t>Regulatory</t>
  </si>
  <si>
    <t>DRC</t>
  </si>
  <si>
    <t>Tax</t>
  </si>
  <si>
    <t>OCEB</t>
  </si>
  <si>
    <t>Total</t>
  </si>
  <si>
    <t>Commodity</t>
  </si>
  <si>
    <t>HST</t>
  </si>
  <si>
    <t xml:space="preserve"> Total Bill before Taxes</t>
  </si>
  <si>
    <t>Annual interest on debt</t>
  </si>
  <si>
    <t>IESO Class B GA Rate - Revised Base ($2016/MWh)</t>
  </si>
  <si>
    <t>IESO Class B GA Rate - Revised Base Extrapolated ($2016/MWh)</t>
  </si>
  <si>
    <t>2016 Act</t>
  </si>
  <si>
    <t>Regulated Charges (Wholesale Uplift and DRC)</t>
  </si>
  <si>
    <t>8% Rebate on Bill before Taxes</t>
  </si>
  <si>
    <t xml:space="preserve">  Total Bill After Rebate</t>
  </si>
  <si>
    <t>All</t>
  </si>
  <si>
    <t>Share of consumption</t>
  </si>
  <si>
    <t>Class B</t>
  </si>
  <si>
    <t>Share of GA savings</t>
  </si>
  <si>
    <t>RPP</t>
  </si>
  <si>
    <t>RPP Fraction of Class B conumption</t>
  </si>
  <si>
    <t>Residential Monthly Bills - Based on TOU Shares (65% Off-Peak, 17% Mid-Peak, 18% On-peak)</t>
  </si>
  <si>
    <t>Updated 2016 History with Revised share values on TOU rates</t>
  </si>
  <si>
    <t>RPP Eligible</t>
  </si>
  <si>
    <t>Assumed RPP Eligible Demand (TWh) (from Robin/Mark)</t>
  </si>
  <si>
    <t>Tax-basing of social programs CAGR</t>
  </si>
  <si>
    <t>May</t>
  </si>
  <si>
    <t>Nov</t>
  </si>
  <si>
    <t>Assumed CPI increase since previous RPP period</t>
  </si>
  <si>
    <t>Total Demand (TWh)</t>
  </si>
  <si>
    <t>Date</t>
  </si>
  <si>
    <t>Hour</t>
  </si>
  <si>
    <t>Total Market Demand</t>
  </si>
  <si>
    <t>Ontario Demand</t>
  </si>
  <si>
    <t>Month</t>
  </si>
  <si>
    <t>Fraction of Annual Demand</t>
  </si>
  <si>
    <t>RPP Period Start</t>
  </si>
  <si>
    <t>From IESO website</t>
  </si>
  <si>
    <t>Fraction of current year's demand</t>
  </si>
  <si>
    <t>Fraction of next year's demand</t>
  </si>
  <si>
    <t>RPP Period beginning</t>
  </si>
  <si>
    <t>Target Bill with OFHP with tax ($/month)</t>
  </si>
  <si>
    <t>HST on OFHP bill ($/month)</t>
  </si>
  <si>
    <t>8% Rebate on OFHP bill ($/month)</t>
  </si>
  <si>
    <t>Pre-tax subtotal of OFHP bill ($/month)</t>
  </si>
  <si>
    <t>From the IESO website</t>
  </si>
  <si>
    <t>Jan</t>
  </si>
  <si>
    <t>Feb</t>
  </si>
  <si>
    <t>Mar</t>
  </si>
  <si>
    <t>Apr</t>
  </si>
  <si>
    <t>Jun</t>
  </si>
  <si>
    <t>Jul</t>
  </si>
  <si>
    <t>Aug</t>
  </si>
  <si>
    <t>Sept</t>
  </si>
  <si>
    <t>Oct</t>
  </si>
  <si>
    <t>Dec</t>
  </si>
  <si>
    <t>GA-OEFC-NUG (M$)</t>
  </si>
  <si>
    <t>GA-OPG (M$)</t>
  </si>
  <si>
    <t>GA-OPA (M$)</t>
  </si>
  <si>
    <t>Total GA (M$)</t>
  </si>
  <si>
    <t>Fraction of total</t>
  </si>
  <si>
    <t>Fraction of current year's GA cost</t>
  </si>
  <si>
    <t>Fraction of next year's GA cost</t>
  </si>
  <si>
    <t>RPP Fraction of Class B consumption</t>
  </si>
  <si>
    <t>Change in GA Cost ($ million)</t>
  </si>
  <si>
    <t>Savings due to tax-basing social programs ($/month)</t>
  </si>
  <si>
    <t>Impact of GA Financing ($/month)</t>
  </si>
  <si>
    <t>Fraction of  6-month RPP total</t>
  </si>
  <si>
    <t>Annual interest rate (nominal)</t>
  </si>
  <si>
    <t>Accumulated Debt at end of period ($ million)</t>
  </si>
  <si>
    <t>Change in level of accumulated debt</t>
  </si>
  <si>
    <t>$ nominal million</t>
  </si>
  <si>
    <t>Actual Accumulated debt</t>
  </si>
  <si>
    <t>Actual Interest</t>
  </si>
  <si>
    <t>2017-May</t>
  </si>
  <si>
    <t>2017-Nov</t>
  </si>
  <si>
    <t>2018-May</t>
  </si>
  <si>
    <t>2018-Nov</t>
  </si>
  <si>
    <t>2019-May</t>
  </si>
  <si>
    <t>2019-Nov</t>
  </si>
  <si>
    <t>2020-May</t>
  </si>
  <si>
    <t>2020-Nov</t>
  </si>
  <si>
    <t>2021-May</t>
  </si>
  <si>
    <t>2021-Nov</t>
  </si>
  <si>
    <t>2022-May</t>
  </si>
  <si>
    <t>2022-Nov</t>
  </si>
  <si>
    <t>2023-May</t>
  </si>
  <si>
    <t>2023-Nov</t>
  </si>
  <si>
    <t>2024-May</t>
  </si>
  <si>
    <t>2024-Nov</t>
  </si>
  <si>
    <t>2025-May</t>
  </si>
  <si>
    <t>2025-Nov</t>
  </si>
  <si>
    <t>2026-May</t>
  </si>
  <si>
    <t>2026-Nov</t>
  </si>
  <si>
    <t>2027-May</t>
  </si>
  <si>
    <t>2027-Nov</t>
  </si>
  <si>
    <t>2028-May</t>
  </si>
  <si>
    <t>2028-Nov</t>
  </si>
  <si>
    <t>2029-May</t>
  </si>
  <si>
    <t>2029-Nov</t>
  </si>
  <si>
    <t>2030-May</t>
  </si>
  <si>
    <t>2030-Nov</t>
  </si>
  <si>
    <t>2031-May</t>
  </si>
  <si>
    <t>2031-Nov</t>
  </si>
  <si>
    <t>2032-May</t>
  </si>
  <si>
    <t>2032-Nov</t>
  </si>
  <si>
    <t>2033-May</t>
  </si>
  <si>
    <t>2033-Nov</t>
  </si>
  <si>
    <t>2034-May</t>
  </si>
  <si>
    <t>2034-Nov</t>
  </si>
  <si>
    <t>2035-May</t>
  </si>
  <si>
    <t>2035-Nov</t>
  </si>
  <si>
    <t>2036-May</t>
  </si>
  <si>
    <t>2036-Nov</t>
  </si>
  <si>
    <t>2037-May</t>
  </si>
  <si>
    <t>2037-Nov</t>
  </si>
  <si>
    <t>2038-May</t>
  </si>
  <si>
    <t>2038-Nov</t>
  </si>
  <si>
    <t>2039-May</t>
  </si>
  <si>
    <t>2039-Nov</t>
  </si>
  <si>
    <t>2040-May</t>
  </si>
  <si>
    <t>2040-Nov</t>
  </si>
  <si>
    <t>2041-May</t>
  </si>
  <si>
    <t>2041-Nov</t>
  </si>
  <si>
    <t>2042-May</t>
  </si>
  <si>
    <t>2042-Nov</t>
  </si>
  <si>
    <t>2043-May</t>
  </si>
  <si>
    <t>2043-Nov</t>
  </si>
  <si>
    <t>2044-May</t>
  </si>
  <si>
    <t>2044-Nov</t>
  </si>
  <si>
    <t>2045-May</t>
  </si>
  <si>
    <t>2045-Nov</t>
  </si>
  <si>
    <t>2046-May</t>
  </si>
  <si>
    <t>2046-Nov</t>
  </si>
  <si>
    <t>2047-May</t>
  </si>
  <si>
    <t>2047-Nov</t>
  </si>
  <si>
    <t>2048-May</t>
  </si>
  <si>
    <t>2048-Nov</t>
  </si>
  <si>
    <t>2049-May</t>
  </si>
  <si>
    <t>2049-Nov</t>
  </si>
  <si>
    <t>No OFHP</t>
  </si>
  <si>
    <t>Actual Bill with OFHP with tax ($/month)</t>
  </si>
  <si>
    <t>YoY Increase</t>
  </si>
  <si>
    <t>$ million</t>
  </si>
  <si>
    <t>Total GA paid by ratepayer</t>
  </si>
  <si>
    <t xml:space="preserve">Difference of Payment from Forecast Cost </t>
  </si>
  <si>
    <t>Interest from previous period</t>
  </si>
  <si>
    <t>GA Paid by Ratepayers</t>
  </si>
  <si>
    <t>IESO GA Cost Forecast</t>
  </si>
  <si>
    <t>&lt;-----</t>
  </si>
  <si>
    <t>Number of months in RPP period</t>
  </si>
  <si>
    <t>Number of months in a year</t>
  </si>
  <si>
    <t>Effective RPP period rate, monthly compounding</t>
  </si>
  <si>
    <t>Change this so that the amount of debt (shown in C11) in the final year (set in C6) is zero</t>
  </si>
  <si>
    <t>Change in bill with OFHP relative to bill without OFHP in 2017</t>
  </si>
  <si>
    <t>YoY Increase in bill with OFHP 2018-2021</t>
  </si>
  <si>
    <t>YoY Increase in bill with OFHP 2022+</t>
  </si>
  <si>
    <t>Maximum increase in bill with OFHP above bill without OFHP in any year</t>
  </si>
  <si>
    <t>Class to which savings/costs accrue</t>
  </si>
  <si>
    <t>Cost Savings due to tax-basing social programs</t>
  </si>
  <si>
    <t>Assumed RPP Eligible Demand (TWh) (from Energy Economics)</t>
  </si>
  <si>
    <t>Average Growth Rate in non-OFHP bill</t>
  </si>
  <si>
    <t>Relative change in non-OFHP Bill</t>
  </si>
  <si>
    <t>Non-OFHP Bill with rebate and tax</t>
  </si>
  <si>
    <t>Non-OFHP Bill  Extrapolated</t>
  </si>
  <si>
    <t>Non-OFHP Bill no rebate with tax</t>
  </si>
  <si>
    <t>non-OFHP bill no rebate no tax</t>
  </si>
  <si>
    <t>Average Demand Growth Rate</t>
  </si>
  <si>
    <t>Amount of debt in November of final year ($ million, should be zero)</t>
  </si>
  <si>
    <t>Maximum debt ($ million)</t>
  </si>
  <si>
    <t>Total Interest Cost ($ million)</t>
  </si>
  <si>
    <t>Change this so that maximum debt (C10) is the maximum amount that can be borrowed (e.g. $28 billion for OPG)</t>
  </si>
  <si>
    <t>n/a</t>
  </si>
  <si>
    <t>Impact of GA financing as % of monthly bill (%)</t>
  </si>
  <si>
    <t>May special</t>
  </si>
  <si>
    <t>Jul special</t>
  </si>
  <si>
    <t>2017-Jul</t>
  </si>
  <si>
    <t>2021-Jul</t>
  </si>
  <si>
    <t>Period (1 = May, 2 = Nov, 3 or 4 = May or Jul special)</t>
  </si>
  <si>
    <t>OFHP target starting reduction</t>
  </si>
  <si>
    <t>Inflation cap period</t>
  </si>
  <si>
    <t>Post cap</t>
  </si>
  <si>
    <t>Status Quo</t>
  </si>
  <si>
    <t>Item</t>
  </si>
  <si>
    <t>Navigant datasheet 'OPG Refinancing 061517_DRAFT'</t>
  </si>
  <si>
    <t>Nominal $M</t>
  </si>
  <si>
    <t>Difference absolute</t>
  </si>
  <si>
    <t>Commodity adjustment with Fair Allocation Amount</t>
  </si>
  <si>
    <t>Bill no rebate no tax with Fair Allocation Amount</t>
  </si>
  <si>
    <t>Growth 2030-35</t>
  </si>
  <si>
    <t>Forecast monthly bill - no rebate with tax ($/month)</t>
  </si>
  <si>
    <t>Forecast monthly bill - no rebate no tax ($/month)</t>
  </si>
  <si>
    <t>Forecast monthly bill - with rebate with tax ($/month)</t>
  </si>
  <si>
    <t xml:space="preserve">Fair Allocation Amount delta </t>
  </si>
  <si>
    <t>$m - nominal</t>
  </si>
  <si>
    <t>%</t>
  </si>
  <si>
    <t>Difference</t>
  </si>
  <si>
    <t>$/Month residential bill</t>
  </si>
  <si>
    <t>Residential Bills (May RPP period)</t>
  </si>
  <si>
    <t>Bill rebate with tax with Fair Allocation Amount</t>
  </si>
  <si>
    <t>Lines for ad-hoc analysis</t>
  </si>
  <si>
    <t>RPP to Calendar year converter</t>
  </si>
  <si>
    <t>RPP period</t>
  </si>
  <si>
    <t>Calendar year</t>
  </si>
  <si>
    <t>Current year portion</t>
  </si>
  <si>
    <t>Previous year portion</t>
  </si>
  <si>
    <t>Calendar year portion</t>
  </si>
  <si>
    <t>Item 1</t>
  </si>
  <si>
    <t>Item 2 (hardcode for comparison)</t>
  </si>
  <si>
    <t>Item 1 vs 2 diff</t>
  </si>
  <si>
    <t>Debt by RPP period</t>
  </si>
  <si>
    <t xml:space="preserve">Dummy line for shading 1 </t>
  </si>
  <si>
    <t>Dummary line for shading 2</t>
  </si>
  <si>
    <t>Fair Allocation Amount w/interest</t>
  </si>
  <si>
    <t>Revised Base Case with updated share values (provided by Joyce Poon, IESO Jul 17, 2017)</t>
  </si>
  <si>
    <t xml:space="preserve">IESO Jul 17 update </t>
  </si>
  <si>
    <t>Class B GA Rate ($nominal)</t>
  </si>
  <si>
    <t>Class B GA Rate ($2016)</t>
  </si>
  <si>
    <t>Reference only</t>
  </si>
  <si>
    <t>IESO OPO (pre-Jul 17 update)</t>
  </si>
  <si>
    <t>IESO analysis, revised from OPO and IESO Jul 2017 updates</t>
  </si>
  <si>
    <t>Demand outlook used previous to IESL Jul 2017 update</t>
  </si>
  <si>
    <t>IESO Jul 2017 + extrapolation</t>
  </si>
  <si>
    <t>Forecast monthly bill - rebate with tax and Fair Allocation Amount ($/month)</t>
  </si>
  <si>
    <t>Post inflation cap</t>
  </si>
  <si>
    <t>Drop down for post inflation cap</t>
  </si>
  <si>
    <t>Direct</t>
  </si>
  <si>
    <t>YoY</t>
  </si>
  <si>
    <t>Select direct or YoY. If Direct, only goal seek for C5</t>
  </si>
  <si>
    <t>IESO June actual</t>
  </si>
  <si>
    <t>IESO Feb unadjusted residential bill inc. tax basing of social programs reduction</t>
  </si>
  <si>
    <t>IESO Jul unadjusted residential bill inc. tax basing of social programs reduction</t>
  </si>
  <si>
    <t>scenario: total accumulated debt ($ B)</t>
  </si>
  <si>
    <t>Smoothed at 6.3%</t>
  </si>
  <si>
    <t>Smoothed at 5.0%</t>
  </si>
  <si>
    <t>17-18</t>
  </si>
  <si>
    <t>18-19</t>
  </si>
  <si>
    <t>19-20</t>
  </si>
  <si>
    <t>20-21</t>
  </si>
  <si>
    <t>21-22</t>
  </si>
  <si>
    <t>22-23</t>
  </si>
  <si>
    <t>23-24</t>
  </si>
  <si>
    <t>24-25</t>
  </si>
  <si>
    <t>25-26</t>
  </si>
  <si>
    <t>26-27</t>
  </si>
  <si>
    <t>27-28</t>
  </si>
  <si>
    <t>28-29</t>
  </si>
  <si>
    <t>29-30</t>
  </si>
  <si>
    <t>30-31</t>
  </si>
  <si>
    <t>Fiscal year funding gap (scenario vs. base case)</t>
  </si>
  <si>
    <t>With conservation</t>
  </si>
  <si>
    <t>Without conservation</t>
  </si>
  <si>
    <t>Including conservation costs</t>
  </si>
  <si>
    <t>Drop down for conservation inclusion</t>
  </si>
  <si>
    <t>Yes</t>
  </si>
  <si>
    <t>No</t>
  </si>
  <si>
    <t>average bill ($/month)</t>
  </si>
  <si>
    <t>change in bill (%)</t>
  </si>
  <si>
    <t>total accumulated debt ($ B)</t>
  </si>
  <si>
    <t>Scenario  - active</t>
  </si>
  <si>
    <t>Scenario  - inactive</t>
  </si>
  <si>
    <t xml:space="preserve">Direct to FAA </t>
  </si>
  <si>
    <t>Direct to FAA</t>
  </si>
  <si>
    <t>March 2017 Cabinet Submission</t>
  </si>
  <si>
    <t>Pre OFHP</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</si>
</sst>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0.00_-;\-&quot;$&quot;* #,##0.00_-;_-&quot;$&quot;* &quot;-&quot;??_-;_-@_-"/>
    <numFmt numFmtId="43" formatCode="_-* #,##0.00_-;\-* #,##0.00_-;_-* &quot;-&quot;??_-;_-@_-"/>
    <numFmt numFmtId="164" formatCode="0.000"/>
    <numFmt numFmtId="165" formatCode="_-&quot;$&quot;* #,##0_-;\-&quot;$&quot;* #,##0_-;_-&quot;$&quot;* &quot;-&quot;??_-;_-@_-"/>
    <numFmt numFmtId="166" formatCode="_([$€-2]* #,##0.00_);_([$€-2]* \(#,##0.00\);_([$€-2]* &quot;-&quot;??_)"/>
    <numFmt numFmtId="167" formatCode="0.00000000000000"/>
    <numFmt numFmtId="168" formatCode="0.0%"/>
    <numFmt numFmtId="169" formatCode="_(&quot;$&quot;* #,##0.00_);_(&quot;$&quot;* \(#,##0.00\);_(&quot;$&quot;* &quot;-&quot;??_);_(@_)"/>
    <numFmt numFmtId="170" formatCode="_(* #,##0.00_);_(* \(#,##0.00\);_(* &quot;-&quot;??_);_(@_)"/>
    <numFmt numFmtId="171" formatCode="0.0000000"/>
    <numFmt numFmtId="172" formatCode="0.000000"/>
    <numFmt numFmtId="173" formatCode="&quot;$&quot;#,##0.00;[Red]\ \(&quot;$&quot;#,##0.00\)"/>
    <numFmt numFmtId="174" formatCode="0.00000"/>
    <numFmt numFmtId="175" formatCode="_-&quot;$&quot;* #,##0.000000_-;\-&quot;$&quot;* #,##0.000000_-;_-&quot;$&quot;* &quot;-&quot;??_-;_-@_-"/>
    <numFmt numFmtId="176" formatCode="0.0000"/>
    <numFmt numFmtId="177" formatCode="0.0"/>
    <numFmt numFmtId="178" formatCode="_-* #,##0_-;\-* #,##0_-;_-* &quot;-&quot;??_-;_-@_-"/>
    <numFmt numFmtId="179" formatCode="_-* #,##0.000_-;\-* #,##0.000_-;_-* &quot;-&quot;??_-;_-@_-"/>
    <numFmt numFmtId="180" formatCode="_-* #,##0.0_-;\-* #,##0.0_-;_-* &quot;-&quot;??_-;_-@_-"/>
    <numFmt numFmtId="181" formatCode="&quot;$&quot;#,##0.00"/>
  </numFmts>
  <fonts count="40">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2"/>
      <color rgb="FF000000"/>
      <name val="Calibri"/>
      <family val="2"/>
    </font>
    <font>
      <sz val="9"/>
      <color rgb="FF000000"/>
      <name val="Arial"/>
      <family val="2"/>
    </font>
    <font>
      <sz val="11"/>
      <color rgb="FF00206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b/>
      <sz val="11"/>
      <color rgb="FF002060"/>
      <name val="Arial"/>
      <family val="2"/>
    </font>
    <font>
      <sz val="10"/>
      <name val="Arial"/>
      <family val="2"/>
    </font>
    <font>
      <u/>
      <sz val="10"/>
      <color indexed="12"/>
      <name val="Arial"/>
      <family val="2"/>
    </font>
    <font>
      <b/>
      <sz val="10"/>
      <color indexed="8"/>
      <name val="Arial"/>
      <family val="2"/>
    </font>
    <font>
      <sz val="10"/>
      <color indexed="8"/>
      <name val="Arial"/>
      <family val="2"/>
    </font>
    <font>
      <sz val="11"/>
      <color rgb="FF333333"/>
      <name val="Whitney SSm A"/>
    </font>
    <font>
      <sz val="11"/>
      <color rgb="FF333333"/>
      <name val="Whitney SSm A"/>
    </font>
    <font>
      <sz val="9"/>
      <color indexed="81"/>
      <name val="Tahoma"/>
      <family val="2"/>
    </font>
    <font>
      <b/>
      <sz val="9"/>
      <color indexed="81"/>
      <name val="Tahoma"/>
      <family val="2"/>
    </font>
    <font>
      <sz val="11"/>
      <name val="Arial"/>
      <family val="2"/>
    </font>
    <font>
      <sz val="11"/>
      <name val="Calibri"/>
      <family val="2"/>
      <scheme val="minor"/>
    </font>
    <font>
      <sz val="12"/>
      <color theme="1"/>
      <name val="Calibri"/>
      <family val="2"/>
      <scheme val="minor"/>
    </font>
    <font>
      <sz val="14"/>
      <color theme="1"/>
      <name val="Calibri"/>
      <family val="2"/>
      <scheme val="minor"/>
    </font>
    <font>
      <sz val="9"/>
      <color indexed="81"/>
      <name val="Tahoma"/>
      <charset val="1"/>
    </font>
    <font>
      <b/>
      <sz val="9"/>
      <color indexed="81"/>
      <name val="Tahoma"/>
      <charset val="1"/>
    </font>
    <font>
      <sz val="11"/>
      <color theme="0" tint="-0.14999847407452621"/>
      <name val="Calibri"/>
      <family val="2"/>
      <scheme val="minor"/>
    </font>
  </fonts>
  <fills count="52">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43"/>
      </patternFill>
    </fill>
    <fill>
      <patternFill patternType="solid">
        <fgColor indexed="41"/>
      </patternFill>
    </fill>
    <fill>
      <patternFill patternType="solid">
        <fgColor theme="4"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F4F4F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bgColor indexed="64"/>
      </patternFill>
    </fill>
    <fill>
      <patternFill patternType="solid">
        <fgColor theme="9" tint="0.79998168889431442"/>
        <bgColor indexed="64"/>
      </patternFill>
    </fill>
    <fill>
      <patternFill patternType="solid">
        <fgColor theme="5" tint="-0.499984740745262"/>
        <bgColor indexed="64"/>
      </patternFill>
    </fill>
    <fill>
      <patternFill patternType="solid">
        <fgColor rgb="FFFF0000"/>
        <bgColor indexed="64"/>
      </patternFill>
    </fill>
    <fill>
      <patternFill patternType="solid">
        <fgColor theme="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right/>
      <top/>
      <bottom style="medium">
        <color rgb="FF010101"/>
      </bottom>
      <diagonal/>
    </border>
    <border>
      <left/>
      <right/>
      <top/>
      <bottom style="medium">
        <color rgb="FFD7D7D7"/>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16">
    <xf numFmtId="0" fontId="0" fillId="0" borderId="0"/>
    <xf numFmtId="44" fontId="1" fillId="0" borderId="0" applyFont="0" applyFill="0" applyBorder="0" applyAlignment="0" applyProtection="0"/>
    <xf numFmtId="9" fontId="1" fillId="0" borderId="0" applyFont="0" applyFill="0" applyBorder="0" applyAlignment="0" applyProtection="0"/>
    <xf numFmtId="166" fontId="8" fillId="0" borderId="0" applyNumberFormat="0" applyFill="0" applyBorder="0" applyAlignment="0" applyProtection="0"/>
    <xf numFmtId="166" fontId="9" fillId="0" borderId="6" applyNumberFormat="0" applyFill="0" applyAlignment="0" applyProtection="0"/>
    <xf numFmtId="166" fontId="10" fillId="0" borderId="7" applyNumberFormat="0" applyFill="0" applyAlignment="0" applyProtection="0"/>
    <xf numFmtId="166" fontId="11" fillId="0" borderId="8" applyNumberFormat="0" applyFill="0" applyAlignment="0" applyProtection="0"/>
    <xf numFmtId="166" fontId="11" fillId="0" borderId="0" applyNumberFormat="0" applyFill="0" applyBorder="0" applyAlignment="0" applyProtection="0"/>
    <xf numFmtId="166" fontId="12" fillId="3" borderId="0" applyNumberFormat="0" applyBorder="0" applyAlignment="0" applyProtection="0"/>
    <xf numFmtId="166" fontId="13" fillId="4" borderId="0" applyNumberFormat="0" applyBorder="0" applyAlignment="0" applyProtection="0"/>
    <xf numFmtId="166" fontId="14" fillId="5" borderId="0" applyNumberFormat="0" applyBorder="0" applyAlignment="0" applyProtection="0"/>
    <xf numFmtId="166" fontId="15" fillId="6" borderId="9" applyNumberFormat="0" applyAlignment="0" applyProtection="0"/>
    <xf numFmtId="166" fontId="16" fillId="7" borderId="10" applyNumberFormat="0" applyAlignment="0" applyProtection="0"/>
    <xf numFmtId="166" fontId="17" fillId="7" borderId="9" applyNumberFormat="0" applyAlignment="0" applyProtection="0"/>
    <xf numFmtId="166" fontId="18" fillId="0" borderId="11" applyNumberFormat="0" applyFill="0" applyAlignment="0" applyProtection="0"/>
    <xf numFmtId="166" fontId="19" fillId="8" borderId="12" applyNumberFormat="0" applyAlignment="0" applyProtection="0"/>
    <xf numFmtId="166" fontId="20" fillId="0" borderId="0" applyNumberFormat="0" applyFill="0" applyBorder="0" applyAlignment="0" applyProtection="0"/>
    <xf numFmtId="166" fontId="1" fillId="9" borderId="13" applyNumberFormat="0" applyFont="0" applyAlignment="0" applyProtection="0"/>
    <xf numFmtId="166" fontId="21" fillId="0" borderId="0" applyNumberFormat="0" applyFill="0" applyBorder="0" applyAlignment="0" applyProtection="0"/>
    <xf numFmtId="166" fontId="2" fillId="0" borderId="14" applyNumberFormat="0" applyFill="0" applyAlignment="0" applyProtection="0"/>
    <xf numFmtId="166" fontId="22" fillId="10" borderId="0" applyNumberFormat="0" applyBorder="0" applyAlignment="0" applyProtection="0"/>
    <xf numFmtId="166" fontId="1" fillId="11" borderId="0" applyNumberFormat="0" applyBorder="0" applyAlignment="0" applyProtection="0"/>
    <xf numFmtId="166" fontId="1" fillId="12" borderId="0" applyNumberFormat="0" applyBorder="0" applyAlignment="0" applyProtection="0"/>
    <xf numFmtId="166" fontId="22" fillId="13" borderId="0" applyNumberFormat="0" applyBorder="0" applyAlignment="0" applyProtection="0"/>
    <xf numFmtId="166" fontId="22" fillId="14" borderId="0" applyNumberFormat="0" applyBorder="0" applyAlignment="0" applyProtection="0"/>
    <xf numFmtId="166" fontId="1" fillId="15" borderId="0" applyNumberFormat="0" applyBorder="0" applyAlignment="0" applyProtection="0"/>
    <xf numFmtId="166" fontId="1" fillId="16" borderId="0" applyNumberFormat="0" applyBorder="0" applyAlignment="0" applyProtection="0"/>
    <xf numFmtId="166" fontId="22" fillId="17" borderId="0" applyNumberFormat="0" applyBorder="0" applyAlignment="0" applyProtection="0"/>
    <xf numFmtId="166" fontId="22" fillId="18" borderId="0" applyNumberFormat="0" applyBorder="0" applyAlignment="0" applyProtection="0"/>
    <xf numFmtId="166" fontId="1" fillId="19" borderId="0" applyNumberFormat="0" applyBorder="0" applyAlignment="0" applyProtection="0"/>
    <xf numFmtId="166" fontId="1" fillId="20" borderId="0" applyNumberFormat="0" applyBorder="0" applyAlignment="0" applyProtection="0"/>
    <xf numFmtId="166" fontId="22" fillId="21" borderId="0" applyNumberFormat="0" applyBorder="0" applyAlignment="0" applyProtection="0"/>
    <xf numFmtId="166" fontId="22" fillId="22" borderId="0" applyNumberFormat="0" applyBorder="0" applyAlignment="0" applyProtection="0"/>
    <xf numFmtId="166" fontId="1" fillId="23" borderId="0" applyNumberFormat="0" applyBorder="0" applyAlignment="0" applyProtection="0"/>
    <xf numFmtId="166" fontId="1" fillId="24" borderId="0" applyNumberFormat="0" applyBorder="0" applyAlignment="0" applyProtection="0"/>
    <xf numFmtId="166" fontId="22" fillId="25" borderId="0" applyNumberFormat="0" applyBorder="0" applyAlignment="0" applyProtection="0"/>
    <xf numFmtId="166" fontId="22" fillId="26" borderId="0" applyNumberFormat="0" applyBorder="0" applyAlignment="0" applyProtection="0"/>
    <xf numFmtId="166" fontId="1" fillId="27" borderId="0" applyNumberFormat="0" applyBorder="0" applyAlignment="0" applyProtection="0"/>
    <xf numFmtId="166" fontId="1" fillId="28" borderId="0" applyNumberFormat="0" applyBorder="0" applyAlignment="0" applyProtection="0"/>
    <xf numFmtId="166" fontId="22" fillId="29" borderId="0" applyNumberFormat="0" applyBorder="0" applyAlignment="0" applyProtection="0"/>
    <xf numFmtId="166" fontId="22" fillId="30" borderId="0" applyNumberFormat="0" applyBorder="0" applyAlignment="0" applyProtection="0"/>
    <xf numFmtId="166" fontId="1" fillId="31" borderId="0" applyNumberFormat="0" applyBorder="0" applyAlignment="0" applyProtection="0"/>
    <xf numFmtId="166" fontId="1" fillId="32" borderId="0" applyNumberFormat="0" applyBorder="0" applyAlignment="0" applyProtection="0"/>
    <xf numFmtId="166" fontId="22" fillId="33" borderId="0" applyNumberFormat="0" applyBorder="0" applyAlignment="0" applyProtection="0"/>
    <xf numFmtId="170"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0" fontId="25" fillId="0" borderId="0"/>
    <xf numFmtId="170" fontId="25" fillId="0" borderId="0" applyFont="0" applyFill="0" applyBorder="0" applyAlignment="0" applyProtection="0"/>
    <xf numFmtId="169" fontId="25" fillId="0" borderId="0" applyFont="0" applyFill="0" applyBorder="0" applyAlignment="0" applyProtection="0"/>
    <xf numFmtId="9" fontId="25" fillId="0" borderId="0" applyFont="0" applyFill="0" applyBorder="0" applyAlignment="0" applyProtection="0"/>
    <xf numFmtId="0" fontId="25" fillId="0" borderId="0"/>
    <xf numFmtId="172" fontId="25" fillId="0" borderId="0">
      <alignment horizontal="left" wrapText="1"/>
    </xf>
    <xf numFmtId="173" fontId="25" fillId="0" borderId="0" applyFont="0" applyFill="0" applyBorder="0" applyAlignment="0" applyProtection="0">
      <alignment vertical="center"/>
    </xf>
    <xf numFmtId="43" fontId="1"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4" fontId="1" fillId="0" borderId="0" applyFont="0" applyFill="0" applyBorder="0" applyAlignment="0" applyProtection="0"/>
    <xf numFmtId="0" fontId="25" fillId="0" borderId="0" applyFont="0" applyFill="0" applyBorder="0" applyAlignment="0" applyProtection="0"/>
    <xf numFmtId="0" fontId="26"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4" fontId="27" fillId="35" borderId="15" applyNumberFormat="0" applyProtection="0">
      <alignment vertical="center"/>
    </xf>
    <xf numFmtId="4" fontId="28" fillId="36" borderId="15" applyNumberFormat="0" applyProtection="0">
      <alignment horizontal="right" vertical="center"/>
    </xf>
    <xf numFmtId="172" fontId="25" fillId="0" borderId="0">
      <alignment horizontal="left" wrapText="1"/>
    </xf>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9" applyNumberFormat="0" applyAlignment="0" applyProtection="0"/>
    <xf numFmtId="0" fontId="16" fillId="7" borderId="10" applyNumberFormat="0" applyAlignment="0" applyProtection="0"/>
    <xf numFmtId="0" fontId="17" fillId="7" borderId="9" applyNumberFormat="0" applyAlignment="0" applyProtection="0"/>
    <xf numFmtId="0" fontId="18" fillId="0" borderId="11" applyNumberFormat="0" applyFill="0" applyAlignment="0" applyProtection="0"/>
    <xf numFmtId="0" fontId="19" fillId="8" borderId="12" applyNumberFormat="0" applyAlignment="0" applyProtection="0"/>
    <xf numFmtId="0" fontId="20" fillId="0" borderId="0" applyNumberFormat="0" applyFill="0" applyBorder="0" applyAlignment="0" applyProtection="0"/>
    <xf numFmtId="0" fontId="1" fillId="9" borderId="13" applyNumberFormat="0" applyFont="0" applyAlignment="0" applyProtection="0"/>
    <xf numFmtId="0" fontId="21" fillId="0" borderId="0" applyNumberFormat="0" applyFill="0" applyBorder="0" applyAlignment="0" applyProtection="0"/>
    <xf numFmtId="0" fontId="2" fillId="0" borderId="14" applyNumberFormat="0" applyFill="0" applyAlignment="0" applyProtection="0"/>
    <xf numFmtId="0" fontId="2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33" borderId="0" applyNumberFormat="0" applyBorder="0" applyAlignment="0" applyProtection="0"/>
    <xf numFmtId="43" fontId="1" fillId="0" borderId="0" applyFont="0" applyFill="0" applyBorder="0" applyAlignment="0" applyProtection="0"/>
  </cellStyleXfs>
  <cellXfs count="179">
    <xf numFmtId="0" fontId="0" fillId="0" borderId="0" xfId="0"/>
    <xf numFmtId="0" fontId="4" fillId="0" borderId="2" xfId="0" applyFont="1" applyBorder="1" applyAlignment="1">
      <alignment vertical="center"/>
    </xf>
    <xf numFmtId="0" fontId="4" fillId="0" borderId="3" xfId="0" applyFont="1" applyBorder="1" applyAlignment="1">
      <alignment horizontal="right" vertical="center"/>
    </xf>
    <xf numFmtId="0" fontId="0" fillId="0" borderId="0" xfId="0"/>
    <xf numFmtId="0" fontId="2" fillId="0" borderId="0" xfId="0" applyFont="1"/>
    <xf numFmtId="44" fontId="0" fillId="0" borderId="0" xfId="0" applyNumberFormat="1"/>
    <xf numFmtId="44" fontId="0" fillId="0" borderId="0" xfId="1" applyFont="1"/>
    <xf numFmtId="0" fontId="0" fillId="0" borderId="0" xfId="0"/>
    <xf numFmtId="164" fontId="0" fillId="0" borderId="0" xfId="0" applyNumberFormat="1"/>
    <xf numFmtId="44" fontId="0" fillId="0" borderId="0" xfId="0" applyNumberFormat="1"/>
    <xf numFmtId="0" fontId="2" fillId="0" borderId="1" xfId="0" applyFont="1" applyBorder="1"/>
    <xf numFmtId="0" fontId="0" fillId="0" borderId="1" xfId="0" applyBorder="1"/>
    <xf numFmtId="0" fontId="6" fillId="0" borderId="0" xfId="0" applyFont="1" applyBorder="1" applyAlignment="1">
      <alignment horizontal="right" vertical="center"/>
    </xf>
    <xf numFmtId="1" fontId="0" fillId="0" borderId="0" xfId="0" applyNumberFormat="1"/>
    <xf numFmtId="0" fontId="3" fillId="0" borderId="0" xfId="0" applyFont="1"/>
    <xf numFmtId="0" fontId="2" fillId="0" borderId="0" xfId="0" applyFont="1" applyBorder="1" applyAlignment="1">
      <alignment wrapText="1"/>
    </xf>
    <xf numFmtId="165" fontId="0" fillId="0" borderId="0" xfId="0" applyNumberFormat="1"/>
    <xf numFmtId="9" fontId="0" fillId="0" borderId="0" xfId="0" applyNumberFormat="1"/>
    <xf numFmtId="1" fontId="0" fillId="0" borderId="1" xfId="0" applyNumberFormat="1" applyBorder="1"/>
    <xf numFmtId="1" fontId="0" fillId="2" borderId="1" xfId="0" applyNumberFormat="1" applyFill="1" applyBorder="1"/>
    <xf numFmtId="0" fontId="0" fillId="0" borderId="0" xfId="0"/>
    <xf numFmtId="0" fontId="2" fillId="0" borderId="0" xfId="0" applyFont="1" applyFill="1" applyBorder="1" applyAlignment="1">
      <alignment wrapText="1"/>
    </xf>
    <xf numFmtId="167" fontId="0" fillId="0" borderId="0" xfId="0" applyNumberFormat="1"/>
    <xf numFmtId="9" fontId="0" fillId="0" borderId="0" xfId="2" applyFont="1"/>
    <xf numFmtId="0" fontId="0" fillId="0" borderId="0" xfId="0" applyFont="1" applyBorder="1" applyAlignment="1">
      <alignment wrapText="1"/>
    </xf>
    <xf numFmtId="168" fontId="6" fillId="0" borderId="0" xfId="2" applyNumberFormat="1" applyFont="1" applyBorder="1" applyAlignment="1">
      <alignment horizontal="right" vertical="center"/>
    </xf>
    <xf numFmtId="10" fontId="6" fillId="0" borderId="0" xfId="2" applyNumberFormat="1" applyFont="1" applyBorder="1" applyAlignment="1">
      <alignment horizontal="right" vertical="center"/>
    </xf>
    <xf numFmtId="0" fontId="24" fillId="0" borderId="2" xfId="0" applyFont="1" applyBorder="1" applyAlignment="1">
      <alignment vertical="center"/>
    </xf>
    <xf numFmtId="0" fontId="24"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0" fillId="0" borderId="0" xfId="0"/>
    <xf numFmtId="0" fontId="0" fillId="2" borderId="1" xfId="0" applyFill="1" applyBorder="1"/>
    <xf numFmtId="2" fontId="0" fillId="0" borderId="0" xfId="0" applyNumberFormat="1"/>
    <xf numFmtId="0" fontId="0" fillId="0" borderId="0" xfId="0"/>
    <xf numFmtId="0" fontId="0" fillId="0" borderId="0" xfId="0" applyFont="1" applyFill="1" applyBorder="1" applyAlignment="1">
      <alignment wrapText="1"/>
    </xf>
    <xf numFmtId="0" fontId="0" fillId="0" borderId="0" xfId="0" applyBorder="1"/>
    <xf numFmtId="1" fontId="0" fillId="0" borderId="0" xfId="0" applyNumberFormat="1" applyBorder="1"/>
    <xf numFmtId="9" fontId="0" fillId="0" borderId="0" xfId="2" applyNumberFormat="1" applyFont="1" applyBorder="1"/>
    <xf numFmtId="9" fontId="0" fillId="0" borderId="0" xfId="2" applyFont="1" applyBorder="1"/>
    <xf numFmtId="0" fontId="0" fillId="2" borderId="1" xfId="0" applyFill="1" applyBorder="1" applyAlignment="1">
      <alignment horizontal="center"/>
    </xf>
    <xf numFmtId="0" fontId="23" fillId="0" borderId="1" xfId="0" applyFont="1" applyBorder="1"/>
    <xf numFmtId="174" fontId="0" fillId="0" borderId="0" xfId="0" applyNumberFormat="1"/>
    <xf numFmtId="171" fontId="0" fillId="0" borderId="0" xfId="0" applyNumberFormat="1"/>
    <xf numFmtId="175" fontId="0" fillId="0" borderId="0" xfId="0" applyNumberFormat="1"/>
    <xf numFmtId="176" fontId="0" fillId="0" borderId="0" xfId="0" applyNumberFormat="1"/>
    <xf numFmtId="168" fontId="0" fillId="0" borderId="0" xfId="0" applyNumberFormat="1"/>
    <xf numFmtId="0" fontId="0" fillId="0" borderId="0" xfId="0"/>
    <xf numFmtId="15" fontId="0" fillId="0" borderId="0" xfId="0" applyNumberFormat="1"/>
    <xf numFmtId="0" fontId="0" fillId="0" borderId="0" xfId="0"/>
    <xf numFmtId="0" fontId="0" fillId="2" borderId="1" xfId="0" applyFill="1" applyBorder="1" applyAlignment="1">
      <alignment horizontal="center"/>
    </xf>
    <xf numFmtId="0" fontId="0" fillId="37" borderId="0" xfId="0" applyFill="1"/>
    <xf numFmtId="0" fontId="0" fillId="38" borderId="0" xfId="0" applyFill="1"/>
    <xf numFmtId="0" fontId="30" fillId="34" borderId="16" xfId="0" applyFont="1" applyFill="1" applyBorder="1" applyAlignment="1">
      <alignment horizontal="left" vertical="center" wrapText="1" indent="1"/>
    </xf>
    <xf numFmtId="0" fontId="30" fillId="34" borderId="16" xfId="0" applyFont="1" applyFill="1" applyBorder="1" applyAlignment="1">
      <alignment horizontal="center" vertical="center" wrapText="1"/>
    </xf>
    <xf numFmtId="0" fontId="29" fillId="34" borderId="17" xfId="0" applyFont="1" applyFill="1" applyBorder="1" applyAlignment="1">
      <alignment vertical="top" wrapText="1" indent="1"/>
    </xf>
    <xf numFmtId="0" fontId="29" fillId="40" borderId="17" xfId="0" applyFont="1" applyFill="1" applyBorder="1" applyAlignment="1">
      <alignment vertical="top" wrapText="1" indent="1"/>
    </xf>
    <xf numFmtId="0" fontId="29" fillId="34" borderId="17" xfId="0" applyFont="1" applyFill="1" applyBorder="1" applyAlignment="1">
      <alignment vertical="top" indent="1"/>
    </xf>
    <xf numFmtId="0" fontId="30" fillId="34" borderId="17" xfId="0" applyFont="1" applyFill="1" applyBorder="1" applyAlignment="1">
      <alignment vertical="top" indent="1"/>
    </xf>
    <xf numFmtId="0" fontId="30" fillId="34" borderId="0" xfId="0" applyFont="1" applyFill="1" applyBorder="1" applyAlignment="1">
      <alignment horizontal="center" vertical="center" wrapText="1"/>
    </xf>
    <xf numFmtId="0" fontId="0" fillId="39" borderId="0" xfId="0" applyFill="1"/>
    <xf numFmtId="0" fontId="29" fillId="34" borderId="0" xfId="0" applyFont="1" applyFill="1" applyBorder="1" applyAlignment="1">
      <alignment vertical="top" indent="1"/>
    </xf>
    <xf numFmtId="3" fontId="0" fillId="0" borderId="0" xfId="0" applyNumberFormat="1"/>
    <xf numFmtId="0" fontId="0" fillId="0" borderId="0" xfId="0" applyAlignment="1">
      <alignment horizontal="center"/>
    </xf>
    <xf numFmtId="0" fontId="3" fillId="0" borderId="1" xfId="0" applyFont="1" applyBorder="1"/>
    <xf numFmtId="0" fontId="0" fillId="41" borderId="0" xfId="0" applyFill="1"/>
    <xf numFmtId="1" fontId="0" fillId="41" borderId="0" xfId="0" applyNumberFormat="1" applyFill="1"/>
    <xf numFmtId="0" fontId="0" fillId="0" borderId="0" xfId="0" applyFill="1"/>
    <xf numFmtId="0" fontId="5" fillId="0" borderId="4" xfId="0" applyFont="1" applyFill="1" applyBorder="1" applyAlignment="1">
      <alignment vertical="center"/>
    </xf>
    <xf numFmtId="0" fontId="5" fillId="0" borderId="5" xfId="0" applyFont="1" applyFill="1" applyBorder="1" applyAlignment="1">
      <alignment horizontal="right" vertical="center"/>
    </xf>
    <xf numFmtId="1" fontId="5" fillId="0" borderId="5" xfId="0" applyNumberFormat="1" applyFont="1" applyFill="1" applyBorder="1" applyAlignment="1">
      <alignment horizontal="right" vertical="center"/>
    </xf>
    <xf numFmtId="2" fontId="33" fillId="0" borderId="0" xfId="0" applyNumberFormat="1" applyFont="1" applyAlignment="1">
      <alignment vertical="center"/>
    </xf>
    <xf numFmtId="2" fontId="34" fillId="0" borderId="0" xfId="0" applyNumberFormat="1" applyFont="1"/>
    <xf numFmtId="2" fontId="33" fillId="0" borderId="0" xfId="0" applyNumberFormat="1" applyFont="1" applyFill="1" applyAlignment="1">
      <alignment vertical="center"/>
    </xf>
    <xf numFmtId="2" fontId="34" fillId="0" borderId="0" xfId="0" applyNumberFormat="1" applyFont="1" applyFill="1"/>
    <xf numFmtId="0" fontId="0" fillId="0" borderId="0" xfId="0" applyAlignment="1">
      <alignment horizontal="right"/>
    </xf>
    <xf numFmtId="14" fontId="2" fillId="0" borderId="1" xfId="0" applyNumberFormat="1" applyFont="1" applyBorder="1"/>
    <xf numFmtId="0" fontId="2" fillId="0" borderId="1" xfId="0" applyNumberFormat="1" applyFont="1" applyBorder="1"/>
    <xf numFmtId="177" fontId="0" fillId="0" borderId="0" xfId="0" applyNumberFormat="1"/>
    <xf numFmtId="0" fontId="0" fillId="42" borderId="0" xfId="0" applyFill="1"/>
    <xf numFmtId="0" fontId="0" fillId="43" borderId="0" xfId="0" applyFill="1"/>
    <xf numFmtId="0" fontId="0" fillId="44" borderId="0" xfId="0" applyFill="1"/>
    <xf numFmtId="0" fontId="35" fillId="0" borderId="0" xfId="0" applyFont="1" applyBorder="1"/>
    <xf numFmtId="9" fontId="35" fillId="0" borderId="0" xfId="2" applyFont="1" applyBorder="1"/>
    <xf numFmtId="178" fontId="0" fillId="2" borderId="0" xfId="115" applyNumberFormat="1" applyFont="1" applyFill="1"/>
    <xf numFmtId="178" fontId="0" fillId="0" borderId="0" xfId="0" applyNumberFormat="1"/>
    <xf numFmtId="169" fontId="34" fillId="2" borderId="0" xfId="49" applyFont="1" applyFill="1" applyBorder="1"/>
    <xf numFmtId="169" fontId="34" fillId="0" borderId="0" xfId="49" applyFont="1" applyBorder="1"/>
    <xf numFmtId="0" fontId="36" fillId="0" borderId="0" xfId="0" applyFont="1" applyBorder="1"/>
    <xf numFmtId="0" fontId="0" fillId="0" borderId="0" xfId="0" applyFont="1" applyBorder="1"/>
    <xf numFmtId="1" fontId="25" fillId="0" borderId="0" xfId="48" applyNumberFormat="1" applyFont="1" applyBorder="1"/>
    <xf numFmtId="0" fontId="25" fillId="0" borderId="0" xfId="47" applyFont="1" applyBorder="1"/>
    <xf numFmtId="0" fontId="25" fillId="0" borderId="0" xfId="47" applyFont="1" applyBorder="1" applyAlignment="1">
      <alignment wrapText="1"/>
    </xf>
    <xf numFmtId="0" fontId="25" fillId="0" borderId="0" xfId="47" applyFont="1" applyFill="1" applyBorder="1"/>
    <xf numFmtId="0" fontId="0" fillId="0" borderId="0" xfId="0" applyFont="1" applyFill="1" applyBorder="1"/>
    <xf numFmtId="44" fontId="0" fillId="0" borderId="0" xfId="0" applyNumberFormat="1" applyFont="1" applyBorder="1"/>
    <xf numFmtId="1" fontId="0" fillId="0" borderId="0" xfId="0" applyNumberFormat="1" applyFont="1" applyBorder="1"/>
    <xf numFmtId="0" fontId="0" fillId="0" borderId="0" xfId="0" applyFont="1" applyBorder="1" applyAlignment="1">
      <alignment horizontal="center" vertical="center" wrapText="1"/>
    </xf>
    <xf numFmtId="1" fontId="25" fillId="0" borderId="0" xfId="48" applyNumberFormat="1" applyFont="1" applyBorder="1" applyAlignment="1">
      <alignment horizontal="center" vertical="center"/>
    </xf>
    <xf numFmtId="10" fontId="25" fillId="0" borderId="0" xfId="2" applyNumberFormat="1" applyFont="1" applyBorder="1"/>
    <xf numFmtId="177" fontId="0" fillId="0" borderId="0" xfId="0" applyNumberFormat="1" applyFont="1" applyBorder="1"/>
    <xf numFmtId="177" fontId="34" fillId="0" borderId="0" xfId="49" applyNumberFormat="1" applyFont="1" applyBorder="1"/>
    <xf numFmtId="178" fontId="0" fillId="0" borderId="0" xfId="115" applyNumberFormat="1" applyFont="1"/>
    <xf numFmtId="0" fontId="0" fillId="0" borderId="0" xfId="0" applyNumberFormat="1"/>
    <xf numFmtId="43" fontId="0" fillId="0" borderId="0" xfId="0" applyNumberFormat="1"/>
    <xf numFmtId="179" fontId="0" fillId="0" borderId="0" xfId="0" applyNumberFormat="1"/>
    <xf numFmtId="0" fontId="0" fillId="0" borderId="1" xfId="0" applyBorder="1" applyAlignment="1">
      <alignment horizontal="center"/>
    </xf>
    <xf numFmtId="1" fontId="0" fillId="0" borderId="1" xfId="0" applyNumberFormat="1" applyBorder="1" applyAlignment="1">
      <alignment horizontal="center"/>
    </xf>
    <xf numFmtId="0" fontId="0" fillId="0" borderId="0" xfId="0" applyBorder="1" applyAlignment="1">
      <alignment horizontal="center"/>
    </xf>
    <xf numFmtId="1" fontId="0" fillId="0" borderId="0" xfId="0" applyNumberFormat="1" applyBorder="1" applyAlignment="1">
      <alignment horizontal="center"/>
    </xf>
    <xf numFmtId="0" fontId="0" fillId="45" borderId="1" xfId="0" applyFill="1" applyBorder="1"/>
    <xf numFmtId="1" fontId="0" fillId="45" borderId="1" xfId="0" applyNumberFormat="1" applyFill="1" applyBorder="1" applyAlignment="1">
      <alignment horizontal="center"/>
    </xf>
    <xf numFmtId="168" fontId="0" fillId="45" borderId="1" xfId="2" applyNumberFormat="1" applyFont="1" applyFill="1" applyBorder="1"/>
    <xf numFmtId="177" fontId="0" fillId="45" borderId="1" xfId="0" applyNumberFormat="1" applyFill="1" applyBorder="1" applyAlignment="1">
      <alignment horizontal="center"/>
    </xf>
    <xf numFmtId="0" fontId="0" fillId="46" borderId="1" xfId="0" applyFill="1" applyBorder="1"/>
    <xf numFmtId="1" fontId="0" fillId="46" borderId="1" xfId="0" applyNumberFormat="1" applyFill="1" applyBorder="1" applyAlignment="1">
      <alignment horizontal="center"/>
    </xf>
    <xf numFmtId="168" fontId="0" fillId="46" borderId="1" xfId="2" applyNumberFormat="1" applyFont="1" applyFill="1" applyBorder="1"/>
    <xf numFmtId="177" fontId="0" fillId="46" borderId="1" xfId="0" applyNumberFormat="1" applyFill="1" applyBorder="1" applyAlignment="1">
      <alignment horizontal="center"/>
    </xf>
    <xf numFmtId="1" fontId="0" fillId="0" borderId="0" xfId="0" applyNumberFormat="1" applyFill="1"/>
    <xf numFmtId="1" fontId="22" fillId="47" borderId="0" xfId="0" applyNumberFormat="1" applyFont="1" applyFill="1" applyBorder="1"/>
    <xf numFmtId="1" fontId="0" fillId="0" borderId="0" xfId="0" applyNumberFormat="1" applyFill="1" applyBorder="1"/>
    <xf numFmtId="0" fontId="0" fillId="0" borderId="0" xfId="0" applyFill="1" applyBorder="1"/>
    <xf numFmtId="0" fontId="0" fillId="47" borderId="0" xfId="0" applyFill="1" applyBorder="1"/>
    <xf numFmtId="177" fontId="0" fillId="0" borderId="0" xfId="0" applyNumberFormat="1" applyFill="1"/>
    <xf numFmtId="0" fontId="0" fillId="48" borderId="0" xfId="0" applyFill="1"/>
    <xf numFmtId="1" fontId="0" fillId="48" borderId="0" xfId="0" applyNumberFormat="1" applyFill="1"/>
    <xf numFmtId="177" fontId="0" fillId="48" borderId="0" xfId="0" applyNumberFormat="1" applyFill="1"/>
    <xf numFmtId="0" fontId="0" fillId="49" borderId="0" xfId="0" applyFill="1"/>
    <xf numFmtId="0" fontId="22" fillId="49" borderId="0" xfId="0" applyFont="1" applyFill="1"/>
    <xf numFmtId="177" fontId="0" fillId="0" borderId="1" xfId="0" applyNumberFormat="1" applyBorder="1"/>
    <xf numFmtId="1" fontId="2" fillId="0" borderId="0" xfId="0" applyNumberFormat="1" applyFont="1" applyFill="1"/>
    <xf numFmtId="0" fontId="2" fillId="0" borderId="0" xfId="0" applyFont="1" applyFill="1"/>
    <xf numFmtId="1" fontId="0" fillId="2" borderId="0" xfId="0" applyNumberFormat="1" applyFill="1"/>
    <xf numFmtId="0" fontId="0" fillId="0" borderId="0" xfId="2" applyNumberFormat="1" applyFont="1"/>
    <xf numFmtId="177" fontId="0" fillId="0" borderId="0" xfId="0" applyNumberFormat="1" applyBorder="1"/>
    <xf numFmtId="1" fontId="34" fillId="0" borderId="0" xfId="0" applyNumberFormat="1" applyFont="1" applyFill="1" applyBorder="1"/>
    <xf numFmtId="0" fontId="34" fillId="0" borderId="0" xfId="0" applyFont="1" applyFill="1" applyBorder="1"/>
    <xf numFmtId="0" fontId="34" fillId="0" borderId="0" xfId="0" applyFont="1" applyFill="1"/>
    <xf numFmtId="0" fontId="34" fillId="0" borderId="1" xfId="0" applyFont="1" applyFill="1" applyBorder="1"/>
    <xf numFmtId="1" fontId="34" fillId="0" borderId="1" xfId="0" applyNumberFormat="1" applyFont="1" applyFill="1" applyBorder="1"/>
    <xf numFmtId="0" fontId="0" fillId="0" borderId="1" xfId="0" applyFill="1" applyBorder="1"/>
    <xf numFmtId="164" fontId="5" fillId="0" borderId="5" xfId="0" applyNumberFormat="1" applyFont="1" applyFill="1" applyBorder="1" applyAlignment="1">
      <alignment horizontal="right" vertical="center"/>
    </xf>
    <xf numFmtId="0" fontId="0" fillId="0" borderId="18" xfId="0" applyFont="1" applyBorder="1"/>
    <xf numFmtId="0" fontId="0" fillId="0" borderId="19" xfId="0" applyFont="1" applyBorder="1"/>
    <xf numFmtId="1" fontId="0" fillId="0" borderId="21" xfId="0" applyNumberFormat="1" applyFont="1" applyBorder="1"/>
    <xf numFmtId="0" fontId="0" fillId="0" borderId="20" xfId="0" applyBorder="1"/>
    <xf numFmtId="0" fontId="2" fillId="0" borderId="1" xfId="0" applyFont="1" applyFill="1" applyBorder="1"/>
    <xf numFmtId="0" fontId="0" fillId="2" borderId="22" xfId="0" applyFill="1" applyBorder="1"/>
    <xf numFmtId="43" fontId="0" fillId="0" borderId="0" xfId="115" applyNumberFormat="1" applyFont="1"/>
    <xf numFmtId="2" fontId="0" fillId="2" borderId="0" xfId="0" applyNumberFormat="1" applyFill="1"/>
    <xf numFmtId="2" fontId="0" fillId="0" borderId="0" xfId="0" applyNumberFormat="1" applyFill="1"/>
    <xf numFmtId="169" fontId="34" fillId="44" borderId="0" xfId="49" applyFont="1" applyFill="1" applyBorder="1"/>
    <xf numFmtId="169" fontId="34" fillId="0" borderId="0" xfId="49" applyFont="1" applyFill="1" applyBorder="1"/>
    <xf numFmtId="169" fontId="34" fillId="0" borderId="0" xfId="49" applyNumberFormat="1" applyFont="1" applyFill="1" applyBorder="1"/>
    <xf numFmtId="180" fontId="0" fillId="0" borderId="0" xfId="0" applyNumberFormat="1"/>
    <xf numFmtId="0" fontId="0" fillId="41" borderId="1" xfId="0" applyFill="1" applyBorder="1"/>
    <xf numFmtId="177" fontId="0" fillId="41" borderId="1" xfId="0" applyNumberFormat="1" applyFill="1" applyBorder="1" applyAlignment="1">
      <alignment horizontal="center"/>
    </xf>
    <xf numFmtId="0" fontId="39" fillId="0" borderId="1" xfId="0" applyFont="1" applyBorder="1"/>
    <xf numFmtId="1" fontId="39" fillId="0" borderId="1" xfId="0" applyNumberFormat="1" applyFont="1" applyBorder="1"/>
    <xf numFmtId="177" fontId="0" fillId="0" borderId="1" xfId="0" applyNumberFormat="1" applyBorder="1" applyAlignment="1">
      <alignment horizontal="center"/>
    </xf>
    <xf numFmtId="0" fontId="0" fillId="47" borderId="0" xfId="0" applyFont="1" applyFill="1" applyBorder="1"/>
    <xf numFmtId="169" fontId="0" fillId="50" borderId="0" xfId="0" applyNumberFormat="1" applyFont="1" applyFill="1" applyBorder="1"/>
    <xf numFmtId="0" fontId="0" fillId="50" borderId="0" xfId="0" applyFont="1" applyFill="1" applyBorder="1"/>
    <xf numFmtId="0" fontId="22" fillId="47" borderId="0" xfId="0" applyFont="1" applyFill="1" applyBorder="1"/>
    <xf numFmtId="0" fontId="22" fillId="50" borderId="0" xfId="0" applyFont="1" applyFill="1" applyBorder="1"/>
    <xf numFmtId="0" fontId="0" fillId="47" borderId="0" xfId="0" applyFill="1"/>
    <xf numFmtId="0" fontId="22" fillId="47" borderId="0" xfId="0" applyFont="1" applyFill="1"/>
    <xf numFmtId="0" fontId="22" fillId="50" borderId="0" xfId="0" applyFont="1" applyFill="1"/>
    <xf numFmtId="0" fontId="0" fillId="50" borderId="0" xfId="0" applyFill="1"/>
    <xf numFmtId="0" fontId="0" fillId="0" borderId="18" xfId="0" applyBorder="1"/>
    <xf numFmtId="9" fontId="0" fillId="0" borderId="19" xfId="2" applyFont="1" applyBorder="1"/>
    <xf numFmtId="0" fontId="0" fillId="0" borderId="21" xfId="0" applyBorder="1"/>
    <xf numFmtId="10" fontId="0" fillId="0" borderId="0" xfId="2" applyNumberFormat="1" applyFont="1" applyBorder="1"/>
    <xf numFmtId="181" fontId="0" fillId="0" borderId="0" xfId="0" applyNumberFormat="1" applyFont="1" applyBorder="1"/>
    <xf numFmtId="181" fontId="0" fillId="2" borderId="0" xfId="0" applyNumberFormat="1" applyFont="1" applyFill="1" applyBorder="1"/>
    <xf numFmtId="44" fontId="0" fillId="0" borderId="0" xfId="1" applyFont="1" applyBorder="1"/>
    <xf numFmtId="44" fontId="35" fillId="0" borderId="0" xfId="1" applyFont="1" applyBorder="1"/>
    <xf numFmtId="1" fontId="0" fillId="0" borderId="0" xfId="2" applyNumberFormat="1" applyFont="1"/>
    <xf numFmtId="1" fontId="0" fillId="51" borderId="1" xfId="0" applyNumberFormat="1" applyFill="1" applyBorder="1"/>
  </cellXfs>
  <cellStyles count="116">
    <cellStyle name=" 1" xfId="52"/>
    <cellStyle name="20% - Accent1" xfId="92" builtinId="30" customBuiltin="1"/>
    <cellStyle name="20% - Accent1 2" xfId="21"/>
    <cellStyle name="20% - Accent2" xfId="96" builtinId="34" customBuiltin="1"/>
    <cellStyle name="20% - Accent2 2" xfId="25"/>
    <cellStyle name="20% - Accent3" xfId="100" builtinId="38" customBuiltin="1"/>
    <cellStyle name="20% - Accent3 2" xfId="29"/>
    <cellStyle name="20% - Accent4" xfId="104" builtinId="42" customBuiltin="1"/>
    <cellStyle name="20% - Accent4 2" xfId="33"/>
    <cellStyle name="20% - Accent5" xfId="108" builtinId="46" customBuiltin="1"/>
    <cellStyle name="20% - Accent5 2" xfId="37"/>
    <cellStyle name="20% - Accent6" xfId="112" builtinId="50" customBuiltin="1"/>
    <cellStyle name="20% - Accent6 2" xfId="41"/>
    <cellStyle name="40% - Accent1" xfId="93" builtinId="31" customBuiltin="1"/>
    <cellStyle name="40% - Accent1 2" xfId="22"/>
    <cellStyle name="40% - Accent2" xfId="97" builtinId="35" customBuiltin="1"/>
    <cellStyle name="40% - Accent2 2" xfId="26"/>
    <cellStyle name="40% - Accent3" xfId="101" builtinId="39" customBuiltin="1"/>
    <cellStyle name="40% - Accent3 2" xfId="30"/>
    <cellStyle name="40% - Accent4" xfId="105" builtinId="43" customBuiltin="1"/>
    <cellStyle name="40% - Accent4 2" xfId="34"/>
    <cellStyle name="40% - Accent5" xfId="109" builtinId="47" customBuiltin="1"/>
    <cellStyle name="40% - Accent5 2" xfId="38"/>
    <cellStyle name="40% - Accent6" xfId="113" builtinId="51" customBuiltin="1"/>
    <cellStyle name="40% - Accent6 2" xfId="42"/>
    <cellStyle name="60% - Accent1" xfId="94" builtinId="32" customBuiltin="1"/>
    <cellStyle name="60% - Accent1 2" xfId="23"/>
    <cellStyle name="60% - Accent2" xfId="98" builtinId="36" customBuiltin="1"/>
    <cellStyle name="60% - Accent2 2" xfId="27"/>
    <cellStyle name="60% - Accent3" xfId="102" builtinId="40" customBuiltin="1"/>
    <cellStyle name="60% - Accent3 2" xfId="31"/>
    <cellStyle name="60% - Accent4" xfId="106" builtinId="44" customBuiltin="1"/>
    <cellStyle name="60% - Accent4 2" xfId="35"/>
    <cellStyle name="60% - Accent5" xfId="110" builtinId="48" customBuiltin="1"/>
    <cellStyle name="60% - Accent5 2" xfId="39"/>
    <cellStyle name="60% - Accent6" xfId="114" builtinId="52" customBuiltin="1"/>
    <cellStyle name="60% - Accent6 2" xfId="43"/>
    <cellStyle name="Accent1" xfId="91" builtinId="29" customBuiltin="1"/>
    <cellStyle name="Accent1 2" xfId="20"/>
    <cellStyle name="Accent2" xfId="95" builtinId="33" customBuiltin="1"/>
    <cellStyle name="Accent2 2" xfId="24"/>
    <cellStyle name="Accent3" xfId="99" builtinId="37" customBuiltin="1"/>
    <cellStyle name="Accent3 2" xfId="28"/>
    <cellStyle name="Accent4" xfId="103" builtinId="41" customBuiltin="1"/>
    <cellStyle name="Accent4 2" xfId="32"/>
    <cellStyle name="Accent5" xfId="107" builtinId="45" customBuiltin="1"/>
    <cellStyle name="Accent5 2" xfId="36"/>
    <cellStyle name="Accent6" xfId="111" builtinId="49" customBuiltin="1"/>
    <cellStyle name="Accent6 2" xfId="40"/>
    <cellStyle name="Accounting" xfId="53"/>
    <cellStyle name="Bad" xfId="80" builtinId="27" customBuiltin="1"/>
    <cellStyle name="Bad 2" xfId="9"/>
    <cellStyle name="Calculation" xfId="84" builtinId="22" customBuiltin="1"/>
    <cellStyle name="Calculation 2" xfId="13"/>
    <cellStyle name="Check Cell" xfId="86" builtinId="23" customBuiltin="1"/>
    <cellStyle name="Check Cell 2" xfId="15"/>
    <cellStyle name="Comma" xfId="115" builtinId="3"/>
    <cellStyle name="Comma 2" xfId="44"/>
    <cellStyle name="Comma 2 10" xfId="48"/>
    <cellStyle name="Comma 3" xfId="54"/>
    <cellStyle name="Comma 3 2" xfId="55"/>
    <cellStyle name="Comma 4" xfId="56"/>
    <cellStyle name="Currency" xfId="1" builtinId="4"/>
    <cellStyle name="Currency 15" xfId="46"/>
    <cellStyle name="Currency 2" xfId="45"/>
    <cellStyle name="Currency 2 10" xfId="49"/>
    <cellStyle name="Currency 3" xfId="57"/>
    <cellStyle name="Euro" xfId="58"/>
    <cellStyle name="Explanatory Text" xfId="89" builtinId="53" customBuiltin="1"/>
    <cellStyle name="Explanatory Text 2" xfId="18"/>
    <cellStyle name="Good" xfId="79" builtinId="26" customBuiltin="1"/>
    <cellStyle name="Good 2" xfId="8"/>
    <cellStyle name="Heading 1" xfId="75" builtinId="16" customBuiltin="1"/>
    <cellStyle name="Heading 1 2" xfId="4"/>
    <cellStyle name="Heading 2" xfId="76" builtinId="17" customBuiltin="1"/>
    <cellStyle name="Heading 2 2" xfId="5"/>
    <cellStyle name="Heading 3" xfId="77" builtinId="18" customBuiltin="1"/>
    <cellStyle name="Heading 3 2" xfId="6"/>
    <cellStyle name="Heading 4" xfId="78" builtinId="19" customBuiltin="1"/>
    <cellStyle name="Heading 4 2" xfId="7"/>
    <cellStyle name="Hyperlink 2" xfId="59"/>
    <cellStyle name="Input" xfId="82" builtinId="20" customBuiltin="1"/>
    <cellStyle name="Input 2" xfId="11"/>
    <cellStyle name="Linked Cell" xfId="85" builtinId="24" customBuiltin="1"/>
    <cellStyle name="Linked Cell 2" xfId="14"/>
    <cellStyle name="Neutral" xfId="81" builtinId="28" customBuiltin="1"/>
    <cellStyle name="Neutral 2" xfId="10"/>
    <cellStyle name="Normal" xfId="0" builtinId="0" customBuiltin="1"/>
    <cellStyle name="Normal 10 10" xfId="47"/>
    <cellStyle name="Normal 2" xfId="60"/>
    <cellStyle name="Normal 2 2" xfId="61"/>
    <cellStyle name="Normal 2 2 2" xfId="62"/>
    <cellStyle name="Normal 3" xfId="51"/>
    <cellStyle name="Normal 3 2" xfId="63"/>
    <cellStyle name="Normal 4" xfId="64"/>
    <cellStyle name="Normal 4 2" xfId="65"/>
    <cellStyle name="Normal 4 2 2" xfId="66"/>
    <cellStyle name="Normal 4 3" xfId="67"/>
    <cellStyle name="Normal 5" xfId="68"/>
    <cellStyle name="Normal 5 2" xfId="69"/>
    <cellStyle name="Note" xfId="88" builtinId="10" customBuiltin="1"/>
    <cellStyle name="Note 2" xfId="17"/>
    <cellStyle name="Output" xfId="83" builtinId="21" customBuiltin="1"/>
    <cellStyle name="Output 2" xfId="12"/>
    <cellStyle name="Percent" xfId="2" builtinId="5"/>
    <cellStyle name="Percent 10 10" xfId="50"/>
    <cellStyle name="Percent 2" xfId="70"/>
    <cellStyle name="SAPBEXaggData" xfId="71"/>
    <cellStyle name="SAPBEXstdData" xfId="72"/>
    <cellStyle name="Style 1" xfId="73"/>
    <cellStyle name="Title" xfId="74" builtinId="15" customBuiltin="1"/>
    <cellStyle name="Title 2" xfId="3"/>
    <cellStyle name="Total" xfId="90" builtinId="25" customBuiltin="1"/>
    <cellStyle name="Total 2" xfId="19"/>
    <cellStyle name="Warning Text" xfId="87" builtinId="11" customBuiltin="1"/>
    <cellStyle name="Warning Text 2" xfId="16"/>
  </cellStyles>
  <dxfs count="0"/>
  <tableStyles count="0" defaultTableStyle="TableStyleMedium2" defaultPivotStyle="PivotStyleLight16"/>
  <colors>
    <mruColors>
      <color rgb="FFA6A6A6"/>
      <color rgb="FFD99694"/>
      <color rgb="FF953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33068057337065"/>
          <c:y val="4.3992146421258448E-2"/>
          <c:w val="0.87503849788261645"/>
          <c:h val="0.65149895555944493"/>
        </c:manualLayout>
      </c:layout>
      <c:areaChart>
        <c:grouping val="standard"/>
        <c:varyColors val="0"/>
        <c:ser>
          <c:idx val="4"/>
          <c:order val="2"/>
          <c:tx>
            <c:strRef>
              <c:f>'Summary Biennial'!$B$41</c:f>
              <c:strCache>
                <c:ptCount val="1"/>
                <c:pt idx="0">
                  <c:v>Actual Accumulated debt</c:v>
                </c:pt>
              </c:strCache>
            </c:strRef>
          </c:tx>
          <c:spPr>
            <a:solidFill>
              <a:schemeClr val="accent2">
                <a:alpha val="50196"/>
              </a:schemeClr>
            </a:solidFill>
            <a:ln>
              <a:solidFill>
                <a:sysClr val="windowText" lastClr="000000"/>
              </a:solidFill>
              <a:prstDash val="dash"/>
            </a:ln>
          </c:spPr>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Biennial'!$C$41:$BR$41</c:f>
              <c:numCache>
                <c:formatCode>0</c:formatCode>
                <c:ptCount val="68"/>
                <c:pt idx="0">
                  <c:v>176.52345477462907</c:v>
                </c:pt>
                <c:pt idx="1">
                  <c:v>1931.2484313619718</c:v>
                </c:pt>
                <c:pt idx="2">
                  <c:v>4457.6542565309655</c:v>
                </c:pt>
                <c:pt idx="3">
                  <c:v>6915.4123842226845</c:v>
                </c:pt>
                <c:pt idx="4">
                  <c:v>9546.2240579632235</c:v>
                </c:pt>
                <c:pt idx="5">
                  <c:v>12198.304504536132</c:v>
                </c:pt>
                <c:pt idx="6">
                  <c:v>15026.561512173865</c:v>
                </c:pt>
                <c:pt idx="7">
                  <c:v>17877.271031493958</c:v>
                </c:pt>
                <c:pt idx="8">
                  <c:v>20766.857804340099</c:v>
                </c:pt>
                <c:pt idx="9">
                  <c:v>22060.398402910236</c:v>
                </c:pt>
                <c:pt idx="10">
                  <c:v>23307.012158808142</c:v>
                </c:pt>
                <c:pt idx="11">
                  <c:v>24729.753546843658</c:v>
                </c:pt>
                <c:pt idx="12">
                  <c:v>26114.01660399403</c:v>
                </c:pt>
                <c:pt idx="13">
                  <c:v>27371.926937249325</c:v>
                </c:pt>
                <c:pt idx="14">
                  <c:v>28593.912554783426</c:v>
                </c:pt>
                <c:pt idx="15">
                  <c:v>29729.430830243757</c:v>
                </c:pt>
                <c:pt idx="16">
                  <c:v>30840.252738886149</c:v>
                </c:pt>
                <c:pt idx="17">
                  <c:v>31791.925445474146</c:v>
                </c:pt>
                <c:pt idx="18">
                  <c:v>32676.753355797206</c:v>
                </c:pt>
                <c:pt idx="19">
                  <c:v>33500.021545177566</c:v>
                </c:pt>
                <c:pt idx="20">
                  <c:v>34302.378355094435</c:v>
                </c:pt>
                <c:pt idx="21">
                  <c:v>35114.578659275532</c:v>
                </c:pt>
                <c:pt idx="22">
                  <c:v>35941.430552101534</c:v>
                </c:pt>
                <c:pt idx="23">
                  <c:v>36719.311322212467</c:v>
                </c:pt>
                <c:pt idx="24">
                  <c:v>37480.303823016548</c:v>
                </c:pt>
                <c:pt idx="25">
                  <c:v>38131.145608582396</c:v>
                </c:pt>
                <c:pt idx="26">
                  <c:v>38730.193279611551</c:v>
                </c:pt>
                <c:pt idx="27">
                  <c:v>39150.581024561456</c:v>
                </c:pt>
                <c:pt idx="28">
                  <c:v>39477.799019537008</c:v>
                </c:pt>
                <c:pt idx="29">
                  <c:v>39827.438238397444</c:v>
                </c:pt>
                <c:pt idx="30">
                  <c:v>40185.041009924942</c:v>
                </c:pt>
                <c:pt idx="31">
                  <c:v>40475.443852185192</c:v>
                </c:pt>
                <c:pt idx="32">
                  <c:v>40726.068578311526</c:v>
                </c:pt>
                <c:pt idx="33">
                  <c:v>40949.206107993479</c:v>
                </c:pt>
                <c:pt idx="34">
                  <c:v>41151.122496334807</c:v>
                </c:pt>
                <c:pt idx="35">
                  <c:v>41146.443673259346</c:v>
                </c:pt>
                <c:pt idx="36">
                  <c:v>41022.305516007393</c:v>
                </c:pt>
                <c:pt idx="37">
                  <c:v>40825.965485877241</c:v>
                </c:pt>
                <c:pt idx="38">
                  <c:v>40574.776482963498</c:v>
                </c:pt>
                <c:pt idx="39">
                  <c:v>40269.524360831005</c:v>
                </c:pt>
                <c:pt idx="40">
                  <c:v>39916.349650458164</c:v>
                </c:pt>
                <c:pt idx="41">
                  <c:v>39589.990609014472</c:v>
                </c:pt>
                <c:pt idx="42">
                  <c:v>39256.894246507538</c:v>
                </c:pt>
                <c:pt idx="43">
                  <c:v>38893.560602663187</c:v>
                </c:pt>
                <c:pt idx="44">
                  <c:v>38493.49457733272</c:v>
                </c:pt>
                <c:pt idx="45">
                  <c:v>38174.071342961419</c:v>
                </c:pt>
                <c:pt idx="46">
                  <c:v>37876.148306821371</c:v>
                </c:pt>
                <c:pt idx="47">
                  <c:v>37610.388186494689</c:v>
                </c:pt>
                <c:pt idx="48">
                  <c:v>37342.775791016335</c:v>
                </c:pt>
                <c:pt idx="49">
                  <c:v>37066.30699178209</c:v>
                </c:pt>
                <c:pt idx="50">
                  <c:v>36766.833888919326</c:v>
                </c:pt>
                <c:pt idx="51">
                  <c:v>36455.055212211926</c:v>
                </c:pt>
                <c:pt idx="52">
                  <c:v>36117.801835111837</c:v>
                </c:pt>
                <c:pt idx="53">
                  <c:v>35815.497312685075</c:v>
                </c:pt>
                <c:pt idx="54">
                  <c:v>35512.405805837494</c:v>
                </c:pt>
                <c:pt idx="55">
                  <c:v>35193.269617070211</c:v>
                </c:pt>
                <c:pt idx="56">
                  <c:v>34846.945638060839</c:v>
                </c:pt>
                <c:pt idx="57">
                  <c:v>34518.524531610572</c:v>
                </c:pt>
                <c:pt idx="58">
                  <c:v>34180.31252284666</c:v>
                </c:pt>
                <c:pt idx="59">
                  <c:v>33818.485470575484</c:v>
                </c:pt>
                <c:pt idx="60">
                  <c:v>33424.935987021592</c:v>
                </c:pt>
                <c:pt idx="61">
                  <c:v>32992.39810131555</c:v>
                </c:pt>
                <c:pt idx="62">
                  <c:v>32518.722463517177</c:v>
                </c:pt>
                <c:pt idx="63">
                  <c:v>31990.191195939035</c:v>
                </c:pt>
                <c:pt idx="64">
                  <c:v>31410.214196461973</c:v>
                </c:pt>
                <c:pt idx="65">
                  <c:v>37764.436590349025</c:v>
                </c:pt>
                <c:pt idx="66">
                  <c:v>48099.440897118897</c:v>
                </c:pt>
                <c:pt idx="67">
                  <c:v>58652.736502758096</c:v>
                </c:pt>
              </c:numCache>
            </c:numRef>
          </c:val>
        </c:ser>
        <c:dLbls>
          <c:showLegendKey val="0"/>
          <c:showVal val="0"/>
          <c:showCatName val="0"/>
          <c:showSerName val="0"/>
          <c:showPercent val="0"/>
          <c:showBubbleSize val="0"/>
        </c:dLbls>
        <c:axId val="103081856"/>
        <c:axId val="103153664"/>
      </c:areaChart>
      <c:barChart>
        <c:barDir val="col"/>
        <c:grouping val="clustered"/>
        <c:varyColors val="0"/>
        <c:ser>
          <c:idx val="2"/>
          <c:order val="1"/>
          <c:tx>
            <c:strRef>
              <c:f>'Summary Biennial'!$B$40</c:f>
              <c:strCache>
                <c:ptCount val="1"/>
                <c:pt idx="0">
                  <c:v>Total GA paid by ratepayer</c:v>
                </c:pt>
              </c:strCache>
            </c:strRef>
          </c:tx>
          <c:spPr>
            <a:solidFill>
              <a:schemeClr val="accent2">
                <a:lumMod val="60000"/>
                <a:lumOff val="40000"/>
              </a:schemeClr>
            </a:solidFill>
            <a:ln>
              <a:solidFill>
                <a:sysClr val="windowText" lastClr="000000"/>
              </a:solidFill>
            </a:ln>
          </c:spPr>
          <c:invertIfNegative val="0"/>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Biennial'!$C$40:$BR$40</c:f>
              <c:numCache>
                <c:formatCode>0</c:formatCode>
                <c:ptCount val="68"/>
                <c:pt idx="0">
                  <c:v>1620.0318203094214</c:v>
                </c:pt>
                <c:pt idx="1">
                  <c:v>1640.8133645249009</c:v>
                </c:pt>
                <c:pt idx="2">
                  <c:v>3039.2189839253228</c:v>
                </c:pt>
                <c:pt idx="3">
                  <c:v>2769.5042905959422</c:v>
                </c:pt>
                <c:pt idx="4">
                  <c:v>3200.9904785399949</c:v>
                </c:pt>
                <c:pt idx="5">
                  <c:v>2927.9402219857843</c:v>
                </c:pt>
                <c:pt idx="6">
                  <c:v>3057.9533910490672</c:v>
                </c:pt>
                <c:pt idx="7">
                  <c:v>2654.2254563673559</c:v>
                </c:pt>
                <c:pt idx="8">
                  <c:v>2679.2115053562434</c:v>
                </c:pt>
                <c:pt idx="9">
                  <c:v>819.84345139682785</c:v>
                </c:pt>
                <c:pt idx="10">
                  <c:v>2316.8343157031823</c:v>
                </c:pt>
                <c:pt idx="11">
                  <c:v>3967.2529519154587</c:v>
                </c:pt>
                <c:pt idx="12">
                  <c:v>3652.186806677455</c:v>
                </c:pt>
                <c:pt idx="13">
                  <c:v>3857.0519863458576</c:v>
                </c:pt>
                <c:pt idx="14">
                  <c:v>3493.8516526268058</c:v>
                </c:pt>
                <c:pt idx="15">
                  <c:v>4212.8127790364506</c:v>
                </c:pt>
                <c:pt idx="16">
                  <c:v>4080.2177663276798</c:v>
                </c:pt>
                <c:pt idx="17">
                  <c:v>4214.0536477369551</c:v>
                </c:pt>
                <c:pt idx="18">
                  <c:v>3835.4518730488112</c:v>
                </c:pt>
                <c:pt idx="19">
                  <c:v>4462.7613920019949</c:v>
                </c:pt>
                <c:pt idx="20">
                  <c:v>4307.8956129576209</c:v>
                </c:pt>
                <c:pt idx="21">
                  <c:v>4653.3108799457195</c:v>
                </c:pt>
                <c:pt idx="22">
                  <c:v>4350.6567846842836</c:v>
                </c:pt>
                <c:pt idx="23">
                  <c:v>4716.1086607462275</c:v>
                </c:pt>
                <c:pt idx="24">
                  <c:v>4426.9260210040738</c:v>
                </c:pt>
                <c:pt idx="25">
                  <c:v>4715.3954398179194</c:v>
                </c:pt>
                <c:pt idx="26">
                  <c:v>4410.6548513741791</c:v>
                </c:pt>
                <c:pt idx="27">
                  <c:v>4698.8385419628576</c:v>
                </c:pt>
                <c:pt idx="28">
                  <c:v>4427.4733033507446</c:v>
                </c:pt>
                <c:pt idx="29">
                  <c:v>4346.7883169382894</c:v>
                </c:pt>
                <c:pt idx="30">
                  <c:v>3941.6388250933551</c:v>
                </c:pt>
                <c:pt idx="31">
                  <c:v>4185.1034583731325</c:v>
                </c:pt>
                <c:pt idx="32">
                  <c:v>3960.2261605551466</c:v>
                </c:pt>
                <c:pt idx="33">
                  <c:v>3938.4675029734844</c:v>
                </c:pt>
                <c:pt idx="34">
                  <c:v>3621.8306138104226</c:v>
                </c:pt>
                <c:pt idx="35">
                  <c:v>3679.7156766243761</c:v>
                </c:pt>
                <c:pt idx="36">
                  <c:v>3459.7873260403549</c:v>
                </c:pt>
                <c:pt idx="37">
                  <c:v>3276.3184705146332</c:v>
                </c:pt>
                <c:pt idx="38">
                  <c:v>3000.5068069365539</c:v>
                </c:pt>
                <c:pt idx="39">
                  <c:v>3069.6030524386979</c:v>
                </c:pt>
                <c:pt idx="40">
                  <c:v>2943.6460683446885</c:v>
                </c:pt>
                <c:pt idx="41">
                  <c:v>2927.4854033924189</c:v>
                </c:pt>
                <c:pt idx="42">
                  <c:v>2773.814478531629</c:v>
                </c:pt>
                <c:pt idx="43">
                  <c:v>2813.5640594774804</c:v>
                </c:pt>
                <c:pt idx="44">
                  <c:v>2701.7783844753458</c:v>
                </c:pt>
                <c:pt idx="45">
                  <c:v>2627.4452473459592</c:v>
                </c:pt>
                <c:pt idx="46">
                  <c:v>2470.2796727064297</c:v>
                </c:pt>
                <c:pt idx="47">
                  <c:v>2445.6232010217664</c:v>
                </c:pt>
                <c:pt idx="48">
                  <c:v>2323.9194257803283</c:v>
                </c:pt>
                <c:pt idx="49">
                  <c:v>2339.7810476015839</c:v>
                </c:pt>
                <c:pt idx="50">
                  <c:v>2248.8061627552438</c:v>
                </c:pt>
                <c:pt idx="51">
                  <c:v>2266.1519399608878</c:v>
                </c:pt>
                <c:pt idx="52">
                  <c:v>2185.7729124434195</c:v>
                </c:pt>
                <c:pt idx="53">
                  <c:v>2153.8474838850507</c:v>
                </c:pt>
                <c:pt idx="54">
                  <c:v>2057.2775458578571</c:v>
                </c:pt>
                <c:pt idx="55">
                  <c:v>2076.2358058315513</c:v>
                </c:pt>
                <c:pt idx="56">
                  <c:v>2013.2030122797933</c:v>
                </c:pt>
                <c:pt idx="57">
                  <c:v>1996.2307342480353</c:v>
                </c:pt>
                <c:pt idx="58">
                  <c:v>1922.4907563634602</c:v>
                </c:pt>
                <c:pt idx="59">
                  <c:v>1946.4255475244354</c:v>
                </c:pt>
                <c:pt idx="60">
                  <c:v>1900.1138893718812</c:v>
                </c:pt>
                <c:pt idx="61">
                  <c:v>1937.2770932408141</c:v>
                </c:pt>
                <c:pt idx="62">
                  <c:v>1904.4007677479799</c:v>
                </c:pt>
                <c:pt idx="63">
                  <c:v>1954.7393300767003</c:v>
                </c:pt>
                <c:pt idx="64">
                  <c:v>1935.0146489130816</c:v>
                </c:pt>
                <c:pt idx="65">
                  <c:v>-5006.99793202828</c:v>
                </c:pt>
                <c:pt idx="66">
                  <c:v>-8880.161889349607</c:v>
                </c:pt>
                <c:pt idx="67">
                  <c:v>-8831.139159938064</c:v>
                </c:pt>
              </c:numCache>
            </c:numRef>
          </c:val>
        </c:ser>
        <c:dLbls>
          <c:showLegendKey val="0"/>
          <c:showVal val="0"/>
          <c:showCatName val="0"/>
          <c:showSerName val="0"/>
          <c:showPercent val="0"/>
          <c:showBubbleSize val="0"/>
        </c:dLbls>
        <c:gapWidth val="150"/>
        <c:axId val="103081856"/>
        <c:axId val="103153664"/>
      </c:barChart>
      <c:lineChart>
        <c:grouping val="standard"/>
        <c:varyColors val="0"/>
        <c:ser>
          <c:idx val="0"/>
          <c:order val="0"/>
          <c:tx>
            <c:strRef>
              <c:f>'Summary Biennial'!$B$39</c:f>
              <c:strCache>
                <c:ptCount val="1"/>
                <c:pt idx="0">
                  <c:v>IESO GA Cost Forecast</c:v>
                </c:pt>
              </c:strCache>
            </c:strRef>
          </c:tx>
          <c:spPr>
            <a:ln w="38100">
              <a:solidFill>
                <a:sysClr val="windowText" lastClr="000000"/>
              </a:solidFill>
            </a:ln>
          </c:spPr>
          <c:marker>
            <c:symbol val="none"/>
          </c:marker>
          <c:cat>
            <c:strRef>
              <c:f>'Summary Biennial'!$C$38:$BR$38</c:f>
              <c:strCache>
                <c:ptCount val="68"/>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pt idx="65">
                  <c:v>2048-Nov</c:v>
                </c:pt>
                <c:pt idx="66">
                  <c:v>2049-May</c:v>
                </c:pt>
                <c:pt idx="67">
                  <c:v>2049-Nov</c:v>
                </c:pt>
              </c:strCache>
            </c:strRef>
          </c:cat>
          <c:val>
            <c:numRef>
              <c:f>'Summary Biennial'!$C$39:$BR$39</c:f>
              <c:numCache>
                <c:formatCode>0</c:formatCode>
                <c:ptCount val="68"/>
                <c:pt idx="0">
                  <c:v>1792.2058377892636</c:v>
                </c:pt>
                <c:pt idx="1">
                  <c:v>3391.0790289068391</c:v>
                </c:pt>
                <c:pt idx="2">
                  <c:v>5516.8378662337427</c:v>
                </c:pt>
                <c:pt idx="3">
                  <c:v>5114.6537450719643</c:v>
                </c:pt>
                <c:pt idx="4">
                  <c:v>5657.1059177787693</c:v>
                </c:pt>
                <c:pt idx="5">
                  <c:v>5338.8652169415045</c:v>
                </c:pt>
                <c:pt idx="6">
                  <c:v>5578.0584410233396</c:v>
                </c:pt>
                <c:pt idx="7">
                  <c:v>5125.3359629554016</c:v>
                </c:pt>
                <c:pt idx="8">
                  <c:v>5117.1850180163838</c:v>
                </c:pt>
                <c:pt idx="9">
                  <c:v>1588.7744302819967</c:v>
                </c:pt>
                <c:pt idx="10">
                  <c:v>3006.1612001211424</c:v>
                </c:pt>
                <c:pt idx="11">
                  <c:v>4801.21567637916</c:v>
                </c:pt>
                <c:pt idx="12">
                  <c:v>4411.7300951779316</c:v>
                </c:pt>
                <c:pt idx="13">
                  <c:v>4455.2734803871117</c:v>
                </c:pt>
                <c:pt idx="14">
                  <c:v>4024.3712662094536</c:v>
                </c:pt>
                <c:pt idx="15">
                  <c:v>4625.9954112327732</c:v>
                </c:pt>
                <c:pt idx="16">
                  <c:v>4440.0187189713624</c:v>
                </c:pt>
                <c:pt idx="17">
                  <c:v>4386.6439619490593</c:v>
                </c:pt>
                <c:pt idx="18">
                  <c:v>3917.1563607461621</c:v>
                </c:pt>
                <c:pt idx="19">
                  <c:v>4460.5537529235316</c:v>
                </c:pt>
                <c:pt idx="20">
                  <c:v>4263.9793021243286</c:v>
                </c:pt>
                <c:pt idx="21">
                  <c:v>4598.9690315920689</c:v>
                </c:pt>
                <c:pt idx="22">
                  <c:v>4290.4488281386421</c:v>
                </c:pt>
                <c:pt idx="23">
                  <c:v>4586.0417581509373</c:v>
                </c:pt>
                <c:pt idx="24">
                  <c:v>4260.3201278029728</c:v>
                </c:pt>
                <c:pt idx="25">
                  <c:v>4419.4147393088442</c:v>
                </c:pt>
                <c:pt idx="26">
                  <c:v>4046.4385570821137</c:v>
                </c:pt>
                <c:pt idx="27">
                  <c:v>4140.8292584275032</c:v>
                </c:pt>
                <c:pt idx="28">
                  <c:v>3765.6744901383872</c:v>
                </c:pt>
                <c:pt idx="29">
                  <c:v>3699.144589829375</c:v>
                </c:pt>
                <c:pt idx="30">
                  <c:v>3293.1261108729018</c:v>
                </c:pt>
                <c:pt idx="31">
                  <c:v>3460.3571008909121</c:v>
                </c:pt>
                <c:pt idx="32">
                  <c:v>3188.3655686841944</c:v>
                </c:pt>
                <c:pt idx="33">
                  <c:v>3132.7884659205915</c:v>
                </c:pt>
                <c:pt idx="34">
                  <c:v>2789.2935646063715</c:v>
                </c:pt>
                <c:pt idx="35">
                  <c:v>2635.482630863381</c:v>
                </c:pt>
                <c:pt idx="36">
                  <c:v>2296.2131419135872</c:v>
                </c:pt>
                <c:pt idx="37">
                  <c:v>2043.678375246297</c:v>
                </c:pt>
                <c:pt idx="38">
                  <c:v>1717.9776547999645</c:v>
                </c:pt>
                <c:pt idx="39">
                  <c:v>1739.3562845066153</c:v>
                </c:pt>
                <c:pt idx="40">
                  <c:v>1573.1879509744267</c:v>
                </c:pt>
                <c:pt idx="41">
                  <c:v>1592.7648078496479</c:v>
                </c:pt>
                <c:pt idx="42">
                  <c:v>1440.6010009363517</c:v>
                </c:pt>
                <c:pt idx="43">
                  <c:v>1458.5279368705883</c:v>
                </c:pt>
                <c:pt idx="44">
                  <c:v>1319.1883669165952</c:v>
                </c:pt>
                <c:pt idx="45">
                  <c:v>1335.6044358513889</c:v>
                </c:pt>
                <c:pt idx="46">
                  <c:v>1208.0082870114297</c:v>
                </c:pt>
                <c:pt idx="47">
                  <c:v>1223.0408235397294</c:v>
                </c:pt>
                <c:pt idx="48">
                  <c:v>1106.1983702139114</c:v>
                </c:pt>
                <c:pt idx="49">
                  <c:v>1119.9639772768612</c:v>
                </c:pt>
                <c:pt idx="50">
                  <c:v>1012.9689071018236</c:v>
                </c:pt>
                <c:pt idx="51">
                  <c:v>1025.5743604433005</c:v>
                </c:pt>
                <c:pt idx="52">
                  <c:v>927.59674429518373</c:v>
                </c:pt>
                <c:pt idx="53">
                  <c:v>939.13982068967312</c:v>
                </c:pt>
                <c:pt idx="54">
                  <c:v>849.41967516929276</c:v>
                </c:pt>
                <c:pt idx="55">
                  <c:v>859.98991084741783</c:v>
                </c:pt>
                <c:pt idx="56">
                  <c:v>777.83130331374252</c:v>
                </c:pt>
                <c:pt idx="57">
                  <c:v>787.51068846833141</c:v>
                </c:pt>
                <c:pt idx="58">
                  <c:v>712.27633889475396</c:v>
                </c:pt>
                <c:pt idx="59">
                  <c:v>721.13995365452388</c:v>
                </c:pt>
                <c:pt idx="60">
                  <c:v>652.24629143612276</c:v>
                </c:pt>
                <c:pt idx="61">
                  <c:v>660.36288824003896</c:v>
                </c:pt>
                <c:pt idx="62">
                  <c:v>597.27552560893969</c:v>
                </c:pt>
                <c:pt idx="63">
                  <c:v>604.70806249855707</c:v>
                </c:pt>
                <c:pt idx="64">
                  <c:v>546.93764943602184</c:v>
                </c:pt>
                <c:pt idx="65">
                  <c:v>553.74377840239663</c:v>
                </c:pt>
                <c:pt idx="66">
                  <c:v>500.84220689541553</c:v>
                </c:pt>
                <c:pt idx="67">
                  <c:v>507.07472106855568</c:v>
                </c:pt>
              </c:numCache>
            </c:numRef>
          </c:val>
          <c:smooth val="0"/>
        </c:ser>
        <c:dLbls>
          <c:showLegendKey val="0"/>
          <c:showVal val="0"/>
          <c:showCatName val="0"/>
          <c:showSerName val="0"/>
          <c:showPercent val="0"/>
          <c:showBubbleSize val="0"/>
        </c:dLbls>
        <c:marker val="1"/>
        <c:smooth val="0"/>
        <c:axId val="103081856"/>
        <c:axId val="103153664"/>
      </c:lineChart>
      <c:catAx>
        <c:axId val="103081856"/>
        <c:scaling>
          <c:orientation val="minMax"/>
        </c:scaling>
        <c:delete val="0"/>
        <c:axPos val="b"/>
        <c:title>
          <c:tx>
            <c:rich>
              <a:bodyPr/>
              <a:lstStyle/>
              <a:p>
                <a:pPr>
                  <a:defRPr/>
                </a:pPr>
                <a:r>
                  <a:rPr lang="en-US"/>
                  <a:t>RPP Period</a:t>
                </a:r>
              </a:p>
            </c:rich>
          </c:tx>
          <c:layout/>
          <c:overlay val="0"/>
        </c:title>
        <c:numFmt formatCode="General" sourceLinked="1"/>
        <c:majorTickMark val="out"/>
        <c:minorTickMark val="none"/>
        <c:tickLblPos val="nextTo"/>
        <c:crossAx val="103153664"/>
        <c:crosses val="autoZero"/>
        <c:auto val="1"/>
        <c:lblAlgn val="ctr"/>
        <c:lblOffset val="100"/>
        <c:noMultiLvlLbl val="0"/>
      </c:catAx>
      <c:valAx>
        <c:axId val="103153664"/>
        <c:scaling>
          <c:orientation val="minMax"/>
        </c:scaling>
        <c:delete val="0"/>
        <c:axPos val="l"/>
        <c:majorGridlines/>
        <c:title>
          <c:tx>
            <c:rich>
              <a:bodyPr rot="-5400000" vert="horz"/>
              <a:lstStyle/>
              <a:p>
                <a:pPr>
                  <a:defRPr/>
                </a:pPr>
                <a:r>
                  <a:rPr lang="en-US"/>
                  <a:t>Global</a:t>
                </a:r>
                <a:r>
                  <a:rPr lang="en-US" baseline="0"/>
                  <a:t> Adjustment</a:t>
                </a:r>
              </a:p>
              <a:p>
                <a:pPr>
                  <a:defRPr/>
                </a:pPr>
                <a:r>
                  <a:rPr lang="en-US" baseline="0"/>
                  <a:t>(</a:t>
                </a:r>
                <a:r>
                  <a:rPr lang="en-US"/>
                  <a:t>Nominal $ million)</a:t>
                </a:r>
              </a:p>
            </c:rich>
          </c:tx>
          <c:layout/>
          <c:overlay val="0"/>
        </c:title>
        <c:numFmt formatCode="0" sourceLinked="1"/>
        <c:majorTickMark val="out"/>
        <c:minorTickMark val="none"/>
        <c:tickLblPos val="nextTo"/>
        <c:crossAx val="103081856"/>
        <c:crosses val="autoZero"/>
        <c:crossBetween val="between"/>
      </c:valAx>
    </c:plotArea>
    <c:legend>
      <c:legendPos val="b"/>
      <c:layout/>
      <c:overlay val="0"/>
    </c:legend>
    <c:plotVisOnly val="1"/>
    <c:dispBlanksAs val="gap"/>
    <c:showDLblsOverMax val="0"/>
  </c:chart>
  <c:spPr>
    <a:ln>
      <a:solidFill>
        <a:sysClr val="windowText" lastClr="000000"/>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lineChart>
        <c:grouping val="standard"/>
        <c:varyColors val="0"/>
        <c:ser>
          <c:idx val="1"/>
          <c:order val="0"/>
          <c:tx>
            <c:strRef>
              <c:f>'Summary Biennial'!$B$47</c:f>
              <c:strCache>
                <c:ptCount val="1"/>
                <c:pt idx="0">
                  <c:v>Pre OFHP</c:v>
                </c:pt>
              </c:strCache>
            </c:strRef>
          </c:tx>
          <c:spPr>
            <a:ln>
              <a:solidFill>
                <a:schemeClr val="tx1"/>
              </a:solidFill>
              <a:prstDash val="solid"/>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Biennial'!$C$47:$BO$47</c:f>
              <c:numCache>
                <c:formatCode>0</c:formatCode>
                <c:ptCount val="65"/>
                <c:pt idx="0">
                  <c:v>152.70563809980166</c:v>
                </c:pt>
                <c:pt idx="1">
                  <c:v>150.1815</c:v>
                </c:pt>
                <c:pt idx="2">
                  <c:v>149.23374842745801</c:v>
                </c:pt>
                <c:pt idx="3">
                  <c:v>148.76275863484108</c:v>
                </c:pt>
                <c:pt idx="4">
                  <c:v>151.75646828170818</c:v>
                </c:pt>
                <c:pt idx="5">
                  <c:v>153.24420697461423</c:v>
                </c:pt>
                <c:pt idx="6">
                  <c:v>156.12555746399786</c:v>
                </c:pt>
                <c:pt idx="7">
                  <c:v>157.55745872248022</c:v>
                </c:pt>
                <c:pt idx="8">
                  <c:v>157.41627974885705</c:v>
                </c:pt>
                <c:pt idx="9">
                  <c:v>157.34612016544395</c:v>
                </c:pt>
                <c:pt idx="10">
                  <c:v>157.34612016544395</c:v>
                </c:pt>
                <c:pt idx="11">
                  <c:v>159.80160803502426</c:v>
                </c:pt>
                <c:pt idx="12">
                  <c:v>161.02187477577482</c:v>
                </c:pt>
                <c:pt idx="13">
                  <c:v>163.36530543226462</c:v>
                </c:pt>
                <c:pt idx="14">
                  <c:v>164.52988479133856</c:v>
                </c:pt>
                <c:pt idx="15">
                  <c:v>167.97276424792759</c:v>
                </c:pt>
                <c:pt idx="16">
                  <c:v>169.68372008091526</c:v>
                </c:pt>
                <c:pt idx="17">
                  <c:v>171.24043916711966</c:v>
                </c:pt>
                <c:pt idx="18">
                  <c:v>172.01405835258583</c:v>
                </c:pt>
                <c:pt idx="19">
                  <c:v>175.01631238419586</c:v>
                </c:pt>
                <c:pt idx="20">
                  <c:v>176.5082972510094</c:v>
                </c:pt>
                <c:pt idx="21">
                  <c:v>178.89359522831984</c:v>
                </c:pt>
                <c:pt idx="22">
                  <c:v>180.07898075783129</c:v>
                </c:pt>
                <c:pt idx="23">
                  <c:v>181.58779986143753</c:v>
                </c:pt>
                <c:pt idx="24">
                  <c:v>182.33761491560617</c:v>
                </c:pt>
                <c:pt idx="25">
                  <c:v>182.82623416318822</c:v>
                </c:pt>
                <c:pt idx="26">
                  <c:v>183.06905589491063</c:v>
                </c:pt>
                <c:pt idx="27">
                  <c:v>183.77864259797195</c:v>
                </c:pt>
                <c:pt idx="28">
                  <c:v>184.13127519052171</c:v>
                </c:pt>
                <c:pt idx="29">
                  <c:v>183.34479395530974</c:v>
                </c:pt>
                <c:pt idx="30">
                  <c:v>182.95394824784648</c:v>
                </c:pt>
                <c:pt idx="31">
                  <c:v>184.3088376512672</c:v>
                </c:pt>
                <c:pt idx="32">
                  <c:v>184.98215658591636</c:v>
                </c:pt>
                <c:pt idx="33">
                  <c:v>185.2112684251772</c:v>
                </c:pt>
                <c:pt idx="34">
                  <c:v>185.3251266774723</c:v>
                </c:pt>
                <c:pt idx="35">
                  <c:v>183.56126066208728</c:v>
                </c:pt>
                <c:pt idx="36">
                  <c:v>182.6846987941264</c:v>
                </c:pt>
                <c:pt idx="37">
                  <c:v>181.62953893002955</c:v>
                </c:pt>
                <c:pt idx="38">
                  <c:v>181.10517206009575</c:v>
                </c:pt>
                <c:pt idx="39">
                  <c:v>180.99224417336316</c:v>
                </c:pt>
                <c:pt idx="40">
                  <c:v>180.93612410614958</c:v>
                </c:pt>
                <c:pt idx="41">
                  <c:v>180.82330162904154</c:v>
                </c:pt>
                <c:pt idx="42">
                  <c:v>180.76723394565792</c:v>
                </c:pt>
                <c:pt idx="43">
                  <c:v>180.6545167797826</c:v>
                </c:pt>
                <c:pt idx="44">
                  <c:v>180.59850143133255</c:v>
                </c:pt>
                <c:pt idx="45">
                  <c:v>180.48588947838985</c:v>
                </c:pt>
                <c:pt idx="46">
                  <c:v>180.42992641602274</c:v>
                </c:pt>
                <c:pt idx="47">
                  <c:v>180.31741957780434</c:v>
                </c:pt>
                <c:pt idx="48">
                  <c:v>180.26150875271509</c:v>
                </c:pt>
                <c:pt idx="49">
                  <c:v>180.1491069311044</c:v>
                </c:pt>
                <c:pt idx="50">
                  <c:v>180.09324829453345</c:v>
                </c:pt>
                <c:pt idx="51">
                  <c:v>179.98095139150539</c:v>
                </c:pt>
                <c:pt idx="52">
                  <c:v>179.92514489473868</c:v>
                </c:pt>
                <c:pt idx="53">
                  <c:v>179.81295281235973</c:v>
                </c:pt>
                <c:pt idx="54">
                  <c:v>179.75719840672875</c:v>
                </c:pt>
                <c:pt idx="55">
                  <c:v>179.64511104715677</c:v>
                </c:pt>
                <c:pt idx="56">
                  <c:v>179.58940868403837</c:v>
                </c:pt>
                <c:pt idx="57">
                  <c:v>179.47742594952257</c:v>
                </c:pt>
                <c:pt idx="58">
                  <c:v>179.42177558033899</c:v>
                </c:pt>
                <c:pt idx="59">
                  <c:v>179.30989737321977</c:v>
                </c:pt>
                <c:pt idx="60">
                  <c:v>179.25429894943863</c:v>
                </c:pt>
                <c:pt idx="61">
                  <c:v>179.14252517214763</c:v>
                </c:pt>
                <c:pt idx="62">
                  <c:v>179.08697864528185</c:v>
                </c:pt>
                <c:pt idx="63">
                  <c:v>178.97530920034171</c:v>
                </c:pt>
                <c:pt idx="64">
                  <c:v>178.91981452194943</c:v>
                </c:pt>
              </c:numCache>
            </c:numRef>
          </c:val>
          <c:smooth val="0"/>
        </c:ser>
        <c:ser>
          <c:idx val="2"/>
          <c:order val="1"/>
          <c:tx>
            <c:strRef>
              <c:f>'Summary Biennial'!$B$48</c:f>
              <c:strCache>
                <c:ptCount val="1"/>
                <c:pt idx="0">
                  <c:v>March 2017 Cabinet Submission</c:v>
                </c:pt>
              </c:strCache>
            </c:strRef>
          </c:tx>
          <c:spPr>
            <a:ln>
              <a:solidFill>
                <a:srgbClr val="FF0000"/>
              </a:solidFill>
              <a:prstDash val="solid"/>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Biennial'!$C$48:$BO$48</c:f>
              <c:numCache>
                <c:formatCode>0</c:formatCode>
                <c:ptCount val="65"/>
                <c:pt idx="0">
                  <c:v>123</c:v>
                </c:pt>
                <c:pt idx="1">
                  <c:v>123</c:v>
                </c:pt>
                <c:pt idx="2">
                  <c:v>125.00406838585937</c:v>
                </c:pt>
                <c:pt idx="3">
                  <c:v>126</c:v>
                </c:pt>
                <c:pt idx="4">
                  <c:v>127.33604559057291</c:v>
                </c:pt>
                <c:pt idx="5">
                  <c:v>128</c:v>
                </c:pt>
                <c:pt idx="6">
                  <c:v>130.00406838585937</c:v>
                </c:pt>
                <c:pt idx="7">
                  <c:v>131</c:v>
                </c:pt>
                <c:pt idx="8">
                  <c:v>132.33604559057292</c:v>
                </c:pt>
                <c:pt idx="9">
                  <c:v>133</c:v>
                </c:pt>
                <c:pt idx="10">
                  <c:v>133</c:v>
                </c:pt>
                <c:pt idx="11">
                  <c:v>139.01220515757811</c:v>
                </c:pt>
                <c:pt idx="12">
                  <c:v>142</c:v>
                </c:pt>
                <c:pt idx="13">
                  <c:v>148.01220515757811</c:v>
                </c:pt>
                <c:pt idx="14">
                  <c:v>151</c:v>
                </c:pt>
                <c:pt idx="15">
                  <c:v>157.68022795286458</c:v>
                </c:pt>
                <c:pt idx="16">
                  <c:v>161</c:v>
                </c:pt>
                <c:pt idx="17">
                  <c:v>168.34825074815103</c:v>
                </c:pt>
                <c:pt idx="18">
                  <c:v>172</c:v>
                </c:pt>
                <c:pt idx="19">
                  <c:v>179.348250748151</c:v>
                </c:pt>
                <c:pt idx="20">
                  <c:v>183</c:v>
                </c:pt>
                <c:pt idx="21">
                  <c:v>191.01627354343748</c:v>
                </c:pt>
                <c:pt idx="22">
                  <c:v>195</c:v>
                </c:pt>
                <c:pt idx="23">
                  <c:v>208.36045590572911</c:v>
                </c:pt>
                <c:pt idx="24">
                  <c:v>215</c:v>
                </c:pt>
                <c:pt idx="25">
                  <c:v>214.33197720471355</c:v>
                </c:pt>
                <c:pt idx="26">
                  <c:v>214</c:v>
                </c:pt>
                <c:pt idx="27">
                  <c:v>215.33604559057289</c:v>
                </c:pt>
                <c:pt idx="28">
                  <c:v>216</c:v>
                </c:pt>
                <c:pt idx="29">
                  <c:v>218.00406838585937</c:v>
                </c:pt>
                <c:pt idx="30">
                  <c:v>219</c:v>
                </c:pt>
                <c:pt idx="31">
                  <c:v>220.33604559057289</c:v>
                </c:pt>
                <c:pt idx="32">
                  <c:v>221</c:v>
                </c:pt>
                <c:pt idx="33">
                  <c:v>222.33604559057292</c:v>
                </c:pt>
                <c:pt idx="34">
                  <c:v>223</c:v>
                </c:pt>
                <c:pt idx="35">
                  <c:v>223.66802279528645</c:v>
                </c:pt>
                <c:pt idx="36">
                  <c:v>224</c:v>
                </c:pt>
                <c:pt idx="37">
                  <c:v>221.99593161414063</c:v>
                </c:pt>
                <c:pt idx="38">
                  <c:v>221</c:v>
                </c:pt>
                <c:pt idx="39">
                  <c:v>221.66802279528648</c:v>
                </c:pt>
                <c:pt idx="40">
                  <c:v>222</c:v>
                </c:pt>
                <c:pt idx="41">
                  <c:v>222</c:v>
                </c:pt>
                <c:pt idx="42">
                  <c:v>222</c:v>
                </c:pt>
                <c:pt idx="43">
                  <c:v>222.66802279528645</c:v>
                </c:pt>
                <c:pt idx="44">
                  <c:v>223</c:v>
                </c:pt>
                <c:pt idx="45">
                  <c:v>223.66802279528645</c:v>
                </c:pt>
                <c:pt idx="46">
                  <c:v>224</c:v>
                </c:pt>
                <c:pt idx="47">
                  <c:v>224.66802279528645</c:v>
                </c:pt>
                <c:pt idx="48">
                  <c:v>225</c:v>
                </c:pt>
                <c:pt idx="49">
                  <c:v>225.66802279528645</c:v>
                </c:pt>
                <c:pt idx="50">
                  <c:v>226</c:v>
                </c:pt>
                <c:pt idx="51">
                  <c:v>226.66802279528648</c:v>
                </c:pt>
                <c:pt idx="52">
                  <c:v>227</c:v>
                </c:pt>
                <c:pt idx="53">
                  <c:v>227.66802279528645</c:v>
                </c:pt>
                <c:pt idx="54">
                  <c:v>228</c:v>
                </c:pt>
                <c:pt idx="55">
                  <c:v>228.66802279528645</c:v>
                </c:pt>
                <c:pt idx="56">
                  <c:v>229</c:v>
                </c:pt>
                <c:pt idx="57">
                  <c:v>229.66802279528645</c:v>
                </c:pt>
                <c:pt idx="58">
                  <c:v>230</c:v>
                </c:pt>
                <c:pt idx="59">
                  <c:v>230</c:v>
                </c:pt>
                <c:pt idx="60">
                  <c:v>230</c:v>
                </c:pt>
                <c:pt idx="61">
                  <c:v>230.66802279528645</c:v>
                </c:pt>
                <c:pt idx="62">
                  <c:v>231</c:v>
                </c:pt>
                <c:pt idx="63">
                  <c:v>216.97152129898441</c:v>
                </c:pt>
                <c:pt idx="64">
                  <c:v>210</c:v>
                </c:pt>
              </c:numCache>
            </c:numRef>
          </c:val>
          <c:smooth val="0"/>
        </c:ser>
        <c:ser>
          <c:idx val="0"/>
          <c:order val="2"/>
          <c:tx>
            <c:strRef>
              <c:f>'Summary Biennial'!$B$52</c:f>
              <c:strCache>
                <c:ptCount val="1"/>
                <c:pt idx="0">
                  <c:v>Direct to FAA</c:v>
                </c:pt>
              </c:strCache>
            </c:strRef>
          </c:tx>
          <c:spPr>
            <a:ln>
              <a:solidFill>
                <a:srgbClr val="00B0F0"/>
              </a:solidFill>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Biennial'!$C$52:$BO$52</c:f>
              <c:numCache>
                <c:formatCode>0</c:formatCode>
                <c:ptCount val="65"/>
                <c:pt idx="0">
                  <c:v>135.85</c:v>
                </c:pt>
                <c:pt idx="1">
                  <c:v>121.21792499999999</c:v>
                </c:pt>
                <c:pt idx="2">
                  <c:v>121.21792499999999</c:v>
                </c:pt>
                <c:pt idx="3">
                  <c:v>123.64228349999999</c:v>
                </c:pt>
                <c:pt idx="4">
                  <c:v>123.64228349999999</c:v>
                </c:pt>
                <c:pt idx="5">
                  <c:v>126.11512916999999</c:v>
                </c:pt>
                <c:pt idx="6">
                  <c:v>126.11512916999999</c:v>
                </c:pt>
                <c:pt idx="7">
                  <c:v>128.63743175339999</c:v>
                </c:pt>
                <c:pt idx="8">
                  <c:v>128.63743175339999</c:v>
                </c:pt>
                <c:pt idx="9">
                  <c:v>128.63743175339999</c:v>
                </c:pt>
                <c:pt idx="10">
                  <c:v>133.18331256248177</c:v>
                </c:pt>
                <c:pt idx="11">
                  <c:v>138.92554788355636</c:v>
                </c:pt>
                <c:pt idx="12">
                  <c:v>141.77917989154838</c:v>
                </c:pt>
                <c:pt idx="13">
                  <c:v>147.28128267477265</c:v>
                </c:pt>
                <c:pt idx="14">
                  <c:v>150.01557964024994</c:v>
                </c:pt>
                <c:pt idx="15">
                  <c:v>155.92594976333882</c:v>
                </c:pt>
                <c:pt idx="16">
                  <c:v>158.86313718587897</c:v>
                </c:pt>
                <c:pt idx="17">
                  <c:v>164.43939448153074</c:v>
                </c:pt>
                <c:pt idx="18">
                  <c:v>167.21054289568056</c:v>
                </c:pt>
                <c:pt idx="19">
                  <c:v>171.99939603442976</c:v>
                </c:pt>
                <c:pt idx="20">
                  <c:v>174.37924009065529</c:v>
                </c:pt>
                <c:pt idx="21">
                  <c:v>176.94477190010585</c:v>
                </c:pt>
                <c:pt idx="22">
                  <c:v>178.21972551653121</c:v>
                </c:pt>
                <c:pt idx="23">
                  <c:v>181.2098150089185</c:v>
                </c:pt>
                <c:pt idx="24">
                  <c:v>182.69575464829924</c:v>
                </c:pt>
                <c:pt idx="25">
                  <c:v>185.9680149408353</c:v>
                </c:pt>
                <c:pt idx="26">
                  <c:v>187.59418074337412</c:v>
                </c:pt>
                <c:pt idx="27">
                  <c:v>192.47857454709049</c:v>
                </c:pt>
                <c:pt idx="28">
                  <c:v>194.90589800539041</c:v>
                </c:pt>
                <c:pt idx="29">
                  <c:v>193.80742783093933</c:v>
                </c:pt>
                <c:pt idx="30">
                  <c:v>193.26153768984156</c:v>
                </c:pt>
                <c:pt idx="31">
                  <c:v>196.21461511243857</c:v>
                </c:pt>
                <c:pt idx="32">
                  <c:v>197.68216142219592</c:v>
                </c:pt>
                <c:pt idx="33">
                  <c:v>198.58778076352939</c:v>
                </c:pt>
                <c:pt idx="34">
                  <c:v>199.03783273719222</c:v>
                </c:pt>
                <c:pt idx="35">
                  <c:v>198.36952196238084</c:v>
                </c:pt>
                <c:pt idx="36">
                  <c:v>197.42224606064283</c:v>
                </c:pt>
                <c:pt idx="37">
                  <c:v>196.28196429814122</c:v>
                </c:pt>
                <c:pt idx="38">
                  <c:v>195.71529568327941</c:v>
                </c:pt>
                <c:pt idx="39">
                  <c:v>195.59325767358953</c:v>
                </c:pt>
                <c:pt idx="40">
                  <c:v>195.53261028608793</c:v>
                </c:pt>
                <c:pt idx="41">
                  <c:v>195.41068618963203</c:v>
                </c:pt>
                <c:pt idx="42">
                  <c:v>195.3500954118708</c:v>
                </c:pt>
                <c:pt idx="43">
                  <c:v>195.22828512231951</c:v>
                </c:pt>
                <c:pt idx="44">
                  <c:v>195.16775090145771</c:v>
                </c:pt>
                <c:pt idx="45">
                  <c:v>195.04605431258094</c:v>
                </c:pt>
                <c:pt idx="46">
                  <c:v>194.98557659582704</c:v>
                </c:pt>
                <c:pt idx="47">
                  <c:v>194.8639936014938</c:v>
                </c:pt>
                <c:pt idx="48">
                  <c:v>194.80357233610547</c:v>
                </c:pt>
                <c:pt idx="49">
                  <c:v>194.68210283028384</c:v>
                </c:pt>
                <c:pt idx="50">
                  <c:v>194.62173796356808</c:v>
                </c:pt>
                <c:pt idx="51">
                  <c:v>194.50038184032522</c:v>
                </c:pt>
                <c:pt idx="52">
                  <c:v>194.440073319638</c:v>
                </c:pt>
                <c:pt idx="53">
                  <c:v>194.31883047313974</c:v>
                </c:pt>
                <c:pt idx="54">
                  <c:v>194.25857824588641</c:v>
                </c:pt>
                <c:pt idx="55">
                  <c:v>194.13744857039762</c:v>
                </c:pt>
                <c:pt idx="56">
                  <c:v>194.07725258403252</c:v>
                </c:pt>
                <c:pt idx="57">
                  <c:v>193.95623597391653</c:v>
                </c:pt>
                <c:pt idx="58">
                  <c:v>193.89609617594306</c:v>
                </c:pt>
                <c:pt idx="59">
                  <c:v>193.77519252566196</c:v>
                </c:pt>
                <c:pt idx="60">
                  <c:v>193.71510886363251</c:v>
                </c:pt>
                <c:pt idx="61">
                  <c:v>193.59431806774683</c:v>
                </c:pt>
                <c:pt idx="62">
                  <c:v>193.53429048926273</c:v>
                </c:pt>
                <c:pt idx="63">
                  <c:v>193.41361244243151</c:v>
                </c:pt>
                <c:pt idx="64">
                  <c:v>173.38159908479321</c:v>
                </c:pt>
              </c:numCache>
            </c:numRef>
          </c:val>
          <c:smooth val="0"/>
        </c:ser>
        <c:dLbls>
          <c:showLegendKey val="0"/>
          <c:showVal val="0"/>
          <c:showCatName val="0"/>
          <c:showSerName val="0"/>
          <c:showPercent val="0"/>
          <c:showBubbleSize val="0"/>
        </c:dLbls>
        <c:marker val="1"/>
        <c:smooth val="0"/>
        <c:axId val="103216640"/>
        <c:axId val="103218176"/>
      </c:lineChart>
      <c:catAx>
        <c:axId val="103216640"/>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103218176"/>
        <c:crosses val="autoZero"/>
        <c:auto val="1"/>
        <c:lblAlgn val="ctr"/>
        <c:lblOffset val="100"/>
        <c:noMultiLvlLbl val="0"/>
      </c:catAx>
      <c:valAx>
        <c:axId val="103218176"/>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103216640"/>
        <c:crosses val="autoZero"/>
        <c:crossBetween val="between"/>
      </c:valAx>
      <c:spPr>
        <a:ln>
          <a:noFill/>
        </a:ln>
      </c:spPr>
    </c:plotArea>
    <c:legend>
      <c:legendPos val="b"/>
      <c:layout>
        <c:manualLayout>
          <c:xMode val="edge"/>
          <c:yMode val="edge"/>
          <c:x val="4.0978332734723302E-2"/>
          <c:y val="0.92332390166212042"/>
          <c:w val="0.85412500423766191"/>
          <c:h val="5.5148802968434961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areaChart>
        <c:grouping val="stacked"/>
        <c:varyColors val="0"/>
        <c:ser>
          <c:idx val="3"/>
          <c:order val="3"/>
          <c:tx>
            <c:strRef>
              <c:f>'Summary Biennial'!$B$68</c:f>
              <c:strCache>
                <c:ptCount val="1"/>
                <c:pt idx="0">
                  <c:v>Dummy line for shading 1 </c:v>
                </c:pt>
              </c:strCache>
            </c:strRef>
          </c:tx>
          <c:spPr>
            <a:noFill/>
          </c:spPr>
          <c:val>
            <c:numRef>
              <c:f>'Summary Biennial'!$C$68:$U$68</c:f>
              <c:numCache>
                <c:formatCode>0</c:formatCode>
                <c:ptCount val="19"/>
                <c:pt idx="0">
                  <c:v>123</c:v>
                </c:pt>
                <c:pt idx="1">
                  <c:v>123</c:v>
                </c:pt>
                <c:pt idx="2">
                  <c:v>125.00406838585937</c:v>
                </c:pt>
                <c:pt idx="3">
                  <c:v>126</c:v>
                </c:pt>
                <c:pt idx="4">
                  <c:v>127.33604559057291</c:v>
                </c:pt>
                <c:pt idx="5">
                  <c:v>128</c:v>
                </c:pt>
                <c:pt idx="6">
                  <c:v>130.00406838585937</c:v>
                </c:pt>
                <c:pt idx="7">
                  <c:v>131</c:v>
                </c:pt>
                <c:pt idx="8">
                  <c:v>132.33604559057292</c:v>
                </c:pt>
                <c:pt idx="9">
                  <c:v>133</c:v>
                </c:pt>
                <c:pt idx="10">
                  <c:v>133</c:v>
                </c:pt>
                <c:pt idx="11">
                  <c:v>139.01220515757811</c:v>
                </c:pt>
                <c:pt idx="12">
                  <c:v>142</c:v>
                </c:pt>
                <c:pt idx="13">
                  <c:v>148.01220515757811</c:v>
                </c:pt>
                <c:pt idx="14">
                  <c:v>151</c:v>
                </c:pt>
                <c:pt idx="15">
                  <c:v>157.68022795286458</c:v>
                </c:pt>
                <c:pt idx="16">
                  <c:v>161</c:v>
                </c:pt>
                <c:pt idx="17">
                  <c:v>168.34825074815103</c:v>
                </c:pt>
                <c:pt idx="18">
                  <c:v>172</c:v>
                </c:pt>
              </c:numCache>
            </c:numRef>
          </c:val>
        </c:ser>
        <c:ser>
          <c:idx val="4"/>
          <c:order val="4"/>
          <c:tx>
            <c:strRef>
              <c:f>'Summary Biennial'!$B$69</c:f>
              <c:strCache>
                <c:ptCount val="1"/>
                <c:pt idx="0">
                  <c:v>Dummary line for shading 2</c:v>
                </c:pt>
              </c:strCache>
            </c:strRef>
          </c:tx>
          <c:spPr>
            <a:pattFill prst="ltUpDiag">
              <a:fgClr>
                <a:schemeClr val="bg2">
                  <a:lumMod val="75000"/>
                </a:schemeClr>
              </a:fgClr>
              <a:bgClr>
                <a:schemeClr val="bg1"/>
              </a:bgClr>
            </a:pattFill>
            <a:ln>
              <a:noFill/>
            </a:ln>
          </c:spPr>
          <c:val>
            <c:numRef>
              <c:f>'Summary Biennial'!$C$69:$U$69</c:f>
              <c:numCache>
                <c:formatCode>0</c:formatCode>
                <c:ptCount val="19"/>
                <c:pt idx="0">
                  <c:v>12.849999999999994</c:v>
                </c:pt>
                <c:pt idx="1">
                  <c:v>-1.7820750000000061</c:v>
                </c:pt>
                <c:pt idx="2">
                  <c:v>-3.7861433858593756</c:v>
                </c:pt>
                <c:pt idx="3">
                  <c:v>-2.3577165000000093</c:v>
                </c:pt>
                <c:pt idx="4">
                  <c:v>-3.6937620905729176</c:v>
                </c:pt>
                <c:pt idx="5">
                  <c:v>-1.8848708300000112</c:v>
                </c:pt>
                <c:pt idx="6">
                  <c:v>-3.8889392158593807</c:v>
                </c:pt>
                <c:pt idx="7">
                  <c:v>-2.3625682466000058</c:v>
                </c:pt>
                <c:pt idx="8">
                  <c:v>-3.6986138371729282</c:v>
                </c:pt>
                <c:pt idx="9">
                  <c:v>-4.3625682466000058</c:v>
                </c:pt>
                <c:pt idx="10">
                  <c:v>0.18331256248177397</c:v>
                </c:pt>
                <c:pt idx="11">
                  <c:v>-8.6657274021746389E-2</c:v>
                </c:pt>
                <c:pt idx="12">
                  <c:v>-0.22082010845161903</c:v>
                </c:pt>
                <c:pt idx="13">
                  <c:v>-0.73092248280545391</c:v>
                </c:pt>
                <c:pt idx="14">
                  <c:v>-0.98442035975006092</c:v>
                </c:pt>
                <c:pt idx="15">
                  <c:v>-1.7542781895257633</c:v>
                </c:pt>
                <c:pt idx="16">
                  <c:v>-2.1368628141210309</c:v>
                </c:pt>
                <c:pt idx="17">
                  <c:v>-3.9088562666202904</c:v>
                </c:pt>
                <c:pt idx="18">
                  <c:v>-4.7894571043194389</c:v>
                </c:pt>
              </c:numCache>
            </c:numRef>
          </c:val>
        </c:ser>
        <c:dLbls>
          <c:showLegendKey val="0"/>
          <c:showVal val="0"/>
          <c:showCatName val="0"/>
          <c:showSerName val="0"/>
          <c:showPercent val="0"/>
          <c:showBubbleSize val="0"/>
        </c:dLbls>
        <c:axId val="103267328"/>
        <c:axId val="103269120"/>
      </c:areaChart>
      <c:lineChart>
        <c:grouping val="standard"/>
        <c:varyColors val="0"/>
        <c:ser>
          <c:idx val="1"/>
          <c:order val="0"/>
          <c:tx>
            <c:strRef>
              <c:f>'Summary Biennial'!$B$47</c:f>
              <c:strCache>
                <c:ptCount val="1"/>
                <c:pt idx="0">
                  <c:v>Pre OFHP</c:v>
                </c:pt>
              </c:strCache>
            </c:strRef>
          </c:tx>
          <c:spPr>
            <a:ln>
              <a:solidFill>
                <a:schemeClr val="bg1">
                  <a:lumMod val="50000"/>
                </a:schemeClr>
              </a:solidFill>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Biennial'!$C$47:$U$47</c:f>
              <c:numCache>
                <c:formatCode>0</c:formatCode>
                <c:ptCount val="19"/>
                <c:pt idx="0">
                  <c:v>152.70563809980166</c:v>
                </c:pt>
                <c:pt idx="1">
                  <c:v>150.1815</c:v>
                </c:pt>
                <c:pt idx="2">
                  <c:v>149.23374842745801</c:v>
                </c:pt>
                <c:pt idx="3">
                  <c:v>148.76275863484108</c:v>
                </c:pt>
                <c:pt idx="4">
                  <c:v>151.75646828170818</c:v>
                </c:pt>
                <c:pt idx="5">
                  <c:v>153.24420697461423</c:v>
                </c:pt>
                <c:pt idx="6">
                  <c:v>156.12555746399786</c:v>
                </c:pt>
                <c:pt idx="7">
                  <c:v>157.55745872248022</c:v>
                </c:pt>
                <c:pt idx="8">
                  <c:v>157.41627974885705</c:v>
                </c:pt>
                <c:pt idx="9">
                  <c:v>157.34612016544395</c:v>
                </c:pt>
                <c:pt idx="10">
                  <c:v>157.34612016544395</c:v>
                </c:pt>
                <c:pt idx="11">
                  <c:v>159.80160803502426</c:v>
                </c:pt>
                <c:pt idx="12">
                  <c:v>161.02187477577482</c:v>
                </c:pt>
                <c:pt idx="13">
                  <c:v>163.36530543226462</c:v>
                </c:pt>
                <c:pt idx="14">
                  <c:v>164.52988479133856</c:v>
                </c:pt>
                <c:pt idx="15">
                  <c:v>167.97276424792759</c:v>
                </c:pt>
                <c:pt idx="16">
                  <c:v>169.68372008091526</c:v>
                </c:pt>
                <c:pt idx="17">
                  <c:v>171.24043916711966</c:v>
                </c:pt>
                <c:pt idx="18">
                  <c:v>172.01405835258583</c:v>
                </c:pt>
              </c:numCache>
            </c:numRef>
          </c:val>
          <c:smooth val="0"/>
        </c:ser>
        <c:ser>
          <c:idx val="2"/>
          <c:order val="1"/>
          <c:tx>
            <c:strRef>
              <c:f>'Summary Biennial'!$B$48</c:f>
              <c:strCache>
                <c:ptCount val="1"/>
                <c:pt idx="0">
                  <c:v>March 2017 Cabinet Submission</c:v>
                </c:pt>
              </c:strCache>
            </c:strRef>
          </c:tx>
          <c:spPr>
            <a:ln>
              <a:solidFill>
                <a:srgbClr val="FF0000"/>
              </a:solidFill>
              <a:prstDash val="solid"/>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Biennial'!$C$48:$U$48</c:f>
              <c:numCache>
                <c:formatCode>0</c:formatCode>
                <c:ptCount val="19"/>
                <c:pt idx="0">
                  <c:v>123</c:v>
                </c:pt>
                <c:pt idx="1">
                  <c:v>123</c:v>
                </c:pt>
                <c:pt idx="2">
                  <c:v>125.00406838585937</c:v>
                </c:pt>
                <c:pt idx="3">
                  <c:v>126</c:v>
                </c:pt>
                <c:pt idx="4">
                  <c:v>127.33604559057291</c:v>
                </c:pt>
                <c:pt idx="5">
                  <c:v>128</c:v>
                </c:pt>
                <c:pt idx="6">
                  <c:v>130.00406838585937</c:v>
                </c:pt>
                <c:pt idx="7">
                  <c:v>131</c:v>
                </c:pt>
                <c:pt idx="8">
                  <c:v>132.33604559057292</c:v>
                </c:pt>
                <c:pt idx="9">
                  <c:v>133</c:v>
                </c:pt>
                <c:pt idx="10">
                  <c:v>133</c:v>
                </c:pt>
                <c:pt idx="11">
                  <c:v>139.01220515757811</c:v>
                </c:pt>
                <c:pt idx="12">
                  <c:v>142</c:v>
                </c:pt>
                <c:pt idx="13">
                  <c:v>148.01220515757811</c:v>
                </c:pt>
                <c:pt idx="14">
                  <c:v>151</c:v>
                </c:pt>
                <c:pt idx="15">
                  <c:v>157.68022795286458</c:v>
                </c:pt>
                <c:pt idx="16">
                  <c:v>161</c:v>
                </c:pt>
                <c:pt idx="17">
                  <c:v>168.34825074815103</c:v>
                </c:pt>
                <c:pt idx="18">
                  <c:v>172</c:v>
                </c:pt>
              </c:numCache>
            </c:numRef>
          </c:val>
          <c:smooth val="0"/>
        </c:ser>
        <c:ser>
          <c:idx val="0"/>
          <c:order val="2"/>
          <c:tx>
            <c:strRef>
              <c:f>'Summary Biennial'!$B$52</c:f>
              <c:strCache>
                <c:ptCount val="1"/>
                <c:pt idx="0">
                  <c:v>Direct to FAA</c:v>
                </c:pt>
              </c:strCache>
            </c:strRef>
          </c:tx>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Biennial'!$C$52:$U$52</c:f>
              <c:numCache>
                <c:formatCode>0</c:formatCode>
                <c:ptCount val="19"/>
                <c:pt idx="0">
                  <c:v>135.85</c:v>
                </c:pt>
                <c:pt idx="1">
                  <c:v>121.21792499999999</c:v>
                </c:pt>
                <c:pt idx="2">
                  <c:v>121.21792499999999</c:v>
                </c:pt>
                <c:pt idx="3">
                  <c:v>123.64228349999999</c:v>
                </c:pt>
                <c:pt idx="4">
                  <c:v>123.64228349999999</c:v>
                </c:pt>
                <c:pt idx="5">
                  <c:v>126.11512916999999</c:v>
                </c:pt>
                <c:pt idx="6">
                  <c:v>126.11512916999999</c:v>
                </c:pt>
                <c:pt idx="7">
                  <c:v>128.63743175339999</c:v>
                </c:pt>
                <c:pt idx="8">
                  <c:v>128.63743175339999</c:v>
                </c:pt>
                <c:pt idx="9">
                  <c:v>128.63743175339999</c:v>
                </c:pt>
                <c:pt idx="10">
                  <c:v>133.18331256248177</c:v>
                </c:pt>
                <c:pt idx="11">
                  <c:v>138.92554788355636</c:v>
                </c:pt>
                <c:pt idx="12">
                  <c:v>141.77917989154838</c:v>
                </c:pt>
                <c:pt idx="13">
                  <c:v>147.28128267477265</c:v>
                </c:pt>
                <c:pt idx="14">
                  <c:v>150.01557964024994</c:v>
                </c:pt>
                <c:pt idx="15">
                  <c:v>155.92594976333882</c:v>
                </c:pt>
                <c:pt idx="16">
                  <c:v>158.86313718587897</c:v>
                </c:pt>
                <c:pt idx="17">
                  <c:v>164.43939448153074</c:v>
                </c:pt>
                <c:pt idx="18">
                  <c:v>167.21054289568056</c:v>
                </c:pt>
              </c:numCache>
            </c:numRef>
          </c:val>
          <c:smooth val="0"/>
        </c:ser>
        <c:dLbls>
          <c:showLegendKey val="0"/>
          <c:showVal val="0"/>
          <c:showCatName val="0"/>
          <c:showSerName val="0"/>
          <c:showPercent val="0"/>
          <c:showBubbleSize val="0"/>
        </c:dLbls>
        <c:marker val="1"/>
        <c:smooth val="0"/>
        <c:axId val="103267328"/>
        <c:axId val="103269120"/>
      </c:lineChart>
      <c:catAx>
        <c:axId val="103267328"/>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103269120"/>
        <c:crosses val="autoZero"/>
        <c:auto val="1"/>
        <c:lblAlgn val="ctr"/>
        <c:lblOffset val="100"/>
        <c:noMultiLvlLbl val="0"/>
      </c:catAx>
      <c:valAx>
        <c:axId val="103269120"/>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103267328"/>
        <c:crosses val="autoZero"/>
        <c:crossBetween val="between"/>
      </c:valAx>
      <c:spPr>
        <a:ln>
          <a:noFill/>
        </a:ln>
      </c:spPr>
    </c:plotArea>
    <c:legend>
      <c:legendPos val="b"/>
      <c:legendEntry>
        <c:idx val="0"/>
        <c:delete val="1"/>
      </c:legendEntry>
      <c:legendEntry>
        <c:idx val="1"/>
        <c:delete val="1"/>
      </c:legendEntry>
      <c:layout>
        <c:manualLayout>
          <c:xMode val="edge"/>
          <c:yMode val="edge"/>
          <c:x val="4.0978332734723302E-2"/>
          <c:y val="0.92332390166212042"/>
          <c:w val="0.93918859278146405"/>
          <c:h val="5.5148802968434961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864402627116745"/>
          <c:y val="2.4979727440239533E-2"/>
          <c:w val="0.76895963842151327"/>
          <c:h val="0.81448216238253313"/>
        </c:manualLayout>
      </c:layout>
      <c:lineChart>
        <c:grouping val="standard"/>
        <c:varyColors val="0"/>
        <c:ser>
          <c:idx val="1"/>
          <c:order val="0"/>
          <c:tx>
            <c:strRef>
              <c:f>'Summary Biennial'!$B$65</c:f>
              <c:strCache>
                <c:ptCount val="1"/>
                <c:pt idx="0">
                  <c:v>6.3</c:v>
                </c:pt>
              </c:strCache>
            </c:strRef>
          </c:tx>
          <c:spPr>
            <a:ln w="28575" cap="rnd">
              <a:solidFill>
                <a:schemeClr val="accent6"/>
              </a:solidFill>
              <a:round/>
            </a:ln>
            <a:effectLst/>
          </c:spPr>
          <c:marker>
            <c:symbol val="none"/>
          </c:marker>
          <c:val>
            <c:numRef>
              <c:f>'Summary Biennial'!$D$65:$AI$65</c:f>
              <c:numCache>
                <c:formatCode>0.0</c:formatCode>
                <c:ptCount val="32"/>
                <c:pt idx="0">
                  <c:v>1.0186686371650229</c:v>
                </c:pt>
                <c:pt idx="1">
                  <c:v>3.293590712712978</c:v>
                </c:pt>
                <c:pt idx="2">
                  <c:v>5.7690069150364778</c:v>
                </c:pt>
                <c:pt idx="3">
                  <c:v>8.5349085988602749</c:v>
                </c:pt>
                <c:pt idx="4">
                  <c:v>11.546323896533767</c:v>
                </c:pt>
                <c:pt idx="5">
                  <c:v>13.971787079759363</c:v>
                </c:pt>
                <c:pt idx="6">
                  <c:v>16.024578941198659</c:v>
                </c:pt>
                <c:pt idx="7">
                  <c:v>17.758387709083923</c:v>
                </c:pt>
                <c:pt idx="8">
                  <c:v>18.907428036156375</c:v>
                </c:pt>
                <c:pt idx="9">
                  <c:v>19.50429033794919</c:v>
                </c:pt>
                <c:pt idx="10">
                  <c:v>19.416645281652148</c:v>
                </c:pt>
                <c:pt idx="11">
                  <c:v>19.033217245044515</c:v>
                </c:pt>
                <c:pt idx="12">
                  <c:v>18.60916947844629</c:v>
                </c:pt>
                <c:pt idx="13">
                  <c:v>18.140216747097366</c:v>
                </c:pt>
                <c:pt idx="14">
                  <c:v>17.634215769818773</c:v>
                </c:pt>
                <c:pt idx="15">
                  <c:v>17.07213769536299</c:v>
                </c:pt>
                <c:pt idx="16">
                  <c:v>16.453862698585841</c:v>
                </c:pt>
                <c:pt idx="17">
                  <c:v>15.789298261408575</c:v>
                </c:pt>
                <c:pt idx="18">
                  <c:v>15.071731845111396</c:v>
                </c:pt>
                <c:pt idx="19">
                  <c:v>14.297009686522259</c:v>
                </c:pt>
                <c:pt idx="20">
                  <c:v>13.461764243474455</c:v>
                </c:pt>
                <c:pt idx="21">
                  <c:v>12.562385182189615</c:v>
                </c:pt>
                <c:pt idx="22">
                  <c:v>11.595061120409111</c:v>
                </c:pt>
                <c:pt idx="23">
                  <c:v>10.555768789579462</c:v>
                </c:pt>
                <c:pt idx="24">
                  <c:v>9.4402616236977277</c:v>
                </c:pt>
                <c:pt idx="25">
                  <c:v>8.2440577448379262</c:v>
                </c:pt>
                <c:pt idx="26">
                  <c:v>6.9624273138236585</c:v>
                </c:pt>
                <c:pt idx="27">
                  <c:v>5.5903792128757006</c:v>
                </c:pt>
                <c:pt idx="28">
                  <c:v>4.1226470253427205</c:v>
                </c:pt>
                <c:pt idx="29">
                  <c:v>2.5536742758135458</c:v>
                </c:pt>
                <c:pt idx="30">
                  <c:v>0.87759889200645336</c:v>
                </c:pt>
                <c:pt idx="31">
                  <c:v>0</c:v>
                </c:pt>
              </c:numCache>
            </c:numRef>
          </c:val>
          <c:smooth val="0"/>
        </c:ser>
        <c:ser>
          <c:idx val="0"/>
          <c:order val="1"/>
          <c:tx>
            <c:strRef>
              <c:f>'Summary Biennial'!$B$59</c:f>
              <c:strCache>
                <c:ptCount val="1"/>
                <c:pt idx="0">
                  <c:v>Direct to FAA </c:v>
                </c:pt>
              </c:strCache>
            </c:strRef>
          </c:tx>
          <c:spPr>
            <a:ln w="28575" cap="rnd">
              <a:solidFill>
                <a:schemeClr val="accent1"/>
              </a:solidFill>
              <a:round/>
            </a:ln>
            <a:effectLst/>
          </c:spPr>
          <c:marker>
            <c:symbol val="none"/>
          </c:marker>
          <c:cat>
            <c:strRef>
              <c:f>'Summary Biennial'!$D$55:$BQ$55</c:f>
              <c:strCache>
                <c:ptCount val="32"/>
                <c:pt idx="0">
                  <c:v>2017-Jul</c:v>
                </c:pt>
                <c:pt idx="1">
                  <c:v>2018-May</c:v>
                </c:pt>
                <c:pt idx="2">
                  <c:v>2019-May</c:v>
                </c:pt>
                <c:pt idx="3">
                  <c:v>2020-May</c:v>
                </c:pt>
                <c:pt idx="4">
                  <c:v>2021-Jul</c:v>
                </c:pt>
                <c:pt idx="5">
                  <c:v>2022-May</c:v>
                </c:pt>
                <c:pt idx="6">
                  <c:v>2023-May</c:v>
                </c:pt>
                <c:pt idx="7">
                  <c:v>2024-May</c:v>
                </c:pt>
                <c:pt idx="8">
                  <c:v>2025-May</c:v>
                </c:pt>
                <c:pt idx="9">
                  <c:v>2026-May</c:v>
                </c:pt>
                <c:pt idx="10">
                  <c:v>2027-May</c:v>
                </c:pt>
                <c:pt idx="11">
                  <c:v>2028-May</c:v>
                </c:pt>
                <c:pt idx="12">
                  <c:v>2029-May</c:v>
                </c:pt>
                <c:pt idx="13">
                  <c:v>2030-May</c:v>
                </c:pt>
                <c:pt idx="14">
                  <c:v>2031-May</c:v>
                </c:pt>
                <c:pt idx="15">
                  <c:v>2032-May</c:v>
                </c:pt>
                <c:pt idx="16">
                  <c:v>2033-May</c:v>
                </c:pt>
                <c:pt idx="17">
                  <c:v>2034-May</c:v>
                </c:pt>
                <c:pt idx="18">
                  <c:v>2035-May</c:v>
                </c:pt>
                <c:pt idx="19">
                  <c:v>2036-May</c:v>
                </c:pt>
                <c:pt idx="20">
                  <c:v>2037-May</c:v>
                </c:pt>
                <c:pt idx="21">
                  <c:v>2038-May</c:v>
                </c:pt>
                <c:pt idx="22">
                  <c:v>2039-May</c:v>
                </c:pt>
                <c:pt idx="23">
                  <c:v>2040-May</c:v>
                </c:pt>
                <c:pt idx="24">
                  <c:v>2041-May</c:v>
                </c:pt>
                <c:pt idx="25">
                  <c:v>2042-May</c:v>
                </c:pt>
                <c:pt idx="26">
                  <c:v>2043-May</c:v>
                </c:pt>
                <c:pt idx="27">
                  <c:v>2044-May</c:v>
                </c:pt>
                <c:pt idx="28">
                  <c:v>2045-May</c:v>
                </c:pt>
                <c:pt idx="29">
                  <c:v>2046-May</c:v>
                </c:pt>
                <c:pt idx="30">
                  <c:v>2047-May</c:v>
                </c:pt>
                <c:pt idx="31">
                  <c:v>2048-May</c:v>
                </c:pt>
              </c:strCache>
            </c:strRef>
          </c:cat>
          <c:val>
            <c:numRef>
              <c:f>'Summary Biennial'!$D$59:$AI$59</c:f>
              <c:numCache>
                <c:formatCode>0.0</c:formatCode>
                <c:ptCount val="32"/>
                <c:pt idx="0">
                  <c:v>1.9312484313619718</c:v>
                </c:pt>
                <c:pt idx="1">
                  <c:v>6.9154123842226847</c:v>
                </c:pt>
                <c:pt idx="2">
                  <c:v>12.198304504536132</c:v>
                </c:pt>
                <c:pt idx="3">
                  <c:v>17.877271031493958</c:v>
                </c:pt>
                <c:pt idx="4">
                  <c:v>23.307012158808142</c:v>
                </c:pt>
                <c:pt idx="5">
                  <c:v>26.114016603994031</c:v>
                </c:pt>
                <c:pt idx="6">
                  <c:v>28.593912554783426</c:v>
                </c:pt>
                <c:pt idx="7">
                  <c:v>30.84025273888615</c:v>
                </c:pt>
                <c:pt idx="8">
                  <c:v>32.676753355797203</c:v>
                </c:pt>
                <c:pt idx="9">
                  <c:v>34.302378355094433</c:v>
                </c:pt>
                <c:pt idx="10">
                  <c:v>35.941430552101536</c:v>
                </c:pt>
                <c:pt idx="11">
                  <c:v>37.480303823016548</c:v>
                </c:pt>
                <c:pt idx="12">
                  <c:v>38.730193279611548</c:v>
                </c:pt>
                <c:pt idx="13">
                  <c:v>39.477799019537009</c:v>
                </c:pt>
                <c:pt idx="14">
                  <c:v>40.185041009924944</c:v>
                </c:pt>
                <c:pt idx="15">
                  <c:v>40.726068578311526</c:v>
                </c:pt>
                <c:pt idx="16">
                  <c:v>41.151122496334807</c:v>
                </c:pt>
                <c:pt idx="17">
                  <c:v>41.022305516007393</c:v>
                </c:pt>
                <c:pt idx="18">
                  <c:v>40.5747764829635</c:v>
                </c:pt>
                <c:pt idx="19">
                  <c:v>39.916349650458166</c:v>
                </c:pt>
                <c:pt idx="20">
                  <c:v>39.256894246507535</c:v>
                </c:pt>
                <c:pt idx="21">
                  <c:v>38.493494577332719</c:v>
                </c:pt>
                <c:pt idx="22">
                  <c:v>37.876148306821371</c:v>
                </c:pt>
                <c:pt idx="23">
                  <c:v>37.342775791016336</c:v>
                </c:pt>
                <c:pt idx="24">
                  <c:v>36.766833888919322</c:v>
                </c:pt>
                <c:pt idx="25">
                  <c:v>36.117801835111834</c:v>
                </c:pt>
                <c:pt idx="26">
                  <c:v>35.512405805837496</c:v>
                </c:pt>
                <c:pt idx="27">
                  <c:v>34.846945638060838</c:v>
                </c:pt>
                <c:pt idx="28">
                  <c:v>34.180312522846663</c:v>
                </c:pt>
                <c:pt idx="29">
                  <c:v>33.424935987021591</c:v>
                </c:pt>
                <c:pt idx="30">
                  <c:v>32.518722463517179</c:v>
                </c:pt>
                <c:pt idx="31">
                  <c:v>31.410214196461972</c:v>
                </c:pt>
              </c:numCache>
            </c:numRef>
          </c:val>
          <c:smooth val="0"/>
        </c:ser>
        <c:dLbls>
          <c:showLegendKey val="0"/>
          <c:showVal val="0"/>
          <c:showCatName val="0"/>
          <c:showSerName val="0"/>
          <c:showPercent val="0"/>
          <c:showBubbleSize val="0"/>
        </c:dLbls>
        <c:marker val="1"/>
        <c:smooth val="0"/>
        <c:axId val="102447360"/>
        <c:axId val="102457344"/>
      </c:lineChart>
      <c:catAx>
        <c:axId val="10244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457344"/>
        <c:crosses val="autoZero"/>
        <c:auto val="1"/>
        <c:lblAlgn val="ctr"/>
        <c:lblOffset val="100"/>
        <c:noMultiLvlLbl val="0"/>
      </c:catAx>
      <c:valAx>
        <c:axId val="102457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CA" b="1"/>
                  <a:t>Accummulated debt</a:t>
                </a:r>
                <a:r>
                  <a:rPr lang="en-CA" b="1" baseline="0"/>
                  <a:t> ($B)</a:t>
                </a:r>
                <a:endParaRPr lang="en-CA" b="1"/>
              </a:p>
            </c:rich>
          </c:tx>
          <c:layout>
            <c:manualLayout>
              <c:xMode val="edge"/>
              <c:yMode val="edge"/>
              <c:x val="0.11944792816305334"/>
              <c:y val="0.39519967242046766"/>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4473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'Cash Flow'!$B$34</c:f>
              <c:strCache>
                <c:ptCount val="1"/>
                <c:pt idx="0">
                  <c:v>Money borrowed to pay GA ($46b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Flow'!$C$34:$BP$34</c:f>
              <c:numCache>
                <c:formatCode>0</c:formatCode>
                <c:ptCount val="66"/>
                <c:pt idx="0">
                  <c:v>172.17401747984218</c:v>
                </c:pt>
                <c:pt idx="1">
                  <c:v>2477.6188823084199</c:v>
                </c:pt>
                <c:pt idx="2">
                  <c:v>2345.1494544760221</c:v>
                </c:pt>
                <c:pt idx="3">
                  <c:v>2456.1154392387743</c:v>
                </c:pt>
                <c:pt idx="4">
                  <c:v>2410.9249949557202</c:v>
                </c:pt>
                <c:pt idx="5">
                  <c:v>2520.1050499742723</c:v>
                </c:pt>
                <c:pt idx="6">
                  <c:v>2471.1105065880456</c:v>
                </c:pt>
                <c:pt idx="7">
                  <c:v>2437.9735126601404</c:v>
                </c:pt>
                <c:pt idx="8">
                  <c:v>768.93097888516888</c:v>
                </c:pt>
                <c:pt idx="9">
                  <c:v>833.96272446370131</c:v>
                </c:pt>
                <c:pt idx="10">
                  <c:v>759.54328850047659</c:v>
                </c:pt>
                <c:pt idx="11">
                  <c:v>598.22149404125412</c:v>
                </c:pt>
                <c:pt idx="12">
                  <c:v>530.51961358264771</c:v>
                </c:pt>
                <c:pt idx="13">
                  <c:v>413.18263219632263</c:v>
                </c:pt>
                <c:pt idx="14">
                  <c:v>359.80095264368265</c:v>
                </c:pt>
                <c:pt idx="15">
                  <c:v>172.5903142121042</c:v>
                </c:pt>
                <c:pt idx="16">
                  <c:v>81.704487697350942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5560.7417104306769</c:v>
                </c:pt>
                <c:pt idx="64">
                  <c:v>9381.0040962450221</c:v>
                </c:pt>
                <c:pt idx="65">
                  <c:v>9338.213881006619</c:v>
                </c:pt>
              </c:numCache>
            </c:numRef>
          </c:val>
        </c:ser>
        <c:ser>
          <c:idx val="1"/>
          <c:order val="1"/>
          <c:tx>
            <c:strRef>
              <c:f>'Cash Flow'!$B$35</c:f>
              <c:strCache>
                <c:ptCount val="1"/>
                <c:pt idx="0">
                  <c:v>Interest ($54b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Flow'!$C$35:$BP$35</c:f>
              <c:numCache>
                <c:formatCode>0</c:formatCode>
                <c:ptCount val="66"/>
                <c:pt idx="1">
                  <c:v>48.786942860573404</c:v>
                </c:pt>
                <c:pt idx="2">
                  <c:v>112.60867321569715</c:v>
                </c:pt>
                <c:pt idx="3">
                  <c:v>174.69623450176343</c:v>
                </c:pt>
                <c:pt idx="4">
                  <c:v>241.15545161718836</c:v>
                </c:pt>
                <c:pt idx="5">
                  <c:v>308.15195766346079</c:v>
                </c:pt>
                <c:pt idx="6">
                  <c:v>379.59901273204639</c:v>
                </c:pt>
                <c:pt idx="7">
                  <c:v>451.61326018600067</c:v>
                </c:pt>
                <c:pt idx="8">
                  <c:v>524.60961968496702</c:v>
                </c:pt>
                <c:pt idx="9">
                  <c:v>588.77866357181313</c:v>
                </c:pt>
                <c:pt idx="10">
                  <c:v>624.71976864989517</c:v>
                </c:pt>
                <c:pt idx="11">
                  <c:v>659.68883921404358</c:v>
                </c:pt>
                <c:pt idx="12">
                  <c:v>691.46600395145208</c:v>
                </c:pt>
                <c:pt idx="13">
                  <c:v>722.33564326400551</c:v>
                </c:pt>
                <c:pt idx="14">
                  <c:v>751.020955998707</c:v>
                </c:pt>
                <c:pt idx="15">
                  <c:v>779.08239237589578</c:v>
                </c:pt>
                <c:pt idx="16">
                  <c:v>803.12342262570814</c:v>
                </c:pt>
                <c:pt idx="17">
                  <c:v>825.47582845882425</c:v>
                </c:pt>
                <c:pt idx="18">
                  <c:v>846.27312075016448</c:v>
                </c:pt>
                <c:pt idx="19">
                  <c:v>866.54215253474979</c:v>
                </c:pt>
                <c:pt idx="20">
                  <c:v>887.05984937164976</c:v>
                </c:pt>
                <c:pt idx="21">
                  <c:v>907.94767270622219</c:v>
                </c:pt>
                <c:pt idx="22">
                  <c:v>927.59839400517865</c:v>
                </c:pt>
                <c:pt idx="23">
                  <c:v>946.82248607492386</c:v>
                </c:pt>
                <c:pt idx="24">
                  <c:v>963.26396532121726</c:v>
                </c:pt>
                <c:pt idx="25">
                  <c:v>978.39702848525985</c:v>
                </c:pt>
                <c:pt idx="26">
                  <c:v>989.01680818791192</c:v>
                </c:pt>
                <c:pt idx="27">
                  <c:v>997.28294596934961</c:v>
                </c:pt>
                <c:pt idx="28">
                  <c:v>1006.1154857479477</c:v>
                </c:pt>
                <c:pt idx="29">
                  <c:v>1015.1491997424704</c:v>
                </c:pt>
                <c:pt idx="30">
                  <c:v>1022.4853179972862</c:v>
                </c:pt>
                <c:pt idx="31">
                  <c:v>1028.8165667348446</c:v>
                </c:pt>
                <c:pt idx="32">
                  <c:v>1034.4534375453834</c:v>
                </c:pt>
                <c:pt idx="33">
                  <c:v>1039.5542226855296</c:v>
                </c:pt>
                <c:pt idx="34">
                  <c:v>1039.4360268748144</c:v>
                </c:pt>
                <c:pt idx="35">
                  <c:v>1036.3000651381894</c:v>
                </c:pt>
                <c:pt idx="36">
                  <c:v>1031.3401492228415</c:v>
                </c:pt>
                <c:pt idx="37">
                  <c:v>1024.9946457995898</c:v>
                </c:pt>
                <c:pt idx="38">
                  <c:v>1017.2834069974206</c:v>
                </c:pt>
                <c:pt idx="39">
                  <c:v>1008.3615540990817</c:v>
                </c:pt>
                <c:pt idx="40">
                  <c:v>1000.1171150883448</c:v>
                </c:pt>
                <c:pt idx="41">
                  <c:v>991.70247876254075</c:v>
                </c:pt>
                <c:pt idx="42">
                  <c:v>982.52399222828501</c:v>
                </c:pt>
                <c:pt idx="43">
                  <c:v>972.41757712326944</c:v>
                </c:pt>
                <c:pt idx="44">
                  <c:v>964.34834955495398</c:v>
                </c:pt>
                <c:pt idx="45">
                  <c:v>956.82225715535378</c:v>
                </c:pt>
                <c:pt idx="46">
                  <c:v>950.10866008806545</c:v>
                </c:pt>
                <c:pt idx="47">
                  <c:v>943.34827109048001</c:v>
                </c:pt>
                <c:pt idx="48">
                  <c:v>936.36415279066068</c:v>
                </c:pt>
                <c:pt idx="49">
                  <c:v>928.7989028101905</c:v>
                </c:pt>
                <c:pt idx="50">
                  <c:v>920.92279104815168</c:v>
                </c:pt>
                <c:pt idx="51">
                  <c:v>912.40314076861</c:v>
                </c:pt>
                <c:pt idx="52">
                  <c:v>904.76636384098992</c:v>
                </c:pt>
                <c:pt idx="53">
                  <c:v>897.10970621684896</c:v>
                </c:pt>
                <c:pt idx="54">
                  <c:v>889.04772995667906</c:v>
                </c:pt>
                <c:pt idx="55">
                  <c:v>880.29893932943639</c:v>
                </c:pt>
                <c:pt idx="56">
                  <c:v>872.00240870478967</c:v>
                </c:pt>
                <c:pt idx="57">
                  <c:v>863.45854159873943</c:v>
                </c:pt>
                <c:pt idx="58">
                  <c:v>854.31811438186685</c:v>
                </c:pt>
                <c:pt idx="59">
                  <c:v>844.37631929473173</c:v>
                </c:pt>
                <c:pt idx="60">
                  <c:v>833.44960434066854</c:v>
                </c:pt>
                <c:pt idx="61">
                  <c:v>821.5</c:v>
                </c:pt>
                <c:pt idx="62">
                  <c:v>808.1</c:v>
                </c:pt>
                <c:pt idx="63">
                  <c:v>793.48068345638137</c:v>
                </c:pt>
                <c:pt idx="64">
                  <c:v>954.00021052484885</c:v>
                </c:pt>
                <c:pt idx="65">
                  <c:v>1215.0817246325787</c:v>
                </c:pt>
              </c:numCache>
            </c:numRef>
          </c:val>
        </c:ser>
        <c:ser>
          <c:idx val="2"/>
          <c:order val="2"/>
          <c:tx>
            <c:strRef>
              <c:f>'Cash Flow'!$B$36</c:f>
              <c:strCache>
                <c:ptCount val="1"/>
                <c:pt idx="0">
                  <c:v>Repayment from ratepayers ($45b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Flow'!$C$36:$BP$36</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-2.2076390784632167</c:v>
                </c:pt>
                <c:pt idx="18" formatCode="0">
                  <c:v>-43.9163108332923</c:v>
                </c:pt>
                <c:pt idx="19" formatCode="0">
                  <c:v>-54.341848353650676</c:v>
                </c:pt>
                <c:pt idx="20" formatCode="0">
                  <c:v>-60.207956545641537</c:v>
                </c:pt>
                <c:pt idx="21" formatCode="0">
                  <c:v>-130.06690259529023</c:v>
                </c:pt>
                <c:pt idx="22" formatCode="0">
                  <c:v>-166.60589320110103</c:v>
                </c:pt>
                <c:pt idx="23" formatCode="0">
                  <c:v>-295.98070050907518</c:v>
                </c:pt>
                <c:pt idx="24" formatCode="0">
                  <c:v>-364.21629429206541</c:v>
                </c:pt>
                <c:pt idx="25" formatCode="0">
                  <c:v>-558.00928353535437</c:v>
                </c:pt>
                <c:pt idx="26" formatCode="0">
                  <c:v>-661.79881321235735</c:v>
                </c:pt>
                <c:pt idx="27" formatCode="0">
                  <c:v>-647.64372710891439</c:v>
                </c:pt>
                <c:pt idx="28" formatCode="0">
                  <c:v>-648.51271422045329</c:v>
                </c:pt>
                <c:pt idx="29" formatCode="0">
                  <c:v>-724.74635748222045</c:v>
                </c:pt>
                <c:pt idx="30" formatCode="0">
                  <c:v>-771.86059187095225</c:v>
                </c:pt>
                <c:pt idx="31" formatCode="0">
                  <c:v>-805.67903705289291</c:v>
                </c:pt>
                <c:pt idx="32" formatCode="0">
                  <c:v>-832.53704920405107</c:v>
                </c:pt>
                <c:pt idx="33" formatCode="0">
                  <c:v>-1044.2330457609951</c:v>
                </c:pt>
                <c:pt idx="34" formatCode="0">
                  <c:v>-1163.5741841267677</c:v>
                </c:pt>
                <c:pt idx="35" formatCode="0">
                  <c:v>-1232.6400952683362</c:v>
                </c:pt>
                <c:pt idx="36" formatCode="0">
                  <c:v>-1282.5291521365893</c:v>
                </c:pt>
                <c:pt idx="37" formatCode="0">
                  <c:v>-1330.2467679320825</c:v>
                </c:pt>
                <c:pt idx="38" formatCode="0">
                  <c:v>-1370.4581173702618</c:v>
                </c:pt>
                <c:pt idx="39" formatCode="0">
                  <c:v>-1334.720595542771</c:v>
                </c:pt>
                <c:pt idx="40" formatCode="0">
                  <c:v>-1333.2134775952773</c:v>
                </c:pt>
                <c:pt idx="41" formatCode="0">
                  <c:v>-1355.0361226068921</c:v>
                </c:pt>
                <c:pt idx="42" formatCode="0">
                  <c:v>-1382.5900175587506</c:v>
                </c:pt>
                <c:pt idx="43" formatCode="0">
                  <c:v>-1291.8408114945703</c:v>
                </c:pt>
                <c:pt idx="44" formatCode="0">
                  <c:v>-1262.2713856949999</c:v>
                </c:pt>
                <c:pt idx="45" formatCode="0">
                  <c:v>-1222.5823774820369</c:v>
                </c:pt>
                <c:pt idx="46" formatCode="0">
                  <c:v>-1217.7210555664169</c:v>
                </c:pt>
                <c:pt idx="47" formatCode="0">
                  <c:v>-1219.8170703247226</c:v>
                </c:pt>
                <c:pt idx="48" formatCode="0">
                  <c:v>-1235.8372556534202</c:v>
                </c:pt>
                <c:pt idx="49" formatCode="0">
                  <c:v>-1240.5775795175873</c:v>
                </c:pt>
                <c:pt idx="50" formatCode="0">
                  <c:v>-1258.1761681482358</c:v>
                </c:pt>
                <c:pt idx="51" formatCode="0">
                  <c:v>-1214.7076631953776</c:v>
                </c:pt>
                <c:pt idx="52" formatCode="0">
                  <c:v>-1207.8578706885644</c:v>
                </c:pt>
                <c:pt idx="53" formatCode="0">
                  <c:v>-1216.2458949841334</c:v>
                </c:pt>
                <c:pt idx="54" formatCode="0">
                  <c:v>-1235.3717089660508</c:v>
                </c:pt>
                <c:pt idx="55" formatCode="0">
                  <c:v>-1208.7200457797039</c:v>
                </c:pt>
                <c:pt idx="56" formatCode="0">
                  <c:v>-1210.2144174687062</c:v>
                </c:pt>
                <c:pt idx="57" formatCode="0">
                  <c:v>-1225.2855938699115</c:v>
                </c:pt>
                <c:pt idx="58" formatCode="0">
                  <c:v>-1247.8675979357586</c:v>
                </c:pt>
                <c:pt idx="59" formatCode="0">
                  <c:v>-1276.9142050007752</c:v>
                </c:pt>
                <c:pt idx="60" formatCode="0">
                  <c:v>-1307.1252421390402</c:v>
                </c:pt>
                <c:pt idx="61" formatCode="0">
                  <c:v>-1350.0312675781433</c:v>
                </c:pt>
                <c:pt idx="62" formatCode="0">
                  <c:v>-1388.0769994770599</c:v>
                </c:pt>
                <c:pt idx="63" formatCode="0">
                  <c:v>0</c:v>
                </c:pt>
                <c:pt idx="64" formatCode="0">
                  <c:v>0</c:v>
                </c:pt>
                <c:pt idx="65" formatCode="0">
                  <c:v>0</c:v>
                </c:pt>
              </c:numCache>
            </c:numRef>
          </c:val>
        </c:ser>
        <c:dLbls>
          <c:showLegendKey val="0"/>
          <c:showVal val="0"/>
          <c:showCatName val="0"/>
          <c:showSerName val="0"/>
          <c:showPercent val="0"/>
          <c:showBubbleSize val="0"/>
        </c:dLbls>
        <c:gapWidth val="150"/>
        <c:overlap val="100"/>
        <c:axId val="102669696"/>
        <c:axId val="102671488"/>
      </c:barChart>
      <c:catAx>
        <c:axId val="102669696"/>
        <c:scaling>
          <c:orientation val="minMax"/>
        </c:scaling>
        <c:delete val="0"/>
        <c:axPos val="b"/>
        <c:numFmt formatCode="General" sourceLinked="0"/>
        <c:majorTickMark val="out"/>
        <c:minorTickMark val="none"/>
        <c:tickLblPos val="nextTo"/>
        <c:crossAx val="102671488"/>
        <c:crosses val="autoZero"/>
        <c:auto val="1"/>
        <c:lblAlgn val="ctr"/>
        <c:lblOffset val="100"/>
        <c:noMultiLvlLbl val="0"/>
      </c:catAx>
      <c:valAx>
        <c:axId val="102671488"/>
        <c:scaling>
          <c:orientation val="minMax"/>
        </c:scaling>
        <c:delete val="0"/>
        <c:axPos val="l"/>
        <c:majorGridlines/>
        <c:title>
          <c:tx>
            <c:rich>
              <a:bodyPr rot="-5400000" vert="horz"/>
              <a:lstStyle/>
              <a:p>
                <a:pPr>
                  <a:defRPr/>
                </a:pPr>
                <a:r>
                  <a:rPr lang="en-US"/>
                  <a:t>$ million</a:t>
                </a:r>
              </a:p>
            </c:rich>
          </c:tx>
          <c:overlay val="0"/>
        </c:title>
        <c:numFmt formatCode="0" sourceLinked="1"/>
        <c:majorTickMark val="out"/>
        <c:minorTickMark val="none"/>
        <c:tickLblPos val="nextTo"/>
        <c:crossAx val="10266969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IESO RPP</a:t>
            </a:r>
            <a:r>
              <a:rPr lang="en-CA" baseline="0"/>
              <a:t> bill projection Feb vs. Jul</a:t>
            </a:r>
            <a:endParaRPr lang="en-CA"/>
          </a:p>
        </c:rich>
      </c:tx>
      <c:overlay val="0"/>
      <c:spPr>
        <a:noFill/>
        <a:ln>
          <a:noFill/>
        </a:ln>
        <a:effectLst/>
      </c:spPr>
    </c:title>
    <c:autoTitleDeleted val="0"/>
    <c:plotArea>
      <c:layout/>
      <c:lineChart>
        <c:grouping val="standard"/>
        <c:varyColors val="0"/>
        <c:ser>
          <c:idx val="0"/>
          <c:order val="0"/>
          <c:tx>
            <c:strRef>
              <c:f>'Res Bill Annual'!$B$47</c:f>
              <c:strCache>
                <c:ptCount val="1"/>
                <c:pt idx="0">
                  <c:v>IESO Feb unadjusted residential bill inc. tax basing of social programs reduction</c:v>
                </c:pt>
              </c:strCache>
            </c:strRef>
          </c:tx>
          <c:spPr>
            <a:ln w="28575" cap="rnd">
              <a:solidFill>
                <a:schemeClr val="accent1"/>
              </a:solidFill>
              <a:round/>
            </a:ln>
            <a:effectLst/>
          </c:spPr>
          <c:marker>
            <c:symbol val="none"/>
          </c:marker>
          <c:cat>
            <c:numRef>
              <c:f>'Res Bill Annual'!$C$11:$AJ$11</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'Res Bill Annual'!$C$47:$AJ$47</c:f>
              <c:numCache>
                <c:formatCode>0.00</c:formatCode>
                <c:ptCount val="34"/>
                <c:pt idx="0">
                  <c:v>143.02394104743016</c:v>
                </c:pt>
                <c:pt idx="1">
                  <c:v>145.40791387476423</c:v>
                </c:pt>
                <c:pt idx="2">
                  <c:v>147.8731627606374</c:v>
                </c:pt>
                <c:pt idx="3">
                  <c:v>157.28314416088452</c:v>
                </c:pt>
                <c:pt idx="4">
                  <c:v>155.38411884013621</c:v>
                </c:pt>
                <c:pt idx="5">
                  <c:v>158.44927165693457</c:v>
                </c:pt>
                <c:pt idx="6">
                  <c:v>162.84173315613435</c:v>
                </c:pt>
                <c:pt idx="7">
                  <c:v>165.33220454039076</c:v>
                </c:pt>
                <c:pt idx="8">
                  <c:v>173.44088084748512</c:v>
                </c:pt>
                <c:pt idx="9">
                  <c:v>169.17853651513133</c:v>
                </c:pt>
                <c:pt idx="10">
                  <c:v>178.06119098048035</c:v>
                </c:pt>
                <c:pt idx="11">
                  <c:v>178.54048808995026</c:v>
                </c:pt>
                <c:pt idx="12">
                  <c:v>177.68907685375942</c:v>
                </c:pt>
                <c:pt idx="13">
                  <c:v>179.69645761422026</c:v>
                </c:pt>
                <c:pt idx="14">
                  <c:v>182.09769172347063</c:v>
                </c:pt>
                <c:pt idx="15">
                  <c:v>184.24765100522691</c:v>
                </c:pt>
                <c:pt idx="16">
                  <c:v>186.15303726857101</c:v>
                </c:pt>
                <c:pt idx="17">
                  <c:v>187.48002430184727</c:v>
                </c:pt>
                <c:pt idx="18">
                  <c:v>184.48165983507687</c:v>
                </c:pt>
                <c:pt idx="19">
                  <c:v>185.35483968236298</c:v>
                </c:pt>
                <c:pt idx="20">
                  <c:v>186.23190410958313</c:v>
                </c:pt>
                <c:pt idx="21">
                  <c:v>187.11286688225331</c:v>
                </c:pt>
                <c:pt idx="22">
                  <c:v>187.99774176169907</c:v>
                </c:pt>
                <c:pt idx="23">
                  <c:v>188.88654250405486</c:v>
                </c:pt>
                <c:pt idx="24">
                  <c:v>189.77928285924531</c:v>
                </c:pt>
                <c:pt idx="25">
                  <c:v>190.67597656994761</c:v>
                </c:pt>
                <c:pt idx="26">
                  <c:v>191.57663737053502</c:v>
                </c:pt>
                <c:pt idx="27">
                  <c:v>192.48127898600154</c:v>
                </c:pt>
                <c:pt idx="28">
                  <c:v>193.38991513086674</c:v>
                </c:pt>
                <c:pt idx="29">
                  <c:v>194.30255950806088</c:v>
                </c:pt>
                <c:pt idx="30">
                  <c:v>195.21922580779022</c:v>
                </c:pt>
                <c:pt idx="31">
                  <c:v>196.13992770638194</c:v>
                </c:pt>
                <c:pt idx="32">
                  <c:v>197.06467886510805</c:v>
                </c:pt>
                <c:pt idx="33">
                  <c:v>197.99349292898896</c:v>
                </c:pt>
              </c:numCache>
            </c:numRef>
          </c:val>
          <c:smooth val="0"/>
        </c:ser>
        <c:ser>
          <c:idx val="1"/>
          <c:order val="1"/>
          <c:tx>
            <c:strRef>
              <c:f>'Res Bill Annual'!$B$48</c:f>
              <c:strCache>
                <c:ptCount val="1"/>
                <c:pt idx="0">
                  <c:v>IESO Jul unadjusted residential bill inc. tax basing of social programs reduction</c:v>
                </c:pt>
              </c:strCache>
            </c:strRef>
          </c:tx>
          <c:spPr>
            <a:ln w="28575" cap="rnd">
              <a:solidFill>
                <a:schemeClr val="accent2"/>
              </a:solidFill>
              <a:round/>
            </a:ln>
            <a:effectLst/>
          </c:spPr>
          <c:marker>
            <c:symbol val="none"/>
          </c:marker>
          <c:cat>
            <c:numRef>
              <c:f>'Res Bill Annual'!$C$11:$AJ$11</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'Res Bill Annual'!$C$48:$AJ$48</c:f>
              <c:numCache>
                <c:formatCode>0.00</c:formatCode>
                <c:ptCount val="34"/>
                <c:pt idx="0">
                  <c:v>140.77000000000001</c:v>
                </c:pt>
                <c:pt idx="1">
                  <c:v>139.2288177474677</c:v>
                </c:pt>
                <c:pt idx="2">
                  <c:v>143.45686378534688</c:v>
                </c:pt>
                <c:pt idx="3">
                  <c:v>147.5147225928383</c:v>
                </c:pt>
                <c:pt idx="4">
                  <c:v>147.27344777661327</c:v>
                </c:pt>
                <c:pt idx="5">
                  <c:v>150.70492245368825</c:v>
                </c:pt>
                <c:pt idx="6">
                  <c:v>153.97478195079677</c:v>
                </c:pt>
                <c:pt idx="7">
                  <c:v>158.81018578900787</c:v>
                </c:pt>
                <c:pt idx="8">
                  <c:v>160.9545853310197</c:v>
                </c:pt>
                <c:pt idx="9">
                  <c:v>165.15783050454328</c:v>
                </c:pt>
                <c:pt idx="10">
                  <c:v>168.47943300389431</c:v>
                </c:pt>
                <c:pt idx="11">
                  <c:v>170.54934313203748</c:v>
                </c:pt>
                <c:pt idx="12">
                  <c:v>171.16260506369954</c:v>
                </c:pt>
                <c:pt idx="13">
                  <c:v>172.08865699226294</c:v>
                </c:pt>
                <c:pt idx="14">
                  <c:v>170.87951073296946</c:v>
                </c:pt>
                <c:pt idx="15">
                  <c:v>172.72089655984658</c:v>
                </c:pt>
                <c:pt idx="16">
                  <c:v>172.95487161968521</c:v>
                </c:pt>
                <c:pt idx="17">
                  <c:v>170.34502831159642</c:v>
                </c:pt>
                <c:pt idx="18">
                  <c:v>168.7430133402068</c:v>
                </c:pt>
                <c:pt idx="19">
                  <c:v>168.48168924402378</c:v>
                </c:pt>
                <c:pt idx="20">
                  <c:v>168.21782280073623</c:v>
                </c:pt>
                <c:pt idx="21">
                  <c:v>167.95134160331239</c:v>
                </c:pt>
                <c:pt idx="22">
                  <c:v>167.6821713053013</c:v>
                </c:pt>
                <c:pt idx="23">
                  <c:v>167.41023556877761</c:v>
                </c:pt>
                <c:pt idx="24">
                  <c:v>167.13545601088921</c:v>
                </c:pt>
                <c:pt idx="25">
                  <c:v>166.85775214897026</c:v>
                </c:pt>
                <c:pt idx="26">
                  <c:v>166.57704134418128</c:v>
                </c:pt>
                <c:pt idx="27">
                  <c:v>166.29323874363641</c:v>
                </c:pt>
                <c:pt idx="28">
                  <c:v>166.00625722097752</c:v>
                </c:pt>
                <c:pt idx="29">
                  <c:v>165.71600731535352</c:v>
                </c:pt>
                <c:pt idx="30">
                  <c:v>165.42239716876176</c:v>
                </c:pt>
                <c:pt idx="31">
                  <c:v>165.12533246170784</c:v>
                </c:pt>
                <c:pt idx="32">
                  <c:v>164.82471634713872</c:v>
                </c:pt>
                <c:pt idx="33">
                  <c:v>164.52044938260246</c:v>
                </c:pt>
              </c:numCache>
            </c:numRef>
          </c:val>
          <c:smooth val="0"/>
        </c:ser>
        <c:dLbls>
          <c:showLegendKey val="0"/>
          <c:showVal val="0"/>
          <c:showCatName val="0"/>
          <c:showSerName val="0"/>
          <c:showPercent val="0"/>
          <c:showBubbleSize val="0"/>
        </c:dLbls>
        <c:marker val="1"/>
        <c:smooth val="0"/>
        <c:axId val="102712064"/>
        <c:axId val="102713600"/>
      </c:lineChart>
      <c:catAx>
        <c:axId val="10271206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13600"/>
        <c:crosses val="autoZero"/>
        <c:auto val="1"/>
        <c:lblAlgn val="ctr"/>
        <c:lblOffset val="100"/>
        <c:tickLblSkip val="2"/>
        <c:tickMarkSkip val="2"/>
        <c:noMultiLvlLbl val="0"/>
      </c:catAx>
      <c:valAx>
        <c:axId val="102713600"/>
        <c:scaling>
          <c:orientation val="minMax"/>
          <c:min val="1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12064"/>
        <c:crossesAt val="2"/>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141515</xdr:colOff>
      <xdr:row>13</xdr:row>
      <xdr:rowOff>151492</xdr:rowOff>
    </xdr:from>
    <xdr:to>
      <xdr:col>7</xdr:col>
      <xdr:colOff>141513</xdr:colOff>
      <xdr:row>33</xdr:row>
      <xdr:rowOff>118155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610051</xdr:colOff>
      <xdr:row>8</xdr:row>
      <xdr:rowOff>38553</xdr:rowOff>
    </xdr:from>
    <xdr:to>
      <xdr:col>14</xdr:col>
      <xdr:colOff>1003300</xdr:colOff>
      <xdr:row>32</xdr:row>
      <xdr:rowOff>188233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7</xdr:row>
      <xdr:rowOff>0</xdr:rowOff>
    </xdr:from>
    <xdr:to>
      <xdr:col>22</xdr:col>
      <xdr:colOff>444049</xdr:colOff>
      <xdr:row>31</xdr:row>
      <xdr:rowOff>149680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165100</xdr:colOff>
      <xdr:row>1</xdr:row>
      <xdr:rowOff>12700</xdr:rowOff>
    </xdr:from>
    <xdr:ext cx="1564821" cy="4680857"/>
    <xdr:sp macro="" textlink="">
      <xdr:nvSpPr>
        <xdr:cNvPr id="5" name="TextBox 4"/>
        <xdr:cNvSpPr txBox="1"/>
      </xdr:nvSpPr>
      <xdr:spPr>
        <a:xfrm>
          <a:off x="165100" y="203200"/>
          <a:ext cx="1564821" cy="4680857"/>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- 27-Jun:</a:t>
          </a:r>
          <a:r>
            <a:rPr lang="en-CA" sz="1100" baseline="0">
              <a:solidFill>
                <a:schemeClr val="bg1"/>
              </a:solidFill>
            </a:rPr>
            <a:t> 8% rebate line renamed "Status Quo".</a:t>
          </a:r>
        </a:p>
        <a:p>
          <a:r>
            <a:rPr lang="en-CA" sz="1100" baseline="0">
              <a:solidFill>
                <a:schemeClr val="bg1"/>
              </a:solidFill>
            </a:rPr>
            <a:t>- Target bill renamed 'OFHP Smoothed'</a:t>
          </a:r>
        </a:p>
        <a:p>
          <a:r>
            <a:rPr lang="en-CA" sz="1100" baseline="0">
              <a:solidFill>
                <a:schemeClr val="bg1"/>
              </a:solidFill>
            </a:rPr>
            <a:t>- Added lines for ad-hoc analysis</a:t>
          </a:r>
        </a:p>
        <a:p>
          <a:r>
            <a:rPr lang="en-CA" sz="1100" baseline="0">
              <a:solidFill>
                <a:schemeClr val="bg1"/>
              </a:solidFill>
            </a:rPr>
            <a:t>- Dummy rows added in ad-hoc analysis section for shading graph on RHS</a:t>
          </a:r>
        </a:p>
        <a:p>
          <a:r>
            <a:rPr lang="en-CA" sz="1100" baseline="0">
              <a:solidFill>
                <a:schemeClr val="bg1"/>
              </a:solidFill>
            </a:rPr>
            <a:t>- 30-Jun: Navigant line updated to reflect fair allocation amount w/interest as shared by Navigant with ENERGY 29-Jun</a:t>
          </a:r>
        </a:p>
        <a:p>
          <a:r>
            <a:rPr lang="en-CA" sz="1100" baseline="0">
              <a:solidFill>
                <a:schemeClr val="bg1"/>
              </a:solidFill>
            </a:rPr>
            <a:t>- 18-Jul: added new 'Direct' or 'YoY' selector. This allows user to model for both scenarios in same sheet.</a:t>
          </a:r>
        </a:p>
        <a:p>
          <a:r>
            <a:rPr lang="en-CA" sz="1100" baseline="0">
              <a:solidFill>
                <a:schemeClr val="bg1"/>
              </a:solidFill>
            </a:rPr>
            <a:t>- </a:t>
          </a:r>
        </a:p>
      </xdr:txBody>
    </xdr:sp>
    <xdr:clientData/>
  </xdr:oneCellAnchor>
  <xdr:twoCellAnchor>
    <xdr:from>
      <xdr:col>22</xdr:col>
      <xdr:colOff>1360713</xdr:colOff>
      <xdr:row>3</xdr:row>
      <xdr:rowOff>68036</xdr:rowOff>
    </xdr:from>
    <xdr:to>
      <xdr:col>30</xdr:col>
      <xdr:colOff>666749</xdr:colOff>
      <xdr:row>32</xdr:row>
      <xdr:rowOff>136071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127000</xdr:colOff>
      <xdr:row>26</xdr:row>
      <xdr:rowOff>101600</xdr:rowOff>
    </xdr:from>
    <xdr:ext cx="1564821" cy="2041525"/>
    <xdr:sp macro="" textlink="">
      <xdr:nvSpPr>
        <xdr:cNvPr id="7" name="TextBox 6"/>
        <xdr:cNvSpPr txBox="1"/>
      </xdr:nvSpPr>
      <xdr:spPr>
        <a:xfrm>
          <a:off x="127000" y="5054600"/>
          <a:ext cx="1564821" cy="2041525"/>
        </a:xfrm>
        <a:prstGeom prst="rect">
          <a:avLst/>
        </a:prstGeom>
        <a:solidFill>
          <a:schemeClr val="accent6"/>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need to resolve  end of</a:t>
          </a:r>
          <a:r>
            <a:rPr lang="en-CA" sz="1100" baseline="0">
              <a:solidFill>
                <a:schemeClr val="bg1"/>
              </a:solidFill>
            </a:rPr>
            <a:t> curve price. Consider shifting  formula is row 28 on 'Res bill biennial' to &gt; 0 and switching the statements? </a:t>
          </a:r>
        </a:p>
        <a:p>
          <a:r>
            <a:rPr lang="en-CA" sz="1100" baseline="0">
              <a:solidFill>
                <a:schemeClr val="bg1"/>
              </a:solidFill>
            </a:rPr>
            <a:t>- understand why the bacnk end is not aligning to the unadjusted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727982</xdr:colOff>
      <xdr:row>2</xdr:row>
      <xdr:rowOff>57149</xdr:rowOff>
    </xdr:from>
    <xdr:to>
      <xdr:col>13</xdr:col>
      <xdr:colOff>571501</xdr:colOff>
      <xdr:row>27</xdr:row>
      <xdr:rowOff>95249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114300</xdr:colOff>
      <xdr:row>36</xdr:row>
      <xdr:rowOff>0</xdr:rowOff>
    </xdr:from>
    <xdr:ext cx="7636668" cy="1447800"/>
    <xdr:sp macro="" textlink="">
      <xdr:nvSpPr>
        <xdr:cNvPr id="2" name="TextBox 1"/>
        <xdr:cNvSpPr txBox="1"/>
      </xdr:nvSpPr>
      <xdr:spPr>
        <a:xfrm>
          <a:off x="721519" y="6858000"/>
          <a:ext cx="7636668" cy="144780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OEB actual entered for May 2017 then reverts to IESO target bill</a:t>
          </a:r>
        </a:p>
        <a:p>
          <a:r>
            <a:rPr lang="en-CA" sz="1100" baseline="0">
              <a:solidFill>
                <a:schemeClr val="bg1"/>
              </a:solidFill>
            </a:rPr>
            <a:t>- 26-Jun: for internal consistency Forecast Monthly Bill reverted to IESO Feb 2017 projection (row 16 must be consistent).</a:t>
          </a:r>
        </a:p>
        <a:p>
          <a:r>
            <a:rPr lang="en-CA" sz="1100" baseline="0">
              <a:solidFill>
                <a:schemeClr val="bg1"/>
              </a:solidFill>
            </a:rPr>
            <a:t>- 18-Jul: adjusted post-cap period (shaded area on row 19) to now link to 'Direct' or 'YoY' selector on Summary biennial sheet. This allows user to model for both scenarios in same sheet.</a:t>
          </a:r>
        </a:p>
        <a:p>
          <a:r>
            <a:rPr lang="en-CA" sz="1100" baseline="0">
              <a:solidFill>
                <a:schemeClr val="bg1"/>
              </a:solidFill>
            </a:rPr>
            <a:t>- 24-Jul: $135.85 added for May-2017 actual as agreed with IESO (JP and CC). Based on 128.52 + 0.86 as per OEB documents.</a:t>
          </a:r>
          <a:endParaRPr lang="en-CA" sz="1100">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598712</xdr:colOff>
      <xdr:row>26</xdr:row>
      <xdr:rowOff>163286</xdr:rowOff>
    </xdr:from>
    <xdr:ext cx="8041823" cy="2435678"/>
    <xdr:sp macro="" textlink="">
      <xdr:nvSpPr>
        <xdr:cNvPr id="3" name="TextBox 2"/>
        <xdr:cNvSpPr txBox="1"/>
      </xdr:nvSpPr>
      <xdr:spPr>
        <a:xfrm>
          <a:off x="598712" y="5170715"/>
          <a:ext cx="8041823" cy="2435678"/>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25-26 added to represent forecast bill with rebate and tax, and without rebate or tax and Fair Allocation Amount. IESO forecast bill rows 21-22. Fair Allocation Amount post 2035 projection on basis of CGAR for last 5 years of each bill component as previous forecast method (of applying simple average to total bill) would not reflect the non-linear delta between Status Quo and Fair Allocation Amount in period 2035-2050. See IESO Res Bill tab for further details.</a:t>
          </a:r>
        </a:p>
        <a:p>
          <a:r>
            <a:rPr lang="en-CA" sz="1100" baseline="0">
              <a:solidFill>
                <a:schemeClr val="bg1"/>
              </a:solidFill>
            </a:rPr>
            <a:t>- 18-Jul: new (higher) demand IESO values entered for 2017-2035</a:t>
          </a:r>
        </a:p>
        <a:p>
          <a:r>
            <a:rPr lang="en-CA" sz="1100" baseline="0">
              <a:solidFill>
                <a:schemeClr val="bg1"/>
              </a:solidFill>
            </a:rPr>
            <a:t>- 24-Jul: cost savings due to tax-basing of social programs adjusted to 2.26 following discussion with IESO (JP and CC). This is based on information OEB document RPP + GA modifier 22-June 2017 (pg. 7: 1.63 + 0.86 - 0.23)</a:t>
          </a:r>
        </a:p>
        <a:p>
          <a:r>
            <a:rPr lang="en-CA" sz="1100" baseline="0">
              <a:solidFill>
                <a:schemeClr val="bg1"/>
              </a:solidFill>
            </a:rPr>
            <a:t>- 24-Jul: cost savings due to tax-basing removed post 2017 as IESO have removed this from their July 2017 projection of residential bills. </a:t>
          </a:r>
        </a:p>
        <a:p>
          <a:r>
            <a:rPr lang="en-CA" sz="1100" baseline="0">
              <a:solidFill>
                <a:schemeClr val="bg1"/>
              </a:solidFill>
            </a:rPr>
            <a:t>- 26-Jul: cost-saving due to tax-basing re-entered as model not functioning properly without (see similar adjustment in IESO res bill projections)</a:t>
          </a:r>
        </a:p>
      </xdr:txBody>
    </xdr:sp>
    <xdr:clientData/>
  </xdr:oneCellAnchor>
  <xdr:twoCellAnchor>
    <xdr:from>
      <xdr:col>1</xdr:col>
      <xdr:colOff>326572</xdr:colOff>
      <xdr:row>49</xdr:row>
      <xdr:rowOff>50345</xdr:rowOff>
    </xdr:from>
    <xdr:to>
      <xdr:col>2</xdr:col>
      <xdr:colOff>1224643</xdr:colOff>
      <xdr:row>63</xdr:row>
      <xdr:rowOff>126545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84667</xdr:colOff>
      <xdr:row>1</xdr:row>
      <xdr:rowOff>84668</xdr:rowOff>
    </xdr:from>
    <xdr:ext cx="1564821" cy="2381250"/>
    <xdr:sp macro="" textlink="">
      <xdr:nvSpPr>
        <xdr:cNvPr id="2" name="TextBox 1"/>
        <xdr:cNvSpPr txBox="1"/>
      </xdr:nvSpPr>
      <xdr:spPr>
        <a:xfrm>
          <a:off x="84667" y="275168"/>
          <a:ext cx="1564821" cy="238125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- 18-Jul:</a:t>
          </a:r>
          <a:r>
            <a:rPr lang="en-CA" sz="1100" baseline="0">
              <a:solidFill>
                <a:schemeClr val="bg1"/>
              </a:solidFill>
            </a:rPr>
            <a:t> Class B GA (row 14) updated with latest IESO Jul 17 values. No impact on overall model outputs. 2016 value left as per original forecast.</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149678</xdr:colOff>
      <xdr:row>34</xdr:row>
      <xdr:rowOff>13606</xdr:rowOff>
    </xdr:from>
    <xdr:ext cx="5470071" cy="3116036"/>
    <xdr:sp macro="" textlink="">
      <xdr:nvSpPr>
        <xdr:cNvPr id="5" name="TextBox 4"/>
        <xdr:cNvSpPr txBox="1"/>
      </xdr:nvSpPr>
      <xdr:spPr>
        <a:xfrm>
          <a:off x="312964" y="6762749"/>
          <a:ext cx="5470071" cy="3116036"/>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11-12 added to reflect delta on GA cost between Status Quo and Fair Allocation Amount. Delta reflected as an average from Navigant projected values (see Nav commod adjust tab). Row 12 provides projection for bill to 2050 incorporating projected and extended IESO values for all bill components exc. commodity + commodity with delta from Navigant GA analysis. IESO bill components exc. commodity for period 2035-2050 based on CGAR 2030-2035.</a:t>
          </a:r>
        </a:p>
        <a:p>
          <a:r>
            <a:rPr lang="en-CA" sz="1100" baseline="0">
              <a:solidFill>
                <a:schemeClr val="bg1"/>
              </a:solidFill>
            </a:rPr>
            <a:t>- 18-Jul: Yellow cells E6:W16 updated as per new forecast from IESO on 6-Jul. D6-16 not updated (i.e. still as per Feb 17 update).</a:t>
          </a:r>
        </a:p>
        <a:p>
          <a:r>
            <a:rPr lang="en-CA" sz="1100" baseline="0">
              <a:solidFill>
                <a:schemeClr val="bg1"/>
              </a:solidFill>
            </a:rPr>
            <a:t>NOTE: Jul 2017 forecast is lower than Feb 2017 forecast. This will lower the cost of OFHP relative to previous as less borrowing vs. status quo.</a:t>
          </a:r>
        </a:p>
        <a:p>
          <a:r>
            <a:rPr lang="en-CA" sz="1100" baseline="0">
              <a:solidFill>
                <a:schemeClr val="bg1"/>
              </a:solidFill>
            </a:rPr>
            <a:t>- 24-Jul: Pre-tax projection for 2017 of 143.03 (142.17 + 0.86) added as discussed with IESO (JP and CC). Sheet then reverts to IESO projection from 2018 onwards.</a:t>
          </a:r>
        </a:p>
        <a:p>
          <a:r>
            <a:rPr lang="en-CA" sz="1100" baseline="0">
              <a:solidFill>
                <a:schemeClr val="bg1"/>
              </a:solidFill>
            </a:rPr>
            <a:t>- 25-Jul: new section for without conservation calcs</a:t>
          </a:r>
        </a:p>
        <a:p>
          <a:r>
            <a:rPr lang="en-CA" sz="1100" baseline="0">
              <a:solidFill>
                <a:schemeClr val="bg1"/>
              </a:solidFill>
            </a:rPr>
            <a:t>- 26-Jul: tax-basing of social programs manually re-added to regulated charges line.</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108857</xdr:colOff>
      <xdr:row>36</xdr:row>
      <xdr:rowOff>54428</xdr:rowOff>
    </xdr:from>
    <xdr:ext cx="5470071" cy="3116036"/>
    <xdr:sp macro="" textlink="">
      <xdr:nvSpPr>
        <xdr:cNvPr id="2" name="TextBox 1"/>
        <xdr:cNvSpPr txBox="1"/>
      </xdr:nvSpPr>
      <xdr:spPr>
        <a:xfrm>
          <a:off x="108857" y="6912428"/>
          <a:ext cx="5470071" cy="3116036"/>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- 26-Jul: new curves</a:t>
          </a:r>
          <a:r>
            <a:rPr lang="en-CA" sz="1100" baseline="0">
              <a:solidFill>
                <a:schemeClr val="bg1"/>
              </a:solidFill>
            </a:rPr>
            <a:t> added from Navigant.</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UGs\Incremental%20Power\IFPC%20Incremental%20PowerJULY%20(UBS)%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Contract%20Management/Settlement%20System/Imputed%20Net%20Revenues%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daily gas prices "/>
      <sheetName val="Heat, O&amp;M rates"/>
      <sheetName val="ANCO"/>
      <sheetName val="Calc"/>
      <sheetName val="fx"/>
    </sheetNames>
    <sheetDataSet>
      <sheetData sheetId="0"/>
      <sheetData sheetId="1"/>
      <sheetData sheetId="2" refreshError="1">
        <row r="2">
          <cell r="A2">
            <v>1</v>
          </cell>
        </row>
        <row r="3">
          <cell r="A3">
            <v>2</v>
          </cell>
        </row>
        <row r="4">
          <cell r="A4">
            <v>3</v>
          </cell>
        </row>
        <row r="5">
          <cell r="A5">
            <v>4</v>
          </cell>
        </row>
        <row r="6">
          <cell r="A6">
            <v>5</v>
          </cell>
        </row>
        <row r="7">
          <cell r="A7">
            <v>6</v>
          </cell>
          <cell r="B7">
            <v>10.6</v>
          </cell>
          <cell r="C7">
            <v>1.18</v>
          </cell>
        </row>
        <row r="8">
          <cell r="A8">
            <v>7</v>
          </cell>
          <cell r="B8">
            <v>10.6</v>
          </cell>
          <cell r="C8">
            <v>1.21</v>
          </cell>
        </row>
        <row r="9">
          <cell r="A9">
            <v>8</v>
          </cell>
          <cell r="B9">
            <v>10</v>
          </cell>
          <cell r="C9">
            <v>1.58</v>
          </cell>
        </row>
        <row r="10">
          <cell r="A10">
            <v>9</v>
          </cell>
          <cell r="B10">
            <v>10.1</v>
          </cell>
          <cell r="C10">
            <v>1.53</v>
          </cell>
        </row>
        <row r="11">
          <cell r="A11">
            <v>10</v>
          </cell>
          <cell r="B11">
            <v>9.1999999999999993</v>
          </cell>
          <cell r="C11">
            <v>2.13</v>
          </cell>
        </row>
        <row r="12">
          <cell r="A12">
            <v>11</v>
          </cell>
          <cell r="B12">
            <v>10.3</v>
          </cell>
          <cell r="C12">
            <v>1.4</v>
          </cell>
        </row>
        <row r="13">
          <cell r="A13">
            <v>12</v>
          </cell>
          <cell r="B13">
            <v>12.3</v>
          </cell>
          <cell r="C13">
            <v>0</v>
          </cell>
        </row>
      </sheetData>
      <sheetData sheetId="3" refreshError="1">
        <row r="3">
          <cell r="A3">
            <v>1</v>
          </cell>
          <cell r="B3">
            <v>95.9</v>
          </cell>
          <cell r="C3">
            <v>100.69500000000001</v>
          </cell>
          <cell r="D3">
            <v>96.8</v>
          </cell>
        </row>
        <row r="4">
          <cell r="A4">
            <v>2</v>
          </cell>
          <cell r="B4">
            <v>93.2</v>
          </cell>
          <cell r="C4">
            <v>97.860000000000014</v>
          </cell>
          <cell r="D4">
            <v>94.6</v>
          </cell>
        </row>
        <row r="5">
          <cell r="A5">
            <v>3</v>
          </cell>
          <cell r="B5">
            <v>90</v>
          </cell>
          <cell r="C5">
            <v>94.5</v>
          </cell>
          <cell r="D5">
            <v>92.2</v>
          </cell>
        </row>
        <row r="6">
          <cell r="A6">
            <v>4</v>
          </cell>
          <cell r="B6">
            <v>84.5</v>
          </cell>
          <cell r="C6">
            <v>88.725000000000009</v>
          </cell>
          <cell r="D6">
            <v>86.5</v>
          </cell>
        </row>
        <row r="7">
          <cell r="A7">
            <v>5</v>
          </cell>
          <cell r="B7">
            <v>80.099999999999994</v>
          </cell>
          <cell r="C7">
            <v>84.105000000000004</v>
          </cell>
          <cell r="D7">
            <v>82.3</v>
          </cell>
        </row>
        <row r="8">
          <cell r="A8">
            <v>6</v>
          </cell>
          <cell r="B8">
            <v>76.599999999999994</v>
          </cell>
          <cell r="C8">
            <v>80.429999999999993</v>
          </cell>
          <cell r="D8">
            <v>79</v>
          </cell>
        </row>
        <row r="9">
          <cell r="A9">
            <v>7</v>
          </cell>
          <cell r="B9">
            <v>74.2</v>
          </cell>
          <cell r="C9">
            <v>77.910000000000011</v>
          </cell>
          <cell r="D9">
            <v>76.599999999999994</v>
          </cell>
        </row>
        <row r="10">
          <cell r="A10">
            <v>8</v>
          </cell>
          <cell r="B10">
            <v>75</v>
          </cell>
          <cell r="C10">
            <v>78.75</v>
          </cell>
          <cell r="D10">
            <v>77.2</v>
          </cell>
        </row>
        <row r="11">
          <cell r="A11">
            <v>9</v>
          </cell>
          <cell r="B11">
            <v>78.7</v>
          </cell>
          <cell r="C11">
            <v>82.635000000000005</v>
          </cell>
          <cell r="D11">
            <v>80.2</v>
          </cell>
        </row>
        <row r="12">
          <cell r="A12">
            <v>10</v>
          </cell>
          <cell r="B12">
            <v>82.5</v>
          </cell>
          <cell r="C12">
            <v>86.625</v>
          </cell>
          <cell r="D12">
            <v>84.9</v>
          </cell>
        </row>
        <row r="13">
          <cell r="A13">
            <v>11</v>
          </cell>
          <cell r="B13">
            <v>87.9</v>
          </cell>
          <cell r="C13">
            <v>92.295000000000016</v>
          </cell>
          <cell r="D13">
            <v>88.5</v>
          </cell>
        </row>
        <row r="14">
          <cell r="A14">
            <v>12</v>
          </cell>
          <cell r="B14">
            <v>93.5</v>
          </cell>
          <cell r="C14">
            <v>98.174999999999997</v>
          </cell>
          <cell r="D14">
            <v>94.1</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s&amp;Assumptions"/>
      <sheetName val="Hourly Prices &amp; Daily Summaries"/>
      <sheetName val="Summary Gas Projects"/>
      <sheetName val="Summary Non-Gas Projects"/>
      <sheetName val="Summary DR Projects"/>
      <sheetName val="CAD-US Exchange Rate"/>
      <sheetName val="Dawn Gas Index"/>
      <sheetName val="Sheet1"/>
    </sheetNames>
    <sheetDataSet>
      <sheetData sheetId="0" refreshError="1"/>
      <sheetData sheetId="1" refreshError="1"/>
      <sheetData sheetId="2" refreshError="1"/>
      <sheetData sheetId="3" refreshError="1"/>
      <sheetData sheetId="4" refreshError="1"/>
      <sheetData sheetId="5" refreshError="1">
        <row r="4">
          <cell r="B4">
            <v>37469</v>
          </cell>
          <cell r="C4">
            <v>0.63175184787415506</v>
          </cell>
        </row>
        <row r="5">
          <cell r="B5">
            <v>37470</v>
          </cell>
          <cell r="C5">
            <v>0.63079543304106478</v>
          </cell>
        </row>
        <row r="6">
          <cell r="B6">
            <v>37471</v>
          </cell>
          <cell r="C6">
            <v>0.63079543304106478</v>
          </cell>
        </row>
        <row r="7">
          <cell r="B7">
            <v>37472</v>
          </cell>
          <cell r="C7">
            <v>0.63079543304106478</v>
          </cell>
        </row>
        <row r="8">
          <cell r="B8">
            <v>37473</v>
          </cell>
          <cell r="C8">
            <v>0.63079543304106478</v>
          </cell>
        </row>
        <row r="9">
          <cell r="B9">
            <v>37474</v>
          </cell>
          <cell r="C9">
            <v>0.63111391606184919</v>
          </cell>
        </row>
        <row r="10">
          <cell r="B10">
            <v>37475</v>
          </cell>
          <cell r="C10">
            <v>0.6340752013188764</v>
          </cell>
        </row>
        <row r="11">
          <cell r="B11">
            <v>37476</v>
          </cell>
          <cell r="C11">
            <v>0.63307166371233226</v>
          </cell>
        </row>
        <row r="12">
          <cell r="B12">
            <v>37477</v>
          </cell>
          <cell r="C12">
            <v>0.63524329818320413</v>
          </cell>
        </row>
        <row r="13">
          <cell r="B13">
            <v>37478</v>
          </cell>
          <cell r="C13">
            <v>0.63524329818320413</v>
          </cell>
        </row>
        <row r="14">
          <cell r="B14">
            <v>37479</v>
          </cell>
          <cell r="C14">
            <v>0.63524329818320413</v>
          </cell>
        </row>
        <row r="15">
          <cell r="B15">
            <v>37480</v>
          </cell>
          <cell r="C15">
            <v>0.63528365415157861</v>
          </cell>
        </row>
        <row r="16">
          <cell r="B16">
            <v>37481</v>
          </cell>
          <cell r="C16">
            <v>0.63914099450338746</v>
          </cell>
        </row>
        <row r="17">
          <cell r="B17">
            <v>37482</v>
          </cell>
          <cell r="C17">
            <v>0.63959066197633518</v>
          </cell>
        </row>
        <row r="18">
          <cell r="B18">
            <v>37483</v>
          </cell>
          <cell r="C18">
            <v>0.6408202499198975</v>
          </cell>
        </row>
        <row r="19">
          <cell r="B19">
            <v>37484</v>
          </cell>
          <cell r="C19">
            <v>0.6408202499198975</v>
          </cell>
        </row>
        <row r="20">
          <cell r="B20">
            <v>37485</v>
          </cell>
          <cell r="C20">
            <v>0.6408202499198975</v>
          </cell>
        </row>
        <row r="21">
          <cell r="B21">
            <v>37486</v>
          </cell>
          <cell r="C21">
            <v>0.6408202499198975</v>
          </cell>
        </row>
        <row r="22">
          <cell r="B22">
            <v>37487</v>
          </cell>
          <cell r="C22">
            <v>0.63544512931308372</v>
          </cell>
        </row>
        <row r="23">
          <cell r="B23">
            <v>37488</v>
          </cell>
          <cell r="C23">
            <v>0.63832503510787697</v>
          </cell>
        </row>
        <row r="24">
          <cell r="B24">
            <v>37489</v>
          </cell>
          <cell r="C24">
            <v>0.6420133538777606</v>
          </cell>
        </row>
        <row r="25">
          <cell r="B25">
            <v>37490</v>
          </cell>
          <cell r="C25">
            <v>0.64102564102564097</v>
          </cell>
        </row>
        <row r="26">
          <cell r="B26">
            <v>37491</v>
          </cell>
          <cell r="C26">
            <v>0.6421782686873877</v>
          </cell>
        </row>
        <row r="27">
          <cell r="B27">
            <v>37492</v>
          </cell>
          <cell r="C27">
            <v>0.6421782686873877</v>
          </cell>
        </row>
        <row r="28">
          <cell r="B28">
            <v>37493</v>
          </cell>
          <cell r="C28">
            <v>0.6421782686873877</v>
          </cell>
        </row>
        <row r="29">
          <cell r="B29">
            <v>37494</v>
          </cell>
          <cell r="C29">
            <v>0.64296277245547484</v>
          </cell>
        </row>
        <row r="30">
          <cell r="B30">
            <v>37495</v>
          </cell>
          <cell r="C30">
            <v>0.64358347277641903</v>
          </cell>
        </row>
        <row r="31">
          <cell r="B31">
            <v>37496</v>
          </cell>
          <cell r="C31">
            <v>0.64123116383456236</v>
          </cell>
        </row>
        <row r="32">
          <cell r="B32">
            <v>37497</v>
          </cell>
          <cell r="C32">
            <v>0.64188972334552918</v>
          </cell>
        </row>
        <row r="33">
          <cell r="B33">
            <v>37498</v>
          </cell>
          <cell r="C33">
            <v>0.64151911726969468</v>
          </cell>
        </row>
        <row r="34">
          <cell r="B34">
            <v>37499</v>
          </cell>
          <cell r="C34">
            <v>0.64151911726969468</v>
          </cell>
        </row>
        <row r="35">
          <cell r="B35">
            <v>37500</v>
          </cell>
          <cell r="C35">
            <v>0.64151911726969468</v>
          </cell>
        </row>
        <row r="36">
          <cell r="B36">
            <v>37501</v>
          </cell>
          <cell r="C36">
            <v>0.64151911726969468</v>
          </cell>
        </row>
        <row r="37">
          <cell r="B37">
            <v>37502</v>
          </cell>
          <cell r="C37">
            <v>0.64416387528987373</v>
          </cell>
        </row>
        <row r="38">
          <cell r="B38">
            <v>37503</v>
          </cell>
          <cell r="C38">
            <v>0.63808065339458908</v>
          </cell>
        </row>
        <row r="39">
          <cell r="B39">
            <v>37504</v>
          </cell>
          <cell r="C39">
            <v>0.63617278452827786</v>
          </cell>
        </row>
        <row r="40">
          <cell r="B40">
            <v>37505</v>
          </cell>
          <cell r="C40">
            <v>0.64106673504711842</v>
          </cell>
        </row>
        <row r="41">
          <cell r="B41">
            <v>37506</v>
          </cell>
          <cell r="C41">
            <v>0.64106673504711842</v>
          </cell>
        </row>
        <row r="42">
          <cell r="B42">
            <v>37507</v>
          </cell>
          <cell r="C42">
            <v>0.64106673504711842</v>
          </cell>
        </row>
        <row r="43">
          <cell r="B43">
            <v>37508</v>
          </cell>
          <cell r="C43">
            <v>0.63950885719767214</v>
          </cell>
        </row>
        <row r="44">
          <cell r="B44">
            <v>37509</v>
          </cell>
          <cell r="C44">
            <v>0.63580874872838256</v>
          </cell>
        </row>
        <row r="45">
          <cell r="B45">
            <v>37510</v>
          </cell>
          <cell r="C45">
            <v>0.63259109311740891</v>
          </cell>
        </row>
        <row r="46">
          <cell r="B46">
            <v>37511</v>
          </cell>
          <cell r="C46">
            <v>0.63039778099981081</v>
          </cell>
        </row>
        <row r="47">
          <cell r="B47">
            <v>37512</v>
          </cell>
          <cell r="C47">
            <v>0.63211125158027814</v>
          </cell>
        </row>
        <row r="48">
          <cell r="B48">
            <v>37513</v>
          </cell>
          <cell r="C48">
            <v>0.63211125158027814</v>
          </cell>
        </row>
        <row r="49">
          <cell r="B49">
            <v>37514</v>
          </cell>
          <cell r="C49">
            <v>0.63211125158027814</v>
          </cell>
        </row>
        <row r="50">
          <cell r="B50">
            <v>37515</v>
          </cell>
          <cell r="C50">
            <v>0.63207129764237402</v>
          </cell>
        </row>
        <row r="51">
          <cell r="B51">
            <v>37516</v>
          </cell>
          <cell r="C51">
            <v>0.63211125158027814</v>
          </cell>
        </row>
        <row r="52">
          <cell r="B52">
            <v>37517</v>
          </cell>
          <cell r="C52">
            <v>0.63363325307312124</v>
          </cell>
        </row>
        <row r="53">
          <cell r="B53">
            <v>37518</v>
          </cell>
          <cell r="C53">
            <v>0.63544512931308372</v>
          </cell>
        </row>
        <row r="54">
          <cell r="B54">
            <v>37519</v>
          </cell>
          <cell r="C54">
            <v>0.63528365415157861</v>
          </cell>
        </row>
        <row r="55">
          <cell r="B55">
            <v>37520</v>
          </cell>
          <cell r="C55">
            <v>0.63528365415157861</v>
          </cell>
        </row>
        <row r="56">
          <cell r="B56">
            <v>37521</v>
          </cell>
          <cell r="C56">
            <v>0.63528365415157861</v>
          </cell>
        </row>
        <row r="57">
          <cell r="B57">
            <v>37522</v>
          </cell>
          <cell r="C57">
            <v>0.63191153238546605</v>
          </cell>
        </row>
        <row r="58">
          <cell r="B58">
            <v>37523</v>
          </cell>
          <cell r="C58">
            <v>0.63000063000063</v>
          </cell>
        </row>
        <row r="59">
          <cell r="B59">
            <v>37524</v>
          </cell>
          <cell r="C59">
            <v>0.63295145262358377</v>
          </cell>
        </row>
        <row r="60">
          <cell r="B60">
            <v>37525</v>
          </cell>
          <cell r="C60">
            <v>0.63463857333248708</v>
          </cell>
        </row>
        <row r="61">
          <cell r="B61">
            <v>37526</v>
          </cell>
          <cell r="C61">
            <v>0.63399480124262986</v>
          </cell>
        </row>
        <row r="62">
          <cell r="B62">
            <v>37527</v>
          </cell>
          <cell r="C62">
            <v>0.63399480124262986</v>
          </cell>
        </row>
        <row r="63">
          <cell r="B63">
            <v>37528</v>
          </cell>
          <cell r="C63">
            <v>0.63399480124262986</v>
          </cell>
        </row>
        <row r="64">
          <cell r="B64">
            <v>37529</v>
          </cell>
          <cell r="C64">
            <v>0.63004032258064513</v>
          </cell>
        </row>
        <row r="65">
          <cell r="B65">
            <v>37530</v>
          </cell>
          <cell r="C65">
            <v>0.63243106501391355</v>
          </cell>
        </row>
        <row r="66">
          <cell r="B66">
            <v>37531</v>
          </cell>
          <cell r="C66">
            <v>0.63015943033587496</v>
          </cell>
        </row>
        <row r="67">
          <cell r="B67">
            <v>37532</v>
          </cell>
          <cell r="C67">
            <v>0.62814070351758788</v>
          </cell>
        </row>
        <row r="68">
          <cell r="B68">
            <v>37533</v>
          </cell>
          <cell r="C68">
            <v>0.63399480124262986</v>
          </cell>
        </row>
        <row r="69">
          <cell r="B69">
            <v>37534</v>
          </cell>
          <cell r="C69">
            <v>0.63399480124262986</v>
          </cell>
        </row>
        <row r="70">
          <cell r="B70">
            <v>37535</v>
          </cell>
          <cell r="C70">
            <v>0.63399480124262986</v>
          </cell>
        </row>
        <row r="71">
          <cell r="B71">
            <v>37536</v>
          </cell>
          <cell r="C71">
            <v>0.62703787308753445</v>
          </cell>
        </row>
        <row r="72">
          <cell r="B72">
            <v>37537</v>
          </cell>
          <cell r="C72">
            <v>0.62648790878336047</v>
          </cell>
        </row>
        <row r="73">
          <cell r="B73">
            <v>37538</v>
          </cell>
          <cell r="C73">
            <v>0.62578222778473092</v>
          </cell>
        </row>
        <row r="74">
          <cell r="B74">
            <v>37539</v>
          </cell>
          <cell r="C74">
            <v>0.6288517167651867</v>
          </cell>
        </row>
        <row r="75">
          <cell r="B75">
            <v>37540</v>
          </cell>
          <cell r="C75">
            <v>0.63015943033587496</v>
          </cell>
        </row>
        <row r="76">
          <cell r="B76">
            <v>37541</v>
          </cell>
          <cell r="C76">
            <v>0.63015943033587496</v>
          </cell>
        </row>
        <row r="77">
          <cell r="B77">
            <v>37542</v>
          </cell>
          <cell r="C77">
            <v>0.63015943033587496</v>
          </cell>
        </row>
        <row r="78">
          <cell r="B78">
            <v>37543</v>
          </cell>
          <cell r="C78">
            <v>0.63015943033587496</v>
          </cell>
        </row>
        <row r="79">
          <cell r="B79">
            <v>37544</v>
          </cell>
          <cell r="C79">
            <v>0.63047727129436981</v>
          </cell>
        </row>
        <row r="80">
          <cell r="B80">
            <v>37545</v>
          </cell>
          <cell r="C80">
            <v>0.63135298945640506</v>
          </cell>
        </row>
        <row r="81">
          <cell r="B81">
            <v>37546</v>
          </cell>
          <cell r="C81">
            <v>0.63653723742838964</v>
          </cell>
        </row>
        <row r="82">
          <cell r="B82">
            <v>37547</v>
          </cell>
          <cell r="C82">
            <v>0.63556628956400152</v>
          </cell>
        </row>
        <row r="83">
          <cell r="B83">
            <v>37548</v>
          </cell>
          <cell r="C83">
            <v>0.63556628956400152</v>
          </cell>
        </row>
        <row r="84">
          <cell r="B84">
            <v>37549</v>
          </cell>
          <cell r="C84">
            <v>0.63556628956400152</v>
          </cell>
        </row>
        <row r="85">
          <cell r="B85">
            <v>37550</v>
          </cell>
          <cell r="C85">
            <v>0.63967248768630469</v>
          </cell>
        </row>
        <row r="86">
          <cell r="B86">
            <v>37551</v>
          </cell>
          <cell r="C86">
            <v>0.63726739739994909</v>
          </cell>
        </row>
        <row r="87">
          <cell r="B87">
            <v>37552</v>
          </cell>
          <cell r="C87">
            <v>0.63848806027327287</v>
          </cell>
        </row>
        <row r="88">
          <cell r="B88">
            <v>37553</v>
          </cell>
          <cell r="C88">
            <v>0.63897763578274758</v>
          </cell>
        </row>
        <row r="89">
          <cell r="B89">
            <v>37554</v>
          </cell>
          <cell r="C89">
            <v>0.63791783618269959</v>
          </cell>
        </row>
        <row r="90">
          <cell r="B90">
            <v>37555</v>
          </cell>
          <cell r="C90">
            <v>0.63791783618269959</v>
          </cell>
        </row>
        <row r="91">
          <cell r="B91">
            <v>37556</v>
          </cell>
          <cell r="C91">
            <v>0.63791783618269959</v>
          </cell>
        </row>
        <row r="92">
          <cell r="B92">
            <v>37557</v>
          </cell>
          <cell r="C92">
            <v>0.64172495668356544</v>
          </cell>
        </row>
        <row r="93">
          <cell r="B93">
            <v>37558</v>
          </cell>
          <cell r="C93">
            <v>0.63991809048441806</v>
          </cell>
        </row>
        <row r="94">
          <cell r="B94">
            <v>37559</v>
          </cell>
          <cell r="C94">
            <v>0.63852882957665535</v>
          </cell>
        </row>
        <row r="95">
          <cell r="B95">
            <v>37560</v>
          </cell>
          <cell r="C95">
            <v>0.6420545746388443</v>
          </cell>
        </row>
        <row r="96">
          <cell r="B96">
            <v>37561</v>
          </cell>
          <cell r="C96">
            <v>0.63791783618269959</v>
          </cell>
        </row>
        <row r="97">
          <cell r="B97">
            <v>37562</v>
          </cell>
          <cell r="C97">
            <v>0.63791783618269959</v>
          </cell>
        </row>
        <row r="98">
          <cell r="B98">
            <v>37563</v>
          </cell>
          <cell r="C98">
            <v>0.63791783618269959</v>
          </cell>
        </row>
        <row r="99">
          <cell r="B99">
            <v>37564</v>
          </cell>
          <cell r="C99">
            <v>0.64337643955478352</v>
          </cell>
        </row>
        <row r="100">
          <cell r="B100">
            <v>37565</v>
          </cell>
          <cell r="C100">
            <v>0.64238453138048435</v>
          </cell>
        </row>
        <row r="101">
          <cell r="B101">
            <v>37566</v>
          </cell>
          <cell r="C101">
            <v>0.64358347277641903</v>
          </cell>
        </row>
        <row r="102">
          <cell r="B102">
            <v>37567</v>
          </cell>
          <cell r="C102">
            <v>0.64226075786769432</v>
          </cell>
        </row>
        <row r="103">
          <cell r="B103">
            <v>37568</v>
          </cell>
          <cell r="C103">
            <v>0.6391818472355385</v>
          </cell>
        </row>
        <row r="104">
          <cell r="B104">
            <v>37569</v>
          </cell>
          <cell r="C104">
            <v>0.6391818472355385</v>
          </cell>
        </row>
        <row r="105">
          <cell r="B105">
            <v>37570</v>
          </cell>
          <cell r="C105">
            <v>0.6391818472355385</v>
          </cell>
        </row>
        <row r="106">
          <cell r="B106">
            <v>37571</v>
          </cell>
          <cell r="C106">
            <v>0.6391818472355385</v>
          </cell>
        </row>
        <row r="107">
          <cell r="B107">
            <v>37572</v>
          </cell>
          <cell r="C107">
            <v>0.6338742393509128</v>
          </cell>
        </row>
        <row r="108">
          <cell r="B108">
            <v>37573</v>
          </cell>
          <cell r="C108">
            <v>0.63500127000254003</v>
          </cell>
        </row>
        <row r="109">
          <cell r="B109">
            <v>37574</v>
          </cell>
          <cell r="C109">
            <v>0.63492063492063489</v>
          </cell>
        </row>
        <row r="110">
          <cell r="B110">
            <v>37575</v>
          </cell>
          <cell r="C110">
            <v>0.63119358707315532</v>
          </cell>
        </row>
        <row r="111">
          <cell r="B111">
            <v>37576</v>
          </cell>
          <cell r="C111">
            <v>0.63119358707315532</v>
          </cell>
        </row>
        <row r="112">
          <cell r="B112">
            <v>37577</v>
          </cell>
          <cell r="C112">
            <v>0.63119358707315532</v>
          </cell>
        </row>
        <row r="113">
          <cell r="B113">
            <v>37578</v>
          </cell>
          <cell r="C113">
            <v>0.62873310279786232</v>
          </cell>
        </row>
        <row r="114">
          <cell r="B114">
            <v>37579</v>
          </cell>
          <cell r="C114">
            <v>0.63115374905326938</v>
          </cell>
        </row>
        <row r="115">
          <cell r="B115">
            <v>37580</v>
          </cell>
          <cell r="C115">
            <v>0.63059654433093704</v>
          </cell>
        </row>
        <row r="116">
          <cell r="B116">
            <v>37581</v>
          </cell>
          <cell r="C116">
            <v>0.63379389022689814</v>
          </cell>
        </row>
        <row r="117">
          <cell r="B117">
            <v>37582</v>
          </cell>
          <cell r="C117">
            <v>0.63367340472720357</v>
          </cell>
        </row>
        <row r="118">
          <cell r="B118">
            <v>37583</v>
          </cell>
          <cell r="C118">
            <v>0.63367340472720357</v>
          </cell>
        </row>
        <row r="119">
          <cell r="B119">
            <v>37584</v>
          </cell>
          <cell r="C119">
            <v>0.63367340472720357</v>
          </cell>
        </row>
        <row r="120">
          <cell r="B120">
            <v>37585</v>
          </cell>
          <cell r="C120">
            <v>0.63544512931308372</v>
          </cell>
        </row>
        <row r="121">
          <cell r="B121">
            <v>37586</v>
          </cell>
          <cell r="C121">
            <v>0.63463857333248708</v>
          </cell>
        </row>
        <row r="122">
          <cell r="B122">
            <v>37587</v>
          </cell>
          <cell r="C122">
            <v>0.63576832602199762</v>
          </cell>
        </row>
        <row r="123">
          <cell r="B123">
            <v>37588</v>
          </cell>
          <cell r="C123">
            <v>0.63576832602199762</v>
          </cell>
        </row>
        <row r="124">
          <cell r="B124">
            <v>37589</v>
          </cell>
          <cell r="C124">
            <v>0.63576832602199762</v>
          </cell>
        </row>
        <row r="125">
          <cell r="B125">
            <v>37590</v>
          </cell>
          <cell r="C125">
            <v>0.63576832602199762</v>
          </cell>
        </row>
        <row r="126">
          <cell r="B126">
            <v>37591</v>
          </cell>
          <cell r="C126">
            <v>0.63576832602199762</v>
          </cell>
        </row>
        <row r="127">
          <cell r="B127">
            <v>37592</v>
          </cell>
          <cell r="C127">
            <v>0.64254963695945511</v>
          </cell>
        </row>
        <row r="128">
          <cell r="B128">
            <v>37593</v>
          </cell>
          <cell r="C128">
            <v>0.64226075786769432</v>
          </cell>
        </row>
        <row r="129">
          <cell r="B129">
            <v>37594</v>
          </cell>
          <cell r="C129">
            <v>0.64098455227229023</v>
          </cell>
        </row>
        <row r="130">
          <cell r="B130">
            <v>37595</v>
          </cell>
          <cell r="C130">
            <v>0.64040986231187957</v>
          </cell>
        </row>
        <row r="131">
          <cell r="B131">
            <v>37596</v>
          </cell>
          <cell r="C131">
            <v>0.63869195886823782</v>
          </cell>
        </row>
        <row r="132">
          <cell r="B132">
            <v>37597</v>
          </cell>
          <cell r="C132">
            <v>0.63869195886823782</v>
          </cell>
        </row>
        <row r="133">
          <cell r="B133">
            <v>37598</v>
          </cell>
          <cell r="C133">
            <v>0.63869195886823782</v>
          </cell>
        </row>
        <row r="134">
          <cell r="B134">
            <v>37599</v>
          </cell>
          <cell r="C134">
            <v>0.64</v>
          </cell>
        </row>
        <row r="135">
          <cell r="B135">
            <v>37600</v>
          </cell>
          <cell r="C135">
            <v>0.64077918749199025</v>
          </cell>
        </row>
        <row r="136">
          <cell r="B136">
            <v>37601</v>
          </cell>
          <cell r="C136">
            <v>0.64283877603497042</v>
          </cell>
        </row>
        <row r="137">
          <cell r="B137">
            <v>37602</v>
          </cell>
          <cell r="C137">
            <v>0.64333504889346371</v>
          </cell>
        </row>
        <row r="138">
          <cell r="B138">
            <v>37603</v>
          </cell>
          <cell r="C138">
            <v>0.64065603177653918</v>
          </cell>
        </row>
        <row r="139">
          <cell r="B139">
            <v>37604</v>
          </cell>
          <cell r="C139">
            <v>0.64065603177653918</v>
          </cell>
        </row>
        <row r="140">
          <cell r="B140">
            <v>37605</v>
          </cell>
          <cell r="C140">
            <v>0.64065603177653918</v>
          </cell>
        </row>
        <row r="141">
          <cell r="B141">
            <v>37606</v>
          </cell>
          <cell r="C141">
            <v>0.64053292339226242</v>
          </cell>
        </row>
        <row r="142">
          <cell r="B142">
            <v>37607</v>
          </cell>
          <cell r="C142">
            <v>0.64566115702479343</v>
          </cell>
        </row>
        <row r="143">
          <cell r="B143">
            <v>37608</v>
          </cell>
          <cell r="C143">
            <v>0.64424687540265424</v>
          </cell>
        </row>
        <row r="144">
          <cell r="B144">
            <v>37609</v>
          </cell>
          <cell r="C144">
            <v>0.64395646854272648</v>
          </cell>
        </row>
        <row r="145">
          <cell r="B145">
            <v>37610</v>
          </cell>
          <cell r="C145">
            <v>0.64528618442279151</v>
          </cell>
        </row>
        <row r="146">
          <cell r="B146">
            <v>37611</v>
          </cell>
          <cell r="C146">
            <v>0.64528618442279151</v>
          </cell>
        </row>
        <row r="147">
          <cell r="B147">
            <v>37612</v>
          </cell>
          <cell r="C147">
            <v>0.64528618442279151</v>
          </cell>
        </row>
        <row r="148">
          <cell r="B148">
            <v>37613</v>
          </cell>
          <cell r="C148">
            <v>0.64428838348044581</v>
          </cell>
        </row>
        <row r="149">
          <cell r="B149">
            <v>37614</v>
          </cell>
          <cell r="C149">
            <v>0.64428838348044581</v>
          </cell>
        </row>
        <row r="150">
          <cell r="B150">
            <v>37615</v>
          </cell>
          <cell r="C150">
            <v>0.64428838348044581</v>
          </cell>
        </row>
        <row r="151">
          <cell r="B151">
            <v>37616</v>
          </cell>
          <cell r="C151">
            <v>0.64428838348044581</v>
          </cell>
        </row>
        <row r="152">
          <cell r="B152">
            <v>37617</v>
          </cell>
          <cell r="C152">
            <v>0.63714558776680474</v>
          </cell>
        </row>
        <row r="153">
          <cell r="B153">
            <v>37618</v>
          </cell>
          <cell r="C153">
            <v>0.63714558776680474</v>
          </cell>
        </row>
        <row r="154">
          <cell r="B154">
            <v>37619</v>
          </cell>
          <cell r="C154">
            <v>0.63714558776680474</v>
          </cell>
        </row>
        <row r="155">
          <cell r="B155">
            <v>37620</v>
          </cell>
          <cell r="C155">
            <v>0.63714558776680474</v>
          </cell>
        </row>
        <row r="156">
          <cell r="B156">
            <v>37621</v>
          </cell>
          <cell r="C156">
            <v>0.6338742393509128</v>
          </cell>
        </row>
        <row r="157">
          <cell r="B157">
            <v>37622</v>
          </cell>
          <cell r="C157">
            <v>0.6338742393509128</v>
          </cell>
        </row>
        <row r="158">
          <cell r="B158">
            <v>37623</v>
          </cell>
          <cell r="C158">
            <v>0.63808065339458908</v>
          </cell>
        </row>
        <row r="159">
          <cell r="B159">
            <v>37624</v>
          </cell>
          <cell r="C159">
            <v>0.6391818472355385</v>
          </cell>
        </row>
        <row r="160">
          <cell r="B160">
            <v>37625</v>
          </cell>
          <cell r="C160">
            <v>0.6391818472355385</v>
          </cell>
        </row>
        <row r="161">
          <cell r="B161">
            <v>37626</v>
          </cell>
          <cell r="C161">
            <v>0.6391818472355385</v>
          </cell>
        </row>
        <row r="162">
          <cell r="B162">
            <v>37627</v>
          </cell>
          <cell r="C162">
            <v>0.64131340986340024</v>
          </cell>
        </row>
        <row r="163">
          <cell r="B163">
            <v>37628</v>
          </cell>
          <cell r="C163">
            <v>0.64</v>
          </cell>
        </row>
        <row r="164">
          <cell r="B164">
            <v>37629</v>
          </cell>
          <cell r="C164">
            <v>0.64036885245901631</v>
          </cell>
        </row>
        <row r="165">
          <cell r="B165">
            <v>37630</v>
          </cell>
          <cell r="C165">
            <v>0.64457908985432522</v>
          </cell>
        </row>
        <row r="166">
          <cell r="B166">
            <v>37631</v>
          </cell>
          <cell r="C166">
            <v>0.64708166170570725</v>
          </cell>
        </row>
        <row r="167">
          <cell r="B167">
            <v>37632</v>
          </cell>
          <cell r="C167">
            <v>0.64708166170570725</v>
          </cell>
        </row>
        <row r="168">
          <cell r="B168">
            <v>37633</v>
          </cell>
          <cell r="C168">
            <v>0.64708166170570725</v>
          </cell>
        </row>
        <row r="169">
          <cell r="B169">
            <v>37634</v>
          </cell>
          <cell r="C169">
            <v>0.6487187804086928</v>
          </cell>
        </row>
        <row r="170">
          <cell r="B170">
            <v>37635</v>
          </cell>
          <cell r="C170">
            <v>0.64909775412177073</v>
          </cell>
        </row>
        <row r="171">
          <cell r="B171">
            <v>37636</v>
          </cell>
          <cell r="C171">
            <v>0.65070275897969809</v>
          </cell>
        </row>
        <row r="172">
          <cell r="B172">
            <v>37637</v>
          </cell>
          <cell r="C172">
            <v>0.6516356053694774</v>
          </cell>
        </row>
        <row r="173">
          <cell r="B173">
            <v>37638</v>
          </cell>
          <cell r="C173">
            <v>0.65133850061877152</v>
          </cell>
        </row>
        <row r="174">
          <cell r="B174">
            <v>37639</v>
          </cell>
          <cell r="C174">
            <v>0.65133850061877152</v>
          </cell>
        </row>
        <row r="175">
          <cell r="B175">
            <v>37640</v>
          </cell>
          <cell r="C175">
            <v>0.65133850061877152</v>
          </cell>
        </row>
        <row r="176">
          <cell r="B176">
            <v>37641</v>
          </cell>
          <cell r="C176">
            <v>0.65133850061877152</v>
          </cell>
        </row>
        <row r="177">
          <cell r="B177">
            <v>37642</v>
          </cell>
          <cell r="C177">
            <v>0.65121125293045057</v>
          </cell>
        </row>
        <row r="178">
          <cell r="B178">
            <v>37643</v>
          </cell>
          <cell r="C178">
            <v>0.65265631118652923</v>
          </cell>
        </row>
        <row r="179">
          <cell r="B179">
            <v>37644</v>
          </cell>
          <cell r="C179">
            <v>0.65295461965393398</v>
          </cell>
        </row>
        <row r="180">
          <cell r="B180">
            <v>37645</v>
          </cell>
          <cell r="C180">
            <v>0.65573770491803285</v>
          </cell>
        </row>
        <row r="181">
          <cell r="B181">
            <v>37646</v>
          </cell>
          <cell r="C181">
            <v>0.65573770491803285</v>
          </cell>
        </row>
        <row r="182">
          <cell r="B182">
            <v>37647</v>
          </cell>
          <cell r="C182">
            <v>0.6585879873551107</v>
          </cell>
        </row>
        <row r="183">
          <cell r="B183">
            <v>37648</v>
          </cell>
          <cell r="C183">
            <v>0.65586672788089462</v>
          </cell>
        </row>
        <row r="184">
          <cell r="B184">
            <v>37649</v>
          </cell>
          <cell r="C184">
            <v>0.65427898455901601</v>
          </cell>
        </row>
        <row r="185">
          <cell r="B185">
            <v>37650</v>
          </cell>
          <cell r="C185">
            <v>0.65690074229783879</v>
          </cell>
        </row>
        <row r="186">
          <cell r="B186">
            <v>37651</v>
          </cell>
          <cell r="C186">
            <v>0.65690074229783879</v>
          </cell>
        </row>
        <row r="187">
          <cell r="B187">
            <v>37652</v>
          </cell>
          <cell r="C187">
            <v>0.65724613867893522</v>
          </cell>
        </row>
        <row r="188">
          <cell r="B188">
            <v>37653</v>
          </cell>
          <cell r="C188">
            <v>0.65724613867893522</v>
          </cell>
        </row>
        <row r="189">
          <cell r="B189">
            <v>37654</v>
          </cell>
          <cell r="C189">
            <v>0.65724613867893522</v>
          </cell>
        </row>
        <row r="190">
          <cell r="B190">
            <v>37655</v>
          </cell>
          <cell r="C190">
            <v>0.65919578114700073</v>
          </cell>
        </row>
        <row r="191">
          <cell r="B191">
            <v>37656</v>
          </cell>
          <cell r="C191">
            <v>0.66019673862811123</v>
          </cell>
        </row>
        <row r="192">
          <cell r="B192">
            <v>37657</v>
          </cell>
          <cell r="C192">
            <v>0.65737575598211928</v>
          </cell>
        </row>
        <row r="193">
          <cell r="B193">
            <v>37658</v>
          </cell>
          <cell r="C193">
            <v>0.65910888478776686</v>
          </cell>
        </row>
        <row r="194">
          <cell r="B194">
            <v>37659</v>
          </cell>
          <cell r="C194">
            <v>0.65759189846781085</v>
          </cell>
        </row>
        <row r="195">
          <cell r="B195">
            <v>37660</v>
          </cell>
          <cell r="C195">
            <v>0.65759189846781085</v>
          </cell>
        </row>
        <row r="196">
          <cell r="B196">
            <v>37661</v>
          </cell>
          <cell r="C196">
            <v>0.65759189846781085</v>
          </cell>
        </row>
        <row r="197">
          <cell r="B197">
            <v>37662</v>
          </cell>
          <cell r="C197">
            <v>0.65372295221285215</v>
          </cell>
        </row>
        <row r="198">
          <cell r="B198">
            <v>37663</v>
          </cell>
          <cell r="C198">
            <v>0.65393669892754391</v>
          </cell>
        </row>
        <row r="199">
          <cell r="B199">
            <v>37664</v>
          </cell>
          <cell r="C199">
            <v>0.65393669892754391</v>
          </cell>
        </row>
        <row r="200">
          <cell r="B200">
            <v>37665</v>
          </cell>
          <cell r="C200">
            <v>0.65893516078017922</v>
          </cell>
        </row>
        <row r="201">
          <cell r="B201">
            <v>37666</v>
          </cell>
          <cell r="C201">
            <v>0.65655570875188762</v>
          </cell>
        </row>
        <row r="202">
          <cell r="B202">
            <v>37667</v>
          </cell>
          <cell r="C202">
            <v>0.65655570875188762</v>
          </cell>
        </row>
        <row r="203">
          <cell r="B203">
            <v>37668</v>
          </cell>
          <cell r="C203">
            <v>0.65655570875188762</v>
          </cell>
        </row>
        <row r="204">
          <cell r="B204">
            <v>37669</v>
          </cell>
          <cell r="C204">
            <v>0.65655570875188762</v>
          </cell>
        </row>
        <row r="205">
          <cell r="B205">
            <v>37670</v>
          </cell>
          <cell r="C205">
            <v>0.65919578114700073</v>
          </cell>
        </row>
        <row r="206">
          <cell r="B206">
            <v>37671</v>
          </cell>
          <cell r="C206">
            <v>0.6609822195782934</v>
          </cell>
        </row>
        <row r="207">
          <cell r="B207">
            <v>37672</v>
          </cell>
          <cell r="C207">
            <v>0.66445182724252494</v>
          </cell>
        </row>
        <row r="208">
          <cell r="B208">
            <v>37673</v>
          </cell>
          <cell r="C208">
            <v>0.66445182724252494</v>
          </cell>
        </row>
        <row r="209">
          <cell r="B209">
            <v>37674</v>
          </cell>
          <cell r="C209">
            <v>0.66445182724252494</v>
          </cell>
        </row>
        <row r="210">
          <cell r="B210">
            <v>37675</v>
          </cell>
          <cell r="C210">
            <v>0.66445182724252494</v>
          </cell>
        </row>
        <row r="211">
          <cell r="B211">
            <v>37676</v>
          </cell>
          <cell r="C211">
            <v>0.67033114358493096</v>
          </cell>
        </row>
        <row r="212">
          <cell r="B212">
            <v>37677</v>
          </cell>
          <cell r="C212">
            <v>0.66912010705921721</v>
          </cell>
        </row>
        <row r="213">
          <cell r="B213">
            <v>37678</v>
          </cell>
          <cell r="C213">
            <v>0.66889632107023411</v>
          </cell>
        </row>
        <row r="214">
          <cell r="B214">
            <v>37679</v>
          </cell>
          <cell r="C214">
            <v>0.6694336591243808</v>
          </cell>
        </row>
        <row r="215">
          <cell r="B215">
            <v>37680</v>
          </cell>
          <cell r="C215">
            <v>0.67385444743935308</v>
          </cell>
        </row>
        <row r="216">
          <cell r="B216">
            <v>37681</v>
          </cell>
          <cell r="C216">
            <v>0.67385444743935308</v>
          </cell>
        </row>
        <row r="217">
          <cell r="B217">
            <v>37682</v>
          </cell>
          <cell r="C217">
            <v>0.67385444743935308</v>
          </cell>
        </row>
        <row r="218">
          <cell r="B218">
            <v>37683</v>
          </cell>
          <cell r="C218">
            <v>0.67403612833647886</v>
          </cell>
        </row>
        <row r="219">
          <cell r="B219">
            <v>37684</v>
          </cell>
          <cell r="C219">
            <v>0.67622396537733298</v>
          </cell>
        </row>
        <row r="220">
          <cell r="B220">
            <v>37685</v>
          </cell>
          <cell r="C220">
            <v>0.68078153720471102</v>
          </cell>
        </row>
        <row r="221">
          <cell r="B221">
            <v>37686</v>
          </cell>
          <cell r="C221">
            <v>0.67999456004351966</v>
          </cell>
        </row>
        <row r="222">
          <cell r="B222">
            <v>37687</v>
          </cell>
          <cell r="C222">
            <v>0.68240753377917296</v>
          </cell>
        </row>
        <row r="223">
          <cell r="B223">
            <v>37688</v>
          </cell>
          <cell r="C223">
            <v>0.68240753377917296</v>
          </cell>
        </row>
        <row r="224">
          <cell r="B224">
            <v>37689</v>
          </cell>
          <cell r="C224">
            <v>0.68250068250068252</v>
          </cell>
        </row>
        <row r="225">
          <cell r="B225">
            <v>37690</v>
          </cell>
          <cell r="C225">
            <v>0.6793939805693322</v>
          </cell>
        </row>
        <row r="226">
          <cell r="B226">
            <v>37691</v>
          </cell>
          <cell r="C226">
            <v>0.67801206861482133</v>
          </cell>
        </row>
        <row r="227">
          <cell r="B227">
            <v>37692</v>
          </cell>
          <cell r="C227">
            <v>0.67380904251735063</v>
          </cell>
        </row>
        <row r="228">
          <cell r="B228">
            <v>37693</v>
          </cell>
          <cell r="C228">
            <v>0.67879446103719787</v>
          </cell>
        </row>
        <row r="229">
          <cell r="B229">
            <v>37694</v>
          </cell>
          <cell r="C229">
            <v>0.67879446103719787</v>
          </cell>
        </row>
        <row r="230">
          <cell r="B230">
            <v>37695</v>
          </cell>
          <cell r="C230">
            <v>0.67879446103719787</v>
          </cell>
        </row>
        <row r="231">
          <cell r="B231">
            <v>37696</v>
          </cell>
          <cell r="C231">
            <v>0.67879446103719787</v>
          </cell>
        </row>
        <row r="232">
          <cell r="B232">
            <v>37697</v>
          </cell>
          <cell r="C232">
            <v>0.67563002499831093</v>
          </cell>
        </row>
        <row r="233">
          <cell r="B233">
            <v>37698</v>
          </cell>
          <cell r="C233">
            <v>0.67824199674443841</v>
          </cell>
        </row>
        <row r="234">
          <cell r="B234">
            <v>37699</v>
          </cell>
          <cell r="C234">
            <v>0.67453625632377745</v>
          </cell>
        </row>
        <row r="235">
          <cell r="B235">
            <v>37700</v>
          </cell>
          <cell r="C235">
            <v>0.67512827437213063</v>
          </cell>
        </row>
        <row r="236">
          <cell r="B236">
            <v>37701</v>
          </cell>
          <cell r="C236">
            <v>0.66916488222698078</v>
          </cell>
        </row>
        <row r="237">
          <cell r="B237">
            <v>37702</v>
          </cell>
          <cell r="C237">
            <v>0.66916488222698078</v>
          </cell>
        </row>
        <row r="238">
          <cell r="B238">
            <v>37703</v>
          </cell>
          <cell r="C238">
            <v>0.66916488222698078</v>
          </cell>
        </row>
        <row r="239">
          <cell r="B239">
            <v>37704</v>
          </cell>
          <cell r="C239">
            <v>0.67563002499831093</v>
          </cell>
        </row>
        <row r="240">
          <cell r="B240">
            <v>37705</v>
          </cell>
          <cell r="C240">
            <v>0.6775067750677507</v>
          </cell>
        </row>
        <row r="241">
          <cell r="B241">
            <v>37706</v>
          </cell>
          <cell r="C241">
            <v>0.68064252654505852</v>
          </cell>
        </row>
        <row r="242">
          <cell r="B242">
            <v>37707</v>
          </cell>
          <cell r="C242">
            <v>0.68362045392398141</v>
          </cell>
        </row>
        <row r="243">
          <cell r="B243">
            <v>37708</v>
          </cell>
          <cell r="C243">
            <v>0.67934782608695654</v>
          </cell>
        </row>
        <row r="244">
          <cell r="B244">
            <v>37709</v>
          </cell>
          <cell r="C244">
            <v>0.67934782608695654</v>
          </cell>
        </row>
        <row r="245">
          <cell r="B245">
            <v>37710</v>
          </cell>
          <cell r="C245">
            <v>0.67934782608695654</v>
          </cell>
        </row>
        <row r="246">
          <cell r="B246">
            <v>37711</v>
          </cell>
          <cell r="C246">
            <v>0.68129172911840852</v>
          </cell>
        </row>
        <row r="247">
          <cell r="B247">
            <v>37712</v>
          </cell>
          <cell r="C247">
            <v>0.67842605156037994</v>
          </cell>
        </row>
        <row r="248">
          <cell r="B248">
            <v>37713</v>
          </cell>
          <cell r="C248">
            <v>0.68027210884353739</v>
          </cell>
        </row>
        <row r="249">
          <cell r="B249">
            <v>37714</v>
          </cell>
          <cell r="C249">
            <v>0.67865626060400408</v>
          </cell>
        </row>
        <row r="250">
          <cell r="B250">
            <v>37715</v>
          </cell>
          <cell r="C250">
            <v>0.67953248165262303</v>
          </cell>
        </row>
        <row r="251">
          <cell r="B251">
            <v>37716</v>
          </cell>
          <cell r="C251">
            <v>0.67953248165262303</v>
          </cell>
        </row>
        <row r="252">
          <cell r="B252">
            <v>37717</v>
          </cell>
          <cell r="C252">
            <v>0.67953248165262303</v>
          </cell>
        </row>
        <row r="253">
          <cell r="B253">
            <v>37718</v>
          </cell>
          <cell r="C253">
            <v>0.67636117686844777</v>
          </cell>
        </row>
        <row r="254">
          <cell r="B254">
            <v>37719</v>
          </cell>
          <cell r="C254">
            <v>0.68133814812291338</v>
          </cell>
        </row>
        <row r="255">
          <cell r="B255">
            <v>37720</v>
          </cell>
          <cell r="C255">
            <v>0.68166325835037489</v>
          </cell>
        </row>
        <row r="256">
          <cell r="B256">
            <v>37721</v>
          </cell>
          <cell r="C256">
            <v>0.68789984178303643</v>
          </cell>
        </row>
        <row r="257">
          <cell r="B257">
            <v>37722</v>
          </cell>
          <cell r="C257">
            <v>0.68799449604403162</v>
          </cell>
        </row>
        <row r="258">
          <cell r="B258">
            <v>37723</v>
          </cell>
          <cell r="C258">
            <v>0.68799449604403162</v>
          </cell>
        </row>
        <row r="259">
          <cell r="B259">
            <v>37724</v>
          </cell>
          <cell r="C259">
            <v>0.68799449604403162</v>
          </cell>
        </row>
        <row r="260">
          <cell r="B260">
            <v>37725</v>
          </cell>
          <cell r="C260">
            <v>0.68789984178303643</v>
          </cell>
        </row>
        <row r="261">
          <cell r="B261">
            <v>37726</v>
          </cell>
          <cell r="C261">
            <v>0.68975031038763968</v>
          </cell>
        </row>
        <row r="262">
          <cell r="B262">
            <v>37727</v>
          </cell>
          <cell r="C262">
            <v>0.68766332003850916</v>
          </cell>
        </row>
        <row r="263">
          <cell r="B263">
            <v>37728</v>
          </cell>
          <cell r="C263">
            <v>0.68884755803540676</v>
          </cell>
        </row>
        <row r="264">
          <cell r="B264">
            <v>37729</v>
          </cell>
          <cell r="C264">
            <v>0.68884755803540676</v>
          </cell>
        </row>
        <row r="265">
          <cell r="B265">
            <v>37730</v>
          </cell>
          <cell r="C265">
            <v>0.68884755803540676</v>
          </cell>
        </row>
        <row r="266">
          <cell r="B266">
            <v>37731</v>
          </cell>
          <cell r="C266">
            <v>0.68884755803540676</v>
          </cell>
        </row>
        <row r="267">
          <cell r="B267">
            <v>37732</v>
          </cell>
          <cell r="C267">
            <v>0.68761603520594106</v>
          </cell>
        </row>
        <row r="268">
          <cell r="B268">
            <v>37733</v>
          </cell>
          <cell r="C268">
            <v>0.69089401685781404</v>
          </cell>
        </row>
        <row r="269">
          <cell r="B269">
            <v>37734</v>
          </cell>
          <cell r="C269">
            <v>0.68908489525909589</v>
          </cell>
        </row>
        <row r="270">
          <cell r="B270">
            <v>37735</v>
          </cell>
          <cell r="C270">
            <v>0.68709633090559297</v>
          </cell>
        </row>
        <row r="271">
          <cell r="B271">
            <v>37736</v>
          </cell>
          <cell r="C271">
            <v>0.69056004419584283</v>
          </cell>
        </row>
        <row r="272">
          <cell r="B272">
            <v>37737</v>
          </cell>
          <cell r="C272">
            <v>0.69056004419584283</v>
          </cell>
        </row>
        <row r="273">
          <cell r="B273">
            <v>37738</v>
          </cell>
          <cell r="C273">
            <v>0.69056004419584283</v>
          </cell>
        </row>
        <row r="274">
          <cell r="B274">
            <v>37739</v>
          </cell>
          <cell r="C274">
            <v>0.69056004419584283</v>
          </cell>
        </row>
        <row r="275">
          <cell r="B275">
            <v>37740</v>
          </cell>
          <cell r="C275">
            <v>0.69056004419584283</v>
          </cell>
        </row>
        <row r="276">
          <cell r="B276">
            <v>37741</v>
          </cell>
          <cell r="C276">
            <v>0.69304872132510909</v>
          </cell>
        </row>
        <row r="277">
          <cell r="B277">
            <v>37742</v>
          </cell>
          <cell r="C277">
            <v>0.69304872132510909</v>
          </cell>
        </row>
        <row r="278">
          <cell r="B278">
            <v>37743</v>
          </cell>
          <cell r="C278">
            <v>0.69764197014092366</v>
          </cell>
        </row>
        <row r="279">
          <cell r="B279">
            <v>37744</v>
          </cell>
          <cell r="C279">
            <v>0.69764197014092366</v>
          </cell>
        </row>
        <row r="280">
          <cell r="B280">
            <v>37745</v>
          </cell>
          <cell r="C280">
            <v>0.70437416355568083</v>
          </cell>
        </row>
        <row r="281">
          <cell r="B281">
            <v>37746</v>
          </cell>
          <cell r="C281">
            <v>0.70472163495419304</v>
          </cell>
        </row>
        <row r="282">
          <cell r="B282">
            <v>37747</v>
          </cell>
          <cell r="C282">
            <v>0.70472163495419304</v>
          </cell>
        </row>
        <row r="283">
          <cell r="B283">
            <v>37748</v>
          </cell>
          <cell r="C283">
            <v>0.70816514411160691</v>
          </cell>
        </row>
        <row r="284">
          <cell r="B284">
            <v>37749</v>
          </cell>
          <cell r="C284">
            <v>0.71823601235365941</v>
          </cell>
        </row>
        <row r="285">
          <cell r="B285">
            <v>37750</v>
          </cell>
          <cell r="C285">
            <v>0.71561471303850011</v>
          </cell>
        </row>
        <row r="286">
          <cell r="B286">
            <v>37751</v>
          </cell>
          <cell r="C286">
            <v>0.71561471303850011</v>
          </cell>
        </row>
        <row r="287">
          <cell r="B287">
            <v>37752</v>
          </cell>
          <cell r="C287">
            <v>0.71561471303850011</v>
          </cell>
        </row>
        <row r="288">
          <cell r="B288">
            <v>37753</v>
          </cell>
          <cell r="C288">
            <v>0.7180297264306742</v>
          </cell>
        </row>
        <row r="289">
          <cell r="B289">
            <v>37754</v>
          </cell>
          <cell r="C289">
            <v>0.7180297264306742</v>
          </cell>
        </row>
        <row r="290">
          <cell r="B290">
            <v>37755</v>
          </cell>
          <cell r="C290">
            <v>0.71921749136939006</v>
          </cell>
        </row>
        <row r="291">
          <cell r="B291">
            <v>37756</v>
          </cell>
          <cell r="C291">
            <v>0.72087658592848902</v>
          </cell>
        </row>
        <row r="292">
          <cell r="B292">
            <v>37757</v>
          </cell>
          <cell r="C292">
            <v>0.72780203784570596</v>
          </cell>
        </row>
        <row r="293">
          <cell r="B293">
            <v>37758</v>
          </cell>
          <cell r="C293">
            <v>0.72780203784570596</v>
          </cell>
        </row>
        <row r="294">
          <cell r="B294">
            <v>37759</v>
          </cell>
          <cell r="C294">
            <v>0.72780203784570596</v>
          </cell>
        </row>
        <row r="295">
          <cell r="B295">
            <v>37760</v>
          </cell>
          <cell r="C295">
            <v>0.7327617791455997</v>
          </cell>
        </row>
        <row r="296">
          <cell r="B296">
            <v>37761</v>
          </cell>
          <cell r="C296">
            <v>0.7327617791455997</v>
          </cell>
        </row>
        <row r="297">
          <cell r="B297">
            <v>37762</v>
          </cell>
          <cell r="C297">
            <v>0.7327617791455997</v>
          </cell>
        </row>
        <row r="298">
          <cell r="B298">
            <v>37763</v>
          </cell>
          <cell r="C298">
            <v>0.74035685200266532</v>
          </cell>
        </row>
        <row r="299">
          <cell r="B299">
            <v>37764</v>
          </cell>
          <cell r="C299">
            <v>0.74019245003700962</v>
          </cell>
        </row>
        <row r="300">
          <cell r="B300">
            <v>37765</v>
          </cell>
          <cell r="C300">
            <v>0.74019245003700962</v>
          </cell>
        </row>
        <row r="301">
          <cell r="B301">
            <v>37766</v>
          </cell>
          <cell r="C301">
            <v>0.74019245003700962</v>
          </cell>
        </row>
        <row r="302">
          <cell r="B302">
            <v>37767</v>
          </cell>
          <cell r="C302">
            <v>0.74019245003700962</v>
          </cell>
        </row>
        <row r="303">
          <cell r="B303">
            <v>37768</v>
          </cell>
          <cell r="C303">
            <v>0.72759022118742722</v>
          </cell>
        </row>
        <row r="304">
          <cell r="B304">
            <v>37769</v>
          </cell>
          <cell r="C304">
            <v>0.72759022118742722</v>
          </cell>
        </row>
        <row r="305">
          <cell r="B305">
            <v>37770</v>
          </cell>
          <cell r="C305">
            <v>0.72621641249092228</v>
          </cell>
        </row>
        <row r="306">
          <cell r="B306">
            <v>37771</v>
          </cell>
          <cell r="C306">
            <v>0.72176109707686753</v>
          </cell>
        </row>
        <row r="307">
          <cell r="B307">
            <v>37772</v>
          </cell>
          <cell r="C307">
            <v>0.72176109707686753</v>
          </cell>
        </row>
        <row r="308">
          <cell r="B308">
            <v>37773</v>
          </cell>
          <cell r="C308">
            <v>0.72176109707686753</v>
          </cell>
        </row>
        <row r="309">
          <cell r="B309">
            <v>37774</v>
          </cell>
          <cell r="C309">
            <v>0.73072707343807086</v>
          </cell>
        </row>
        <row r="310">
          <cell r="B310">
            <v>37775</v>
          </cell>
          <cell r="C310">
            <v>0.73072707343807086</v>
          </cell>
        </row>
        <row r="311">
          <cell r="B311">
            <v>37776</v>
          </cell>
          <cell r="C311">
            <v>0.73019350127783866</v>
          </cell>
        </row>
        <row r="312">
          <cell r="B312">
            <v>37777</v>
          </cell>
          <cell r="C312">
            <v>0.73243975683000073</v>
          </cell>
        </row>
        <row r="313">
          <cell r="B313">
            <v>37778</v>
          </cell>
          <cell r="C313">
            <v>0.7370826269624825</v>
          </cell>
        </row>
        <row r="314">
          <cell r="B314">
            <v>37779</v>
          </cell>
          <cell r="C314">
            <v>0.7370826269624825</v>
          </cell>
        </row>
        <row r="315">
          <cell r="B315">
            <v>37780</v>
          </cell>
          <cell r="C315">
            <v>0.7370826269624825</v>
          </cell>
        </row>
        <row r="316">
          <cell r="B316">
            <v>37781</v>
          </cell>
          <cell r="C316">
            <v>0.7370826269624825</v>
          </cell>
        </row>
        <row r="317">
          <cell r="B317">
            <v>37782</v>
          </cell>
          <cell r="C317">
            <v>0.7370826269624825</v>
          </cell>
        </row>
        <row r="318">
          <cell r="B318">
            <v>37783</v>
          </cell>
          <cell r="C318">
            <v>0.73572689817539727</v>
          </cell>
        </row>
        <row r="319">
          <cell r="B319">
            <v>37784</v>
          </cell>
          <cell r="C319">
            <v>0.73448402497245691</v>
          </cell>
        </row>
        <row r="320">
          <cell r="B320">
            <v>37785</v>
          </cell>
          <cell r="C320">
            <v>0.73997336095900557</v>
          </cell>
        </row>
        <row r="321">
          <cell r="B321">
            <v>37786</v>
          </cell>
          <cell r="C321">
            <v>0.73997336095900557</v>
          </cell>
        </row>
        <row r="322">
          <cell r="B322">
            <v>37787</v>
          </cell>
          <cell r="C322">
            <v>0.73997336095900557</v>
          </cell>
        </row>
        <row r="323">
          <cell r="B323">
            <v>37788</v>
          </cell>
          <cell r="C323">
            <v>0.74906367041198507</v>
          </cell>
        </row>
        <row r="324">
          <cell r="B324">
            <v>37789</v>
          </cell>
          <cell r="C324">
            <v>0.74906367041198507</v>
          </cell>
        </row>
        <row r="325">
          <cell r="B325">
            <v>37790</v>
          </cell>
          <cell r="C325">
            <v>0.74449076831447292</v>
          </cell>
        </row>
        <row r="326">
          <cell r="B326">
            <v>37791</v>
          </cell>
          <cell r="C326">
            <v>0.74688176861602806</v>
          </cell>
        </row>
        <row r="327">
          <cell r="B327">
            <v>37792</v>
          </cell>
          <cell r="C327">
            <v>0.74833495472573519</v>
          </cell>
        </row>
        <row r="328">
          <cell r="B328">
            <v>37793</v>
          </cell>
          <cell r="C328">
            <v>0.74833495472573519</v>
          </cell>
        </row>
        <row r="329">
          <cell r="B329">
            <v>37794</v>
          </cell>
          <cell r="C329">
            <v>0.74833495472573519</v>
          </cell>
        </row>
        <row r="330">
          <cell r="B330">
            <v>37795</v>
          </cell>
          <cell r="C330">
            <v>0.74906367041198507</v>
          </cell>
        </row>
        <row r="331">
          <cell r="B331">
            <v>37796</v>
          </cell>
          <cell r="C331">
            <v>0.74906367041198507</v>
          </cell>
        </row>
        <row r="332">
          <cell r="B332">
            <v>37797</v>
          </cell>
          <cell r="C332">
            <v>0.7356186552890982</v>
          </cell>
        </row>
        <row r="333">
          <cell r="B333">
            <v>37798</v>
          </cell>
          <cell r="C333">
            <v>0.7356186552890982</v>
          </cell>
        </row>
        <row r="334">
          <cell r="B334">
            <v>37799</v>
          </cell>
          <cell r="C334">
            <v>0.74310767630229624</v>
          </cell>
        </row>
        <row r="335">
          <cell r="B335">
            <v>37800</v>
          </cell>
          <cell r="C335">
            <v>0.74310767630229624</v>
          </cell>
        </row>
        <row r="336">
          <cell r="B336">
            <v>37801</v>
          </cell>
          <cell r="C336">
            <v>0.74310767630229624</v>
          </cell>
        </row>
        <row r="337">
          <cell r="B337">
            <v>37802</v>
          </cell>
          <cell r="C337">
            <v>0.74277649855158578</v>
          </cell>
        </row>
        <row r="338">
          <cell r="B338">
            <v>37803</v>
          </cell>
          <cell r="C338">
            <v>0.74277649855158578</v>
          </cell>
        </row>
        <row r="339">
          <cell r="B339">
            <v>37804</v>
          </cell>
          <cell r="C339">
            <v>0.7421150278293136</v>
          </cell>
        </row>
        <row r="340">
          <cell r="B340">
            <v>37805</v>
          </cell>
          <cell r="C340">
            <v>0.7421150278293136</v>
          </cell>
        </row>
        <row r="341">
          <cell r="B341">
            <v>37806</v>
          </cell>
          <cell r="C341">
            <v>0.74883929908641611</v>
          </cell>
        </row>
        <row r="342">
          <cell r="B342">
            <v>37807</v>
          </cell>
          <cell r="C342">
            <v>0.74883929908641611</v>
          </cell>
        </row>
        <row r="343">
          <cell r="B343">
            <v>37808</v>
          </cell>
          <cell r="C343">
            <v>0.74883929908641611</v>
          </cell>
        </row>
        <row r="344">
          <cell r="B344">
            <v>37809</v>
          </cell>
          <cell r="C344">
            <v>0.7482229704451927</v>
          </cell>
        </row>
        <row r="345">
          <cell r="B345">
            <v>37810</v>
          </cell>
          <cell r="C345">
            <v>0.7482229704451927</v>
          </cell>
        </row>
        <row r="346">
          <cell r="B346">
            <v>37811</v>
          </cell>
          <cell r="C346">
            <v>0.74222519112298679</v>
          </cell>
        </row>
        <row r="347">
          <cell r="B347">
            <v>37812</v>
          </cell>
          <cell r="C347">
            <v>0.73292289651128695</v>
          </cell>
        </row>
        <row r="348">
          <cell r="B348">
            <v>37813</v>
          </cell>
          <cell r="C348">
            <v>0.72737852778585976</v>
          </cell>
        </row>
        <row r="349">
          <cell r="B349">
            <v>37814</v>
          </cell>
          <cell r="C349">
            <v>0.72737852778585976</v>
          </cell>
        </row>
        <row r="350">
          <cell r="B350">
            <v>37815</v>
          </cell>
          <cell r="C350">
            <v>0.72737852778585976</v>
          </cell>
        </row>
        <row r="351">
          <cell r="B351">
            <v>37816</v>
          </cell>
          <cell r="C351">
            <v>0.7261636772928618</v>
          </cell>
        </row>
        <row r="352">
          <cell r="B352">
            <v>37817</v>
          </cell>
          <cell r="C352">
            <v>0.7261636772928618</v>
          </cell>
        </row>
        <row r="353">
          <cell r="B353">
            <v>37818</v>
          </cell>
          <cell r="C353">
            <v>0.72737852778585976</v>
          </cell>
        </row>
        <row r="354">
          <cell r="B354">
            <v>37819</v>
          </cell>
          <cell r="C354">
            <v>0.7183391997701315</v>
          </cell>
        </row>
        <row r="355">
          <cell r="B355">
            <v>37820</v>
          </cell>
          <cell r="C355">
            <v>0.72118851867878264</v>
          </cell>
        </row>
        <row r="356">
          <cell r="B356">
            <v>37821</v>
          </cell>
          <cell r="C356">
            <v>0.72118851867878264</v>
          </cell>
        </row>
        <row r="357">
          <cell r="B357">
            <v>37822</v>
          </cell>
          <cell r="C357">
            <v>0.72118851867878264</v>
          </cell>
        </row>
        <row r="358">
          <cell r="B358">
            <v>37823</v>
          </cell>
          <cell r="C358">
            <v>0.71063104036384306</v>
          </cell>
        </row>
        <row r="359">
          <cell r="B359">
            <v>37824</v>
          </cell>
          <cell r="C359">
            <v>0.71063104036384306</v>
          </cell>
        </row>
        <row r="360">
          <cell r="B360">
            <v>37825</v>
          </cell>
          <cell r="C360">
            <v>0.71174377224199292</v>
          </cell>
        </row>
        <row r="361">
          <cell r="B361">
            <v>37826</v>
          </cell>
          <cell r="C361">
            <v>0.70606509920214644</v>
          </cell>
        </row>
        <row r="362">
          <cell r="B362">
            <v>37827</v>
          </cell>
          <cell r="C362">
            <v>0.71540992988982688</v>
          </cell>
        </row>
        <row r="363">
          <cell r="B363">
            <v>37828</v>
          </cell>
          <cell r="C363">
            <v>0.71540992988982688</v>
          </cell>
        </row>
        <row r="364">
          <cell r="B364">
            <v>37829</v>
          </cell>
          <cell r="C364">
            <v>0.71540992988982688</v>
          </cell>
        </row>
        <row r="365">
          <cell r="B365">
            <v>37830</v>
          </cell>
          <cell r="C365">
            <v>0.72479524534319062</v>
          </cell>
        </row>
        <row r="366">
          <cell r="B366">
            <v>37831</v>
          </cell>
          <cell r="C366">
            <v>0.72479524534319062</v>
          </cell>
        </row>
        <row r="367">
          <cell r="B367">
            <v>37832</v>
          </cell>
          <cell r="C367">
            <v>0.72228241242325741</v>
          </cell>
        </row>
        <row r="368">
          <cell r="B368">
            <v>37833</v>
          </cell>
          <cell r="C368">
            <v>0.72176109707686753</v>
          </cell>
        </row>
        <row r="369">
          <cell r="B369">
            <v>37834</v>
          </cell>
          <cell r="C369">
            <v>0.71403070332024277</v>
          </cell>
        </row>
        <row r="370">
          <cell r="B370">
            <v>37835</v>
          </cell>
          <cell r="C370">
            <v>0.71403070332024277</v>
          </cell>
        </row>
        <row r="371">
          <cell r="B371">
            <v>37836</v>
          </cell>
          <cell r="C371">
            <v>0.71403070332024277</v>
          </cell>
        </row>
        <row r="372">
          <cell r="B372">
            <v>37837</v>
          </cell>
          <cell r="C372">
            <v>0.71469411092052604</v>
          </cell>
        </row>
        <row r="373">
          <cell r="B373">
            <v>37838</v>
          </cell>
          <cell r="C373">
            <v>0.71469411092052604</v>
          </cell>
        </row>
        <row r="374">
          <cell r="B374">
            <v>37839</v>
          </cell>
          <cell r="C374">
            <v>0.71469411092052604</v>
          </cell>
        </row>
        <row r="375">
          <cell r="B375">
            <v>37840</v>
          </cell>
          <cell r="C375">
            <v>0.71275837491090521</v>
          </cell>
        </row>
        <row r="376">
          <cell r="B376">
            <v>37841</v>
          </cell>
          <cell r="C376">
            <v>0.71240293510009267</v>
          </cell>
        </row>
        <row r="377">
          <cell r="B377">
            <v>37842</v>
          </cell>
          <cell r="C377">
            <v>0.71240293510009267</v>
          </cell>
        </row>
        <row r="378">
          <cell r="B378">
            <v>37843</v>
          </cell>
          <cell r="C378">
            <v>0.71240293510009267</v>
          </cell>
        </row>
        <row r="379">
          <cell r="B379">
            <v>37844</v>
          </cell>
          <cell r="C379">
            <v>0.71864893999281354</v>
          </cell>
        </row>
        <row r="380">
          <cell r="B380">
            <v>37845</v>
          </cell>
          <cell r="C380">
            <v>0.71864893999281354</v>
          </cell>
        </row>
        <row r="381">
          <cell r="B381">
            <v>37846</v>
          </cell>
          <cell r="C381">
            <v>0.72437522636725826</v>
          </cell>
        </row>
        <row r="382">
          <cell r="B382">
            <v>37847</v>
          </cell>
          <cell r="C382">
            <v>0.72238676587444917</v>
          </cell>
        </row>
        <row r="383">
          <cell r="B383">
            <v>37848</v>
          </cell>
          <cell r="C383">
            <v>0.72490032620514677</v>
          </cell>
        </row>
        <row r="384">
          <cell r="B384">
            <v>37849</v>
          </cell>
          <cell r="C384">
            <v>0.72490032620514677</v>
          </cell>
        </row>
        <row r="385">
          <cell r="B385">
            <v>37850</v>
          </cell>
          <cell r="C385">
            <v>0.72490032620514677</v>
          </cell>
        </row>
        <row r="386">
          <cell r="B386">
            <v>37851</v>
          </cell>
          <cell r="C386">
            <v>0.72082462336913433</v>
          </cell>
        </row>
        <row r="387">
          <cell r="B387">
            <v>37852</v>
          </cell>
          <cell r="C387">
            <v>0.72082462336913433</v>
          </cell>
        </row>
        <row r="388">
          <cell r="B388">
            <v>37853</v>
          </cell>
          <cell r="C388">
            <v>0.71911405148856611</v>
          </cell>
        </row>
        <row r="389">
          <cell r="B389">
            <v>37854</v>
          </cell>
          <cell r="C389">
            <v>0.71597336579079252</v>
          </cell>
        </row>
        <row r="390">
          <cell r="B390">
            <v>37855</v>
          </cell>
          <cell r="C390">
            <v>0.71235218692121383</v>
          </cell>
        </row>
        <row r="391">
          <cell r="B391">
            <v>37856</v>
          </cell>
          <cell r="C391">
            <v>0.71235218692121383</v>
          </cell>
        </row>
        <row r="392">
          <cell r="B392">
            <v>37857</v>
          </cell>
          <cell r="C392">
            <v>0.71235218692121383</v>
          </cell>
        </row>
        <row r="393">
          <cell r="B393">
            <v>37858</v>
          </cell>
          <cell r="C393">
            <v>0.71341941927659269</v>
          </cell>
        </row>
        <row r="394">
          <cell r="B394">
            <v>37859</v>
          </cell>
          <cell r="C394">
            <v>0.71341941927659269</v>
          </cell>
        </row>
        <row r="395">
          <cell r="B395">
            <v>37860</v>
          </cell>
          <cell r="C395">
            <v>0.7135212272565109</v>
          </cell>
        </row>
        <row r="396">
          <cell r="B396">
            <v>37861</v>
          </cell>
          <cell r="C396">
            <v>0.71782355896920536</v>
          </cell>
        </row>
        <row r="397">
          <cell r="B397">
            <v>37862</v>
          </cell>
          <cell r="C397">
            <v>0.71311416957854945</v>
          </cell>
        </row>
        <row r="398">
          <cell r="B398">
            <v>37863</v>
          </cell>
          <cell r="C398">
            <v>0.7167944950182783</v>
          </cell>
        </row>
        <row r="399">
          <cell r="B399">
            <v>37864</v>
          </cell>
          <cell r="C399">
            <v>0.7167944950182783</v>
          </cell>
        </row>
        <row r="400">
          <cell r="B400">
            <v>37865</v>
          </cell>
          <cell r="C400">
            <v>0.7167944950182783</v>
          </cell>
        </row>
        <row r="401">
          <cell r="B401">
            <v>37866</v>
          </cell>
          <cell r="C401">
            <v>0.72165692429818873</v>
          </cell>
        </row>
        <row r="402">
          <cell r="B402">
            <v>37867</v>
          </cell>
          <cell r="C402">
            <v>0.72165692429818873</v>
          </cell>
        </row>
        <row r="403">
          <cell r="B403">
            <v>37868</v>
          </cell>
          <cell r="C403">
            <v>0.71849403649949706</v>
          </cell>
        </row>
        <row r="404">
          <cell r="B404">
            <v>37869</v>
          </cell>
          <cell r="C404">
            <v>0.7246376811594204</v>
          </cell>
        </row>
        <row r="405">
          <cell r="B405">
            <v>37870</v>
          </cell>
          <cell r="C405">
            <v>0.7246376811594204</v>
          </cell>
        </row>
        <row r="406">
          <cell r="B406">
            <v>37871</v>
          </cell>
          <cell r="C406">
            <v>0.7246376811594204</v>
          </cell>
        </row>
        <row r="407">
          <cell r="B407">
            <v>37872</v>
          </cell>
          <cell r="C407">
            <v>0.73014018691588789</v>
          </cell>
        </row>
        <row r="408">
          <cell r="B408">
            <v>37873</v>
          </cell>
          <cell r="C408">
            <v>0.73014018691588789</v>
          </cell>
        </row>
        <row r="409">
          <cell r="B409">
            <v>37874</v>
          </cell>
          <cell r="C409">
            <v>0.72817301390810463</v>
          </cell>
        </row>
        <row r="410">
          <cell r="B410">
            <v>37875</v>
          </cell>
          <cell r="C410">
            <v>0.73185011709601866</v>
          </cell>
        </row>
        <row r="411">
          <cell r="B411">
            <v>37876</v>
          </cell>
          <cell r="C411">
            <v>0.73168947098851245</v>
          </cell>
        </row>
        <row r="412">
          <cell r="B412">
            <v>37877</v>
          </cell>
          <cell r="C412">
            <v>0.73168947098851245</v>
          </cell>
        </row>
        <row r="413">
          <cell r="B413">
            <v>37878</v>
          </cell>
          <cell r="C413">
            <v>0.73168947098851245</v>
          </cell>
        </row>
        <row r="414">
          <cell r="B414">
            <v>37879</v>
          </cell>
          <cell r="C414">
            <v>0.7332453438920663</v>
          </cell>
        </row>
        <row r="415">
          <cell r="B415">
            <v>37880</v>
          </cell>
          <cell r="C415">
            <v>0.7332453438920663</v>
          </cell>
        </row>
        <row r="416">
          <cell r="B416">
            <v>37881</v>
          </cell>
          <cell r="C416">
            <v>0.73185011709601866</v>
          </cell>
        </row>
        <row r="417">
          <cell r="B417">
            <v>37882</v>
          </cell>
          <cell r="C417">
            <v>0.73078047354574682</v>
          </cell>
        </row>
        <row r="418">
          <cell r="B418">
            <v>37883</v>
          </cell>
          <cell r="C418">
            <v>0.73243975683000073</v>
          </cell>
        </row>
        <row r="419">
          <cell r="B419">
            <v>37884</v>
          </cell>
          <cell r="C419">
            <v>0.73243975683000073</v>
          </cell>
        </row>
        <row r="420">
          <cell r="B420">
            <v>37885</v>
          </cell>
          <cell r="C420">
            <v>0.73243975683000073</v>
          </cell>
        </row>
        <row r="421">
          <cell r="B421">
            <v>37886</v>
          </cell>
          <cell r="C421">
            <v>0.7332453438920663</v>
          </cell>
        </row>
        <row r="422">
          <cell r="B422">
            <v>37887</v>
          </cell>
          <cell r="C422">
            <v>0.7332453438920663</v>
          </cell>
        </row>
        <row r="423">
          <cell r="B423">
            <v>37888</v>
          </cell>
          <cell r="C423">
            <v>0.74239049740163332</v>
          </cell>
        </row>
        <row r="424">
          <cell r="B424">
            <v>37889</v>
          </cell>
          <cell r="C424">
            <v>0.73675679658144844</v>
          </cell>
        </row>
        <row r="425">
          <cell r="B425">
            <v>37890</v>
          </cell>
          <cell r="C425">
            <v>0.74101519081141165</v>
          </cell>
        </row>
        <row r="426">
          <cell r="B426">
            <v>37891</v>
          </cell>
          <cell r="C426">
            <v>0.74101519081141165</v>
          </cell>
        </row>
        <row r="427">
          <cell r="B427">
            <v>37892</v>
          </cell>
          <cell r="C427">
            <v>0.74101519081141165</v>
          </cell>
        </row>
        <row r="428">
          <cell r="B428">
            <v>37893</v>
          </cell>
          <cell r="C428">
            <v>0.73915293074137034</v>
          </cell>
        </row>
        <row r="429">
          <cell r="B429">
            <v>37894</v>
          </cell>
          <cell r="C429">
            <v>0.73915293074137034</v>
          </cell>
        </row>
        <row r="430">
          <cell r="B430">
            <v>37895</v>
          </cell>
          <cell r="C430">
            <v>0.73909830007390986</v>
          </cell>
        </row>
        <row r="431">
          <cell r="B431">
            <v>37896</v>
          </cell>
          <cell r="C431">
            <v>0.74079561448996212</v>
          </cell>
        </row>
        <row r="432">
          <cell r="B432">
            <v>37897</v>
          </cell>
          <cell r="C432">
            <v>0.74343914950561296</v>
          </cell>
        </row>
        <row r="433">
          <cell r="B433">
            <v>37898</v>
          </cell>
          <cell r="C433">
            <v>0.74343914950561296</v>
          </cell>
        </row>
        <row r="434">
          <cell r="B434">
            <v>37899</v>
          </cell>
          <cell r="C434">
            <v>0.74343914950561296</v>
          </cell>
        </row>
        <row r="435">
          <cell r="B435">
            <v>37900</v>
          </cell>
          <cell r="C435">
            <v>0.74366029597679784</v>
          </cell>
        </row>
        <row r="436">
          <cell r="B436">
            <v>37901</v>
          </cell>
          <cell r="C436">
            <v>0.74366029597679784</v>
          </cell>
        </row>
        <row r="437">
          <cell r="B437">
            <v>37902</v>
          </cell>
          <cell r="C437">
            <v>0.74621296918140434</v>
          </cell>
        </row>
        <row r="438">
          <cell r="B438">
            <v>37903</v>
          </cell>
          <cell r="C438">
            <v>0.75103266992114159</v>
          </cell>
        </row>
        <row r="439">
          <cell r="B439">
            <v>37904</v>
          </cell>
          <cell r="C439">
            <v>0.7498500299940013</v>
          </cell>
        </row>
        <row r="440">
          <cell r="B440">
            <v>37905</v>
          </cell>
          <cell r="C440">
            <v>0.7498500299940013</v>
          </cell>
        </row>
        <row r="441">
          <cell r="B441">
            <v>37906</v>
          </cell>
          <cell r="C441">
            <v>0.7498500299940013</v>
          </cell>
        </row>
        <row r="442">
          <cell r="B442">
            <v>37907</v>
          </cell>
          <cell r="C442">
            <v>0.75728890571753127</v>
          </cell>
        </row>
        <row r="443">
          <cell r="B443">
            <v>37908</v>
          </cell>
          <cell r="C443">
            <v>0.75728890571753127</v>
          </cell>
        </row>
        <row r="444">
          <cell r="B444">
            <v>37909</v>
          </cell>
          <cell r="C444">
            <v>0.75728890571753127</v>
          </cell>
        </row>
        <row r="445">
          <cell r="B445">
            <v>37910</v>
          </cell>
          <cell r="C445">
            <v>0.75545818538943865</v>
          </cell>
        </row>
        <row r="446">
          <cell r="B446">
            <v>37911</v>
          </cell>
          <cell r="C446">
            <v>0.75403408234052172</v>
          </cell>
        </row>
        <row r="447">
          <cell r="B447">
            <v>37912</v>
          </cell>
          <cell r="C447">
            <v>0.75403408234052172</v>
          </cell>
        </row>
        <row r="448">
          <cell r="B448">
            <v>37913</v>
          </cell>
          <cell r="C448">
            <v>0.75403408234052172</v>
          </cell>
        </row>
        <row r="449">
          <cell r="B449">
            <v>37914</v>
          </cell>
          <cell r="C449">
            <v>0.76045627376425862</v>
          </cell>
        </row>
        <row r="450">
          <cell r="B450">
            <v>37915</v>
          </cell>
          <cell r="C450">
            <v>0.76045627376425862</v>
          </cell>
        </row>
        <row r="451">
          <cell r="B451">
            <v>37916</v>
          </cell>
          <cell r="C451">
            <v>0.75763315402682019</v>
          </cell>
        </row>
        <row r="452">
          <cell r="B452">
            <v>37917</v>
          </cell>
          <cell r="C452">
            <v>0.75970523436906479</v>
          </cell>
        </row>
        <row r="453">
          <cell r="B453">
            <v>37918</v>
          </cell>
          <cell r="C453">
            <v>0.76687116564417179</v>
          </cell>
        </row>
        <row r="454">
          <cell r="B454">
            <v>37919</v>
          </cell>
          <cell r="C454">
            <v>0.76687116564417179</v>
          </cell>
        </row>
        <row r="455">
          <cell r="B455">
            <v>37920</v>
          </cell>
          <cell r="C455">
            <v>0.76687116564417179</v>
          </cell>
        </row>
        <row r="456">
          <cell r="B456">
            <v>37921</v>
          </cell>
          <cell r="C456">
            <v>0.76505240608981717</v>
          </cell>
        </row>
        <row r="457">
          <cell r="B457">
            <v>37922</v>
          </cell>
          <cell r="C457">
            <v>0.76505240608981717</v>
          </cell>
        </row>
        <row r="458">
          <cell r="B458">
            <v>37923</v>
          </cell>
          <cell r="C458">
            <v>0.76277650648360029</v>
          </cell>
        </row>
        <row r="459">
          <cell r="B459">
            <v>37924</v>
          </cell>
          <cell r="C459">
            <v>0.7637668983426259</v>
          </cell>
        </row>
        <row r="460">
          <cell r="B460">
            <v>37925</v>
          </cell>
          <cell r="C460">
            <v>0.76236944423267505</v>
          </cell>
        </row>
        <row r="461">
          <cell r="B461">
            <v>37926</v>
          </cell>
          <cell r="C461">
            <v>0.76236944423267505</v>
          </cell>
        </row>
        <row r="462">
          <cell r="B462">
            <v>37927</v>
          </cell>
          <cell r="C462">
            <v>0.76236944423267505</v>
          </cell>
        </row>
        <row r="463">
          <cell r="B463">
            <v>37928</v>
          </cell>
          <cell r="C463">
            <v>0.75987841945288748</v>
          </cell>
        </row>
        <row r="464">
          <cell r="B464">
            <v>37929</v>
          </cell>
          <cell r="C464">
            <v>0.75838010010617318</v>
          </cell>
        </row>
        <row r="465">
          <cell r="B465">
            <v>37930</v>
          </cell>
          <cell r="C465">
            <v>0.75018754688672173</v>
          </cell>
        </row>
        <row r="466">
          <cell r="B466">
            <v>37931</v>
          </cell>
          <cell r="C466">
            <v>0.75255869957856714</v>
          </cell>
        </row>
        <row r="467">
          <cell r="B467">
            <v>37932</v>
          </cell>
          <cell r="C467">
            <v>0.75052536775743017</v>
          </cell>
        </row>
        <row r="468">
          <cell r="B468">
            <v>37933</v>
          </cell>
          <cell r="C468">
            <v>0.75052536775743017</v>
          </cell>
        </row>
        <row r="469">
          <cell r="B469">
            <v>37934</v>
          </cell>
          <cell r="C469">
            <v>0.75052536775743017</v>
          </cell>
        </row>
        <row r="470">
          <cell r="B470">
            <v>37935</v>
          </cell>
          <cell r="C470">
            <v>0.75580077091678632</v>
          </cell>
        </row>
        <row r="471">
          <cell r="B471">
            <v>37936</v>
          </cell>
          <cell r="C471">
            <v>0.75580077091678632</v>
          </cell>
        </row>
        <row r="472">
          <cell r="B472">
            <v>37937</v>
          </cell>
          <cell r="C472">
            <v>0.76207895137936288</v>
          </cell>
        </row>
        <row r="473">
          <cell r="B473">
            <v>37938</v>
          </cell>
          <cell r="C473">
            <v>0.76207895137936288</v>
          </cell>
        </row>
        <row r="474">
          <cell r="B474">
            <v>37939</v>
          </cell>
          <cell r="C474">
            <v>0.76675356540407913</v>
          </cell>
        </row>
        <row r="475">
          <cell r="B475">
            <v>37940</v>
          </cell>
          <cell r="C475">
            <v>0.76675356540407913</v>
          </cell>
        </row>
        <row r="476">
          <cell r="B476">
            <v>37941</v>
          </cell>
          <cell r="C476">
            <v>0.76675356540407913</v>
          </cell>
        </row>
        <row r="477">
          <cell r="B477">
            <v>37942</v>
          </cell>
          <cell r="C477">
            <v>0.76787222606158334</v>
          </cell>
        </row>
        <row r="478">
          <cell r="B478">
            <v>37943</v>
          </cell>
          <cell r="C478">
            <v>0.76787222606158334</v>
          </cell>
        </row>
        <row r="479">
          <cell r="B479">
            <v>37944</v>
          </cell>
          <cell r="C479">
            <v>0.76196281621456874</v>
          </cell>
        </row>
        <row r="480">
          <cell r="B480">
            <v>37945</v>
          </cell>
          <cell r="C480">
            <v>0.76940832499807643</v>
          </cell>
        </row>
        <row r="481">
          <cell r="B481">
            <v>37946</v>
          </cell>
          <cell r="C481">
            <v>0.76634224844815702</v>
          </cell>
        </row>
        <row r="482">
          <cell r="B482">
            <v>37947</v>
          </cell>
          <cell r="C482">
            <v>0.76634224844815702</v>
          </cell>
        </row>
        <row r="483">
          <cell r="B483">
            <v>37948</v>
          </cell>
          <cell r="C483">
            <v>0.76634224844815702</v>
          </cell>
        </row>
        <row r="484">
          <cell r="B484">
            <v>37949</v>
          </cell>
          <cell r="C484">
            <v>0.76775431861804222</v>
          </cell>
        </row>
        <row r="485">
          <cell r="B485">
            <v>37950</v>
          </cell>
          <cell r="C485">
            <v>0.75803517283201949</v>
          </cell>
        </row>
        <row r="486">
          <cell r="B486">
            <v>37951</v>
          </cell>
          <cell r="C486">
            <v>0.76318400366328321</v>
          </cell>
        </row>
        <row r="487">
          <cell r="B487">
            <v>37952</v>
          </cell>
          <cell r="C487">
            <v>0.76318400366328321</v>
          </cell>
        </row>
        <row r="488">
          <cell r="B488">
            <v>37953</v>
          </cell>
          <cell r="C488">
            <v>0.76318400366328321</v>
          </cell>
        </row>
        <row r="489">
          <cell r="B489">
            <v>37954</v>
          </cell>
          <cell r="C489">
            <v>0.76318400366328321</v>
          </cell>
        </row>
        <row r="490">
          <cell r="B490">
            <v>37955</v>
          </cell>
          <cell r="C490">
            <v>0.76318400366328321</v>
          </cell>
        </row>
        <row r="491">
          <cell r="B491">
            <v>37956</v>
          </cell>
          <cell r="C491">
            <v>0.76318400366328321</v>
          </cell>
        </row>
        <row r="492">
          <cell r="B492">
            <v>37957</v>
          </cell>
          <cell r="C492">
            <v>0.76681236101525951</v>
          </cell>
        </row>
        <row r="493">
          <cell r="B493">
            <v>37958</v>
          </cell>
          <cell r="C493">
            <v>0.76716532412734939</v>
          </cell>
        </row>
        <row r="494">
          <cell r="B494">
            <v>37959</v>
          </cell>
          <cell r="C494">
            <v>0.77041602465331271</v>
          </cell>
        </row>
        <row r="495">
          <cell r="B495">
            <v>37960</v>
          </cell>
          <cell r="C495">
            <v>0.76946752847029853</v>
          </cell>
        </row>
        <row r="496">
          <cell r="B496">
            <v>37961</v>
          </cell>
          <cell r="C496">
            <v>0.76946752847029853</v>
          </cell>
        </row>
        <row r="497">
          <cell r="B497">
            <v>37962</v>
          </cell>
          <cell r="C497">
            <v>0.76946752847029853</v>
          </cell>
        </row>
        <row r="498">
          <cell r="B498">
            <v>37963</v>
          </cell>
          <cell r="C498">
            <v>0.76616610481152314</v>
          </cell>
        </row>
        <row r="499">
          <cell r="B499">
            <v>37964</v>
          </cell>
          <cell r="C499">
            <v>0.76616610481152314</v>
          </cell>
        </row>
        <row r="500">
          <cell r="B500">
            <v>37965</v>
          </cell>
          <cell r="C500">
            <v>0.7701786814540974</v>
          </cell>
        </row>
        <row r="501">
          <cell r="B501">
            <v>37966</v>
          </cell>
          <cell r="C501">
            <v>0.76440911175661208</v>
          </cell>
        </row>
        <row r="502">
          <cell r="B502">
            <v>37967</v>
          </cell>
          <cell r="C502">
            <v>0.76475986540226359</v>
          </cell>
        </row>
        <row r="503">
          <cell r="B503">
            <v>37968</v>
          </cell>
          <cell r="C503">
            <v>0.76475986540226359</v>
          </cell>
        </row>
        <row r="504">
          <cell r="B504">
            <v>37969</v>
          </cell>
          <cell r="C504">
            <v>0.76475986540226359</v>
          </cell>
        </row>
        <row r="505">
          <cell r="B505">
            <v>37970</v>
          </cell>
          <cell r="C505">
            <v>0.75935910091882453</v>
          </cell>
        </row>
        <row r="506">
          <cell r="B506">
            <v>37971</v>
          </cell>
          <cell r="C506">
            <v>0.75935910091882453</v>
          </cell>
        </row>
        <row r="507">
          <cell r="B507">
            <v>37972</v>
          </cell>
          <cell r="C507">
            <v>0.76190476190476186</v>
          </cell>
        </row>
        <row r="508">
          <cell r="B508">
            <v>37973</v>
          </cell>
          <cell r="C508">
            <v>0.75318219477291548</v>
          </cell>
        </row>
        <row r="509">
          <cell r="B509">
            <v>37974</v>
          </cell>
          <cell r="C509">
            <v>0.75443228970199927</v>
          </cell>
        </row>
        <row r="510">
          <cell r="B510">
            <v>37975</v>
          </cell>
          <cell r="C510">
            <v>0.75443228970199927</v>
          </cell>
        </row>
        <row r="511">
          <cell r="B511">
            <v>37976</v>
          </cell>
          <cell r="C511">
            <v>0.75443228970199927</v>
          </cell>
        </row>
        <row r="512">
          <cell r="B512">
            <v>37977</v>
          </cell>
          <cell r="C512">
            <v>0.74777536827936897</v>
          </cell>
        </row>
        <row r="513">
          <cell r="B513">
            <v>37978</v>
          </cell>
          <cell r="C513">
            <v>0.74777536827936897</v>
          </cell>
        </row>
        <row r="514">
          <cell r="B514">
            <v>37979</v>
          </cell>
          <cell r="C514">
            <v>0.75193623580720348</v>
          </cell>
        </row>
        <row r="515">
          <cell r="B515">
            <v>37980</v>
          </cell>
          <cell r="C515">
            <v>0.75193623580720348</v>
          </cell>
        </row>
        <row r="516">
          <cell r="B516">
            <v>37981</v>
          </cell>
          <cell r="C516">
            <v>0.75193623580720348</v>
          </cell>
        </row>
        <row r="517">
          <cell r="B517">
            <v>37982</v>
          </cell>
          <cell r="C517">
            <v>0.75193623580720348</v>
          </cell>
        </row>
        <row r="518">
          <cell r="B518">
            <v>37983</v>
          </cell>
          <cell r="C518">
            <v>0.75193623580720348</v>
          </cell>
        </row>
        <row r="519">
          <cell r="B519">
            <v>37984</v>
          </cell>
          <cell r="C519">
            <v>0.75608649629517621</v>
          </cell>
        </row>
        <row r="520">
          <cell r="B520">
            <v>37985</v>
          </cell>
          <cell r="C520">
            <v>0.76487685482637302</v>
          </cell>
        </row>
        <row r="521">
          <cell r="B521">
            <v>37986</v>
          </cell>
          <cell r="C521">
            <v>0.76289288983826675</v>
          </cell>
        </row>
        <row r="522">
          <cell r="B522">
            <v>37987</v>
          </cell>
          <cell r="C522">
            <v>0.76289288983826675</v>
          </cell>
        </row>
        <row r="523">
          <cell r="B523">
            <v>37988</v>
          </cell>
          <cell r="C523">
            <v>0.76289288983826675</v>
          </cell>
        </row>
        <row r="524">
          <cell r="B524">
            <v>37989</v>
          </cell>
          <cell r="C524">
            <v>0.76289288983826675</v>
          </cell>
        </row>
        <row r="525">
          <cell r="B525">
            <v>37990</v>
          </cell>
          <cell r="C525">
            <v>0.76289288983826675</v>
          </cell>
        </row>
        <row r="526">
          <cell r="B526">
            <v>37991</v>
          </cell>
          <cell r="C526">
            <v>0.77130736598534522</v>
          </cell>
        </row>
        <row r="527">
          <cell r="B527">
            <v>37992</v>
          </cell>
          <cell r="C527">
            <v>0.77130736598534522</v>
          </cell>
        </row>
        <row r="528">
          <cell r="B528">
            <v>37993</v>
          </cell>
          <cell r="C528">
            <v>0.77990953049446265</v>
          </cell>
        </row>
        <row r="529">
          <cell r="B529">
            <v>37994</v>
          </cell>
          <cell r="C529">
            <v>0.77766544832413098</v>
          </cell>
        </row>
        <row r="530">
          <cell r="B530">
            <v>37995</v>
          </cell>
          <cell r="C530">
            <v>0.77513371056507241</v>
          </cell>
        </row>
        <row r="531">
          <cell r="B531">
            <v>37996</v>
          </cell>
          <cell r="C531">
            <v>0.77513371056507241</v>
          </cell>
        </row>
        <row r="532">
          <cell r="B532">
            <v>37997</v>
          </cell>
          <cell r="C532">
            <v>0.77513371056507241</v>
          </cell>
        </row>
        <row r="533">
          <cell r="B533">
            <v>37998</v>
          </cell>
          <cell r="C533">
            <v>0.78665827564505975</v>
          </cell>
        </row>
        <row r="534">
          <cell r="B534">
            <v>37999</v>
          </cell>
          <cell r="C534">
            <v>0.78665827564505975</v>
          </cell>
        </row>
        <row r="535">
          <cell r="B535">
            <v>38000</v>
          </cell>
          <cell r="C535">
            <v>0.78363764595251151</v>
          </cell>
        </row>
        <row r="536">
          <cell r="B536">
            <v>38001</v>
          </cell>
          <cell r="C536">
            <v>0.78634898167806866</v>
          </cell>
        </row>
        <row r="537">
          <cell r="B537">
            <v>38002</v>
          </cell>
          <cell r="C537">
            <v>0.77621671970814254</v>
          </cell>
        </row>
        <row r="538">
          <cell r="B538">
            <v>38003</v>
          </cell>
          <cell r="C538">
            <v>0.77621671970814254</v>
          </cell>
        </row>
        <row r="539">
          <cell r="B539">
            <v>38004</v>
          </cell>
          <cell r="C539">
            <v>0.77621671970814254</v>
          </cell>
        </row>
        <row r="540">
          <cell r="B540">
            <v>38005</v>
          </cell>
          <cell r="C540">
            <v>0.77621671970814254</v>
          </cell>
        </row>
        <row r="541">
          <cell r="B541">
            <v>38006</v>
          </cell>
          <cell r="C541">
            <v>0.76911244423934777</v>
          </cell>
        </row>
        <row r="542">
          <cell r="B542">
            <v>38007</v>
          </cell>
          <cell r="C542">
            <v>0.76911244423934777</v>
          </cell>
        </row>
        <row r="543">
          <cell r="B543">
            <v>38008</v>
          </cell>
          <cell r="C543">
            <v>0.77477337878670494</v>
          </cell>
        </row>
        <row r="544">
          <cell r="B544">
            <v>38009</v>
          </cell>
          <cell r="C544">
            <v>0.76881679095871458</v>
          </cell>
        </row>
        <row r="545">
          <cell r="B545">
            <v>38010</v>
          </cell>
          <cell r="C545">
            <v>0.76881679095871458</v>
          </cell>
        </row>
        <row r="546">
          <cell r="B546">
            <v>38011</v>
          </cell>
          <cell r="C546">
            <v>0.76881679095871458</v>
          </cell>
        </row>
        <row r="547">
          <cell r="B547">
            <v>38012</v>
          </cell>
          <cell r="C547">
            <v>0.76161462300076166</v>
          </cell>
        </row>
        <row r="548">
          <cell r="B548">
            <v>38013</v>
          </cell>
          <cell r="C548">
            <v>0.76161462300076166</v>
          </cell>
        </row>
        <row r="549">
          <cell r="B549">
            <v>38014</v>
          </cell>
          <cell r="C549">
            <v>0.76097709458945284</v>
          </cell>
        </row>
        <row r="550">
          <cell r="B550">
            <v>38015</v>
          </cell>
          <cell r="C550">
            <v>0.76616610481152314</v>
          </cell>
        </row>
        <row r="551">
          <cell r="B551">
            <v>38016</v>
          </cell>
          <cell r="C551">
            <v>0.75454614049649138</v>
          </cell>
        </row>
        <row r="552">
          <cell r="B552">
            <v>38017</v>
          </cell>
          <cell r="C552">
            <v>0.75454614049649138</v>
          </cell>
        </row>
        <row r="553">
          <cell r="B553">
            <v>38018</v>
          </cell>
          <cell r="C553">
            <v>0.75454614049649138</v>
          </cell>
        </row>
        <row r="554">
          <cell r="B554">
            <v>38019</v>
          </cell>
          <cell r="C554">
            <v>0.75187969924812026</v>
          </cell>
        </row>
        <row r="555">
          <cell r="B555">
            <v>38020</v>
          </cell>
          <cell r="C555">
            <v>0.75483091787439616</v>
          </cell>
        </row>
        <row r="556">
          <cell r="B556">
            <v>38021</v>
          </cell>
          <cell r="C556">
            <v>0.74760765550239239</v>
          </cell>
        </row>
        <row r="557">
          <cell r="B557">
            <v>38022</v>
          </cell>
          <cell r="C557">
            <v>0.74766355140186924</v>
          </cell>
        </row>
        <row r="558">
          <cell r="B558">
            <v>38023</v>
          </cell>
          <cell r="C558">
            <v>0.75018754688672173</v>
          </cell>
        </row>
        <row r="559">
          <cell r="B559">
            <v>38024</v>
          </cell>
          <cell r="C559">
            <v>0.75018754688672173</v>
          </cell>
        </row>
        <row r="560">
          <cell r="B560">
            <v>38025</v>
          </cell>
          <cell r="C560">
            <v>0.75018754688672173</v>
          </cell>
        </row>
        <row r="561">
          <cell r="B561">
            <v>38026</v>
          </cell>
          <cell r="C561">
            <v>0.75357950263752826</v>
          </cell>
        </row>
        <row r="562">
          <cell r="B562">
            <v>38027</v>
          </cell>
          <cell r="C562">
            <v>0.75357950263752826</v>
          </cell>
        </row>
        <row r="563">
          <cell r="B563">
            <v>38028</v>
          </cell>
          <cell r="C563">
            <v>0.75295534974775991</v>
          </cell>
        </row>
        <row r="564">
          <cell r="B564">
            <v>38029</v>
          </cell>
          <cell r="C564">
            <v>0.7517666516313336</v>
          </cell>
        </row>
        <row r="565">
          <cell r="B565">
            <v>38030</v>
          </cell>
          <cell r="C565">
            <v>0.76109292944668538</v>
          </cell>
        </row>
        <row r="566">
          <cell r="B566">
            <v>38031</v>
          </cell>
          <cell r="C566">
            <v>0.76109292944668538</v>
          </cell>
        </row>
        <row r="567">
          <cell r="B567">
            <v>38032</v>
          </cell>
          <cell r="C567">
            <v>0.76109292944668538</v>
          </cell>
        </row>
        <row r="568">
          <cell r="B568">
            <v>38033</v>
          </cell>
          <cell r="C568">
            <v>0.76109292944668538</v>
          </cell>
        </row>
        <row r="569">
          <cell r="B569">
            <v>38034</v>
          </cell>
          <cell r="C569">
            <v>0.75970523436906479</v>
          </cell>
        </row>
        <row r="570">
          <cell r="B570">
            <v>38035</v>
          </cell>
          <cell r="C570">
            <v>0.75970523436906479</v>
          </cell>
        </row>
        <row r="571">
          <cell r="B571">
            <v>38036</v>
          </cell>
          <cell r="C571">
            <v>0.76306753147653572</v>
          </cell>
        </row>
        <row r="572">
          <cell r="B572">
            <v>38037</v>
          </cell>
          <cell r="C572">
            <v>0.75483091787439616</v>
          </cell>
        </row>
        <row r="573">
          <cell r="B573">
            <v>38038</v>
          </cell>
          <cell r="C573">
            <v>0.75483091787439616</v>
          </cell>
        </row>
        <row r="574">
          <cell r="B574">
            <v>38039</v>
          </cell>
          <cell r="C574">
            <v>0.75483091787439616</v>
          </cell>
        </row>
        <row r="575">
          <cell r="B575">
            <v>38040</v>
          </cell>
          <cell r="C575">
            <v>0.74783128926114273</v>
          </cell>
        </row>
        <row r="576">
          <cell r="B576">
            <v>38041</v>
          </cell>
          <cell r="C576">
            <v>0.74783128926114273</v>
          </cell>
        </row>
        <row r="577">
          <cell r="B577">
            <v>38042</v>
          </cell>
          <cell r="C577">
            <v>0.74805505685218432</v>
          </cell>
        </row>
        <row r="578">
          <cell r="B578">
            <v>38043</v>
          </cell>
          <cell r="C578">
            <v>0.7523888345496953</v>
          </cell>
        </row>
        <row r="579">
          <cell r="B579">
            <v>38044</v>
          </cell>
          <cell r="C579">
            <v>0.74504544777231407</v>
          </cell>
        </row>
        <row r="580">
          <cell r="B580">
            <v>38045</v>
          </cell>
          <cell r="C580">
            <v>0.74504544777231407</v>
          </cell>
        </row>
        <row r="581">
          <cell r="B581">
            <v>38046</v>
          </cell>
          <cell r="C581">
            <v>0.74504544777231407</v>
          </cell>
        </row>
        <row r="582">
          <cell r="B582">
            <v>38047</v>
          </cell>
          <cell r="C582">
            <v>0.74504544777231407</v>
          </cell>
        </row>
        <row r="583">
          <cell r="B583">
            <v>38048</v>
          </cell>
          <cell r="C583">
            <v>0.74867110878191201</v>
          </cell>
        </row>
        <row r="584">
          <cell r="B584">
            <v>38049</v>
          </cell>
          <cell r="C584">
            <v>0.74671445639187572</v>
          </cell>
        </row>
        <row r="585">
          <cell r="B585">
            <v>38050</v>
          </cell>
          <cell r="C585">
            <v>0.74476800476651528</v>
          </cell>
        </row>
        <row r="586">
          <cell r="B586">
            <v>38051</v>
          </cell>
          <cell r="C586">
            <v>0.74693755602031675</v>
          </cell>
        </row>
        <row r="587">
          <cell r="B587">
            <v>38052</v>
          </cell>
          <cell r="C587">
            <v>0.74693755602031675</v>
          </cell>
        </row>
        <row r="588">
          <cell r="B588">
            <v>38053</v>
          </cell>
          <cell r="C588">
            <v>0.74693755602031675</v>
          </cell>
        </row>
        <row r="589">
          <cell r="B589">
            <v>38054</v>
          </cell>
          <cell r="C589">
            <v>0.75660134675039714</v>
          </cell>
        </row>
        <row r="590">
          <cell r="B590">
            <v>38055</v>
          </cell>
          <cell r="C590">
            <v>0.75660134675039714</v>
          </cell>
        </row>
        <row r="591">
          <cell r="B591">
            <v>38056</v>
          </cell>
          <cell r="C591">
            <v>0.75832259042996897</v>
          </cell>
        </row>
        <row r="592">
          <cell r="B592">
            <v>38057</v>
          </cell>
          <cell r="C592">
            <v>0.75540111799365461</v>
          </cell>
        </row>
        <row r="593">
          <cell r="B593">
            <v>38058</v>
          </cell>
          <cell r="C593">
            <v>0.75568654122270085</v>
          </cell>
        </row>
        <row r="594">
          <cell r="B594">
            <v>38059</v>
          </cell>
          <cell r="C594">
            <v>0.75568654122270085</v>
          </cell>
        </row>
        <row r="595">
          <cell r="B595">
            <v>38060</v>
          </cell>
          <cell r="C595">
            <v>0.75568654122270085</v>
          </cell>
        </row>
        <row r="596">
          <cell r="B596">
            <v>38061</v>
          </cell>
          <cell r="C596">
            <v>0.74878322725570956</v>
          </cell>
        </row>
        <row r="597">
          <cell r="B597">
            <v>38062</v>
          </cell>
          <cell r="C597">
            <v>0.74878322725570956</v>
          </cell>
        </row>
        <row r="598">
          <cell r="B598">
            <v>38063</v>
          </cell>
          <cell r="C598">
            <v>0.7496251874062968</v>
          </cell>
        </row>
        <row r="599">
          <cell r="B599">
            <v>38064</v>
          </cell>
          <cell r="C599">
            <v>0.75030012004801927</v>
          </cell>
        </row>
        <row r="600">
          <cell r="B600">
            <v>38065</v>
          </cell>
          <cell r="C600">
            <v>0.74710496824803885</v>
          </cell>
        </row>
        <row r="601">
          <cell r="B601">
            <v>38066</v>
          </cell>
          <cell r="C601">
            <v>0.74710496824803885</v>
          </cell>
        </row>
        <row r="602">
          <cell r="B602">
            <v>38067</v>
          </cell>
          <cell r="C602">
            <v>0.74710496824803885</v>
          </cell>
        </row>
        <row r="603">
          <cell r="B603">
            <v>38068</v>
          </cell>
          <cell r="C603">
            <v>0.74951281666916503</v>
          </cell>
        </row>
        <row r="604">
          <cell r="B604">
            <v>38069</v>
          </cell>
          <cell r="C604">
            <v>0.74951281666916503</v>
          </cell>
        </row>
        <row r="605">
          <cell r="B605">
            <v>38070</v>
          </cell>
          <cell r="C605">
            <v>0.74990626171728536</v>
          </cell>
        </row>
        <row r="606">
          <cell r="B606">
            <v>38071</v>
          </cell>
          <cell r="C606">
            <v>0.75046904315196994</v>
          </cell>
        </row>
        <row r="607">
          <cell r="B607">
            <v>38072</v>
          </cell>
          <cell r="C607">
            <v>0.74543421543048827</v>
          </cell>
        </row>
        <row r="608">
          <cell r="B608">
            <v>38073</v>
          </cell>
          <cell r="C608">
            <v>0.74543421543048827</v>
          </cell>
        </row>
        <row r="609">
          <cell r="B609">
            <v>38074</v>
          </cell>
          <cell r="C609">
            <v>0.74543421543048827</v>
          </cell>
        </row>
        <row r="610">
          <cell r="B610">
            <v>38075</v>
          </cell>
          <cell r="C610">
            <v>0.7584951456310679</v>
          </cell>
        </row>
        <row r="611">
          <cell r="B611">
            <v>38076</v>
          </cell>
          <cell r="C611">
            <v>0.7584951456310679</v>
          </cell>
        </row>
        <row r="612">
          <cell r="B612">
            <v>38077</v>
          </cell>
          <cell r="C612">
            <v>0.76440911175661208</v>
          </cell>
        </row>
        <row r="613">
          <cell r="B613">
            <v>38078</v>
          </cell>
          <cell r="C613">
            <v>0.76522803795531069</v>
          </cell>
        </row>
        <row r="614">
          <cell r="B614">
            <v>38079</v>
          </cell>
          <cell r="C614">
            <v>0.76260199801723483</v>
          </cell>
        </row>
        <row r="615">
          <cell r="B615">
            <v>38080</v>
          </cell>
          <cell r="C615">
            <v>0.76260199801723483</v>
          </cell>
        </row>
        <row r="616">
          <cell r="B616">
            <v>38081</v>
          </cell>
          <cell r="C616">
            <v>0.76260199801723483</v>
          </cell>
        </row>
        <row r="617">
          <cell r="B617">
            <v>38082</v>
          </cell>
          <cell r="C617">
            <v>0.76045627376425862</v>
          </cell>
        </row>
        <row r="618">
          <cell r="B618">
            <v>38083</v>
          </cell>
          <cell r="C618">
            <v>0.76045627376425862</v>
          </cell>
        </row>
        <row r="619">
          <cell r="B619">
            <v>38084</v>
          </cell>
          <cell r="C619">
            <v>0.76167263310229261</v>
          </cell>
        </row>
        <row r="620">
          <cell r="B620">
            <v>38085</v>
          </cell>
          <cell r="C620">
            <v>0.76423385555980128</v>
          </cell>
        </row>
        <row r="621">
          <cell r="B621">
            <v>38086</v>
          </cell>
          <cell r="C621">
            <v>0.76423385555980128</v>
          </cell>
        </row>
        <row r="622">
          <cell r="B622">
            <v>38087</v>
          </cell>
          <cell r="C622">
            <v>0.76423385555980128</v>
          </cell>
        </row>
        <row r="623">
          <cell r="B623">
            <v>38088</v>
          </cell>
          <cell r="C623">
            <v>0.76423385555980128</v>
          </cell>
        </row>
        <row r="624">
          <cell r="B624">
            <v>38089</v>
          </cell>
          <cell r="C624">
            <v>0.75369309617123903</v>
          </cell>
        </row>
        <row r="625">
          <cell r="B625">
            <v>38090</v>
          </cell>
          <cell r="C625">
            <v>0.75369309617123903</v>
          </cell>
        </row>
        <row r="626">
          <cell r="B626">
            <v>38091</v>
          </cell>
          <cell r="C626">
            <v>0.74867110878191201</v>
          </cell>
        </row>
        <row r="627">
          <cell r="B627">
            <v>38092</v>
          </cell>
          <cell r="C627">
            <v>0.7496251874062968</v>
          </cell>
        </row>
        <row r="628">
          <cell r="B628">
            <v>38093</v>
          </cell>
          <cell r="C628">
            <v>0.74321813452248242</v>
          </cell>
        </row>
        <row r="629">
          <cell r="B629">
            <v>38094</v>
          </cell>
          <cell r="C629">
            <v>0.74321813452248242</v>
          </cell>
        </row>
        <row r="630">
          <cell r="B630">
            <v>38095</v>
          </cell>
          <cell r="C630">
            <v>0.74321813452248242</v>
          </cell>
        </row>
        <row r="631">
          <cell r="B631">
            <v>38096</v>
          </cell>
          <cell r="C631">
            <v>0.74288685833147605</v>
          </cell>
        </row>
        <row r="632">
          <cell r="B632">
            <v>38097</v>
          </cell>
          <cell r="C632">
            <v>0.74288685833147605</v>
          </cell>
        </row>
        <row r="633">
          <cell r="B633">
            <v>38098</v>
          </cell>
          <cell r="C633">
            <v>0.74343914950561296</v>
          </cell>
        </row>
        <row r="634">
          <cell r="B634">
            <v>38099</v>
          </cell>
          <cell r="C634">
            <v>0.73702830188679247</v>
          </cell>
        </row>
        <row r="635">
          <cell r="B635">
            <v>38100</v>
          </cell>
          <cell r="C635">
            <v>0.73551044424830836</v>
          </cell>
        </row>
        <row r="636">
          <cell r="B636">
            <v>38101</v>
          </cell>
          <cell r="C636">
            <v>0.73551044424830836</v>
          </cell>
        </row>
        <row r="637">
          <cell r="B637">
            <v>38102</v>
          </cell>
          <cell r="C637">
            <v>0.73551044424830836</v>
          </cell>
        </row>
        <row r="638">
          <cell r="B638">
            <v>38103</v>
          </cell>
          <cell r="C638">
            <v>0.73491585213493049</v>
          </cell>
        </row>
        <row r="639">
          <cell r="B639">
            <v>38104</v>
          </cell>
          <cell r="C639">
            <v>0.73491585213493049</v>
          </cell>
        </row>
        <row r="640">
          <cell r="B640">
            <v>38105</v>
          </cell>
          <cell r="C640">
            <v>0.74117995849392238</v>
          </cell>
        </row>
        <row r="641">
          <cell r="B641">
            <v>38106</v>
          </cell>
          <cell r="C641">
            <v>0.74057616825890538</v>
          </cell>
        </row>
        <row r="642">
          <cell r="B642">
            <v>38107</v>
          </cell>
          <cell r="C642">
            <v>0.72753728628592207</v>
          </cell>
        </row>
        <row r="643">
          <cell r="B643">
            <v>38108</v>
          </cell>
          <cell r="C643">
            <v>0.72753728628592207</v>
          </cell>
        </row>
        <row r="644">
          <cell r="B644">
            <v>38109</v>
          </cell>
          <cell r="C644">
            <v>0.72753728628592207</v>
          </cell>
        </row>
        <row r="645">
          <cell r="B645">
            <v>38110</v>
          </cell>
          <cell r="C645">
            <v>0.72880985350921934</v>
          </cell>
        </row>
        <row r="646">
          <cell r="B646">
            <v>38111</v>
          </cell>
          <cell r="C646">
            <v>0.72880985350921934</v>
          </cell>
        </row>
        <row r="647">
          <cell r="B647">
            <v>38112</v>
          </cell>
          <cell r="C647">
            <v>0.72849129452903039</v>
          </cell>
        </row>
        <row r="648">
          <cell r="B648">
            <v>38113</v>
          </cell>
          <cell r="C648">
            <v>0.73056691992986555</v>
          </cell>
        </row>
        <row r="649">
          <cell r="B649">
            <v>38114</v>
          </cell>
          <cell r="C649">
            <v>0.72748435908627962</v>
          </cell>
        </row>
        <row r="650">
          <cell r="B650">
            <v>38115</v>
          </cell>
          <cell r="C650">
            <v>0.72748435908627962</v>
          </cell>
        </row>
        <row r="651">
          <cell r="B651">
            <v>38116</v>
          </cell>
          <cell r="C651">
            <v>0.72748435908627962</v>
          </cell>
        </row>
        <row r="652">
          <cell r="B652">
            <v>38117</v>
          </cell>
          <cell r="C652">
            <v>0.72306579898770784</v>
          </cell>
        </row>
        <row r="653">
          <cell r="B653">
            <v>38118</v>
          </cell>
          <cell r="C653">
            <v>0.72306579898770784</v>
          </cell>
        </row>
        <row r="654">
          <cell r="B654">
            <v>38119</v>
          </cell>
          <cell r="C654">
            <v>0.71906234270511249</v>
          </cell>
        </row>
        <row r="655">
          <cell r="B655">
            <v>38120</v>
          </cell>
          <cell r="C655">
            <v>0.72077266830041808</v>
          </cell>
        </row>
        <row r="656">
          <cell r="B656">
            <v>38121</v>
          </cell>
          <cell r="C656">
            <v>0.72051300525974493</v>
          </cell>
        </row>
        <row r="657">
          <cell r="B657">
            <v>38122</v>
          </cell>
          <cell r="C657">
            <v>0.72051300525974493</v>
          </cell>
        </row>
        <row r="658">
          <cell r="B658">
            <v>38123</v>
          </cell>
          <cell r="C658">
            <v>0.72051300525974493</v>
          </cell>
        </row>
        <row r="659">
          <cell r="B659">
            <v>38124</v>
          </cell>
          <cell r="C659">
            <v>0.71932096101280385</v>
          </cell>
        </row>
        <row r="660">
          <cell r="B660">
            <v>38125</v>
          </cell>
          <cell r="C660">
            <v>0.71932096101280385</v>
          </cell>
        </row>
        <row r="661">
          <cell r="B661">
            <v>38126</v>
          </cell>
          <cell r="C661">
            <v>0.71648635093501467</v>
          </cell>
        </row>
        <row r="662">
          <cell r="B662">
            <v>38127</v>
          </cell>
          <cell r="C662">
            <v>0.71916576770945695</v>
          </cell>
        </row>
        <row r="663">
          <cell r="B663">
            <v>38128</v>
          </cell>
          <cell r="C663">
            <v>0.72637466405171791</v>
          </cell>
        </row>
        <row r="664">
          <cell r="B664">
            <v>38129</v>
          </cell>
          <cell r="C664">
            <v>0.72637466405171791</v>
          </cell>
        </row>
        <row r="665">
          <cell r="B665">
            <v>38130</v>
          </cell>
          <cell r="C665">
            <v>0.72637466405171791</v>
          </cell>
        </row>
        <row r="666">
          <cell r="B666">
            <v>38131</v>
          </cell>
          <cell r="C666">
            <v>0.72637466405171791</v>
          </cell>
        </row>
        <row r="667">
          <cell r="B667">
            <v>38132</v>
          </cell>
          <cell r="C667">
            <v>0.72817301390810463</v>
          </cell>
        </row>
        <row r="668">
          <cell r="B668">
            <v>38133</v>
          </cell>
          <cell r="C668">
            <v>0.72817301390810463</v>
          </cell>
        </row>
        <row r="669">
          <cell r="B669">
            <v>38134</v>
          </cell>
          <cell r="C669">
            <v>0.72833211944646759</v>
          </cell>
        </row>
        <row r="670">
          <cell r="B670">
            <v>38135</v>
          </cell>
          <cell r="C670">
            <v>0.7362685907819172</v>
          </cell>
        </row>
        <row r="671">
          <cell r="B671">
            <v>38136</v>
          </cell>
          <cell r="C671">
            <v>0.7362685907819172</v>
          </cell>
        </row>
        <row r="672">
          <cell r="B672">
            <v>38137</v>
          </cell>
          <cell r="C672">
            <v>0.7362685907819172</v>
          </cell>
        </row>
        <row r="673">
          <cell r="B673">
            <v>38138</v>
          </cell>
          <cell r="C673">
            <v>0.7362685907819172</v>
          </cell>
        </row>
        <row r="674">
          <cell r="B674">
            <v>38139</v>
          </cell>
          <cell r="C674">
            <v>0.7362685907819172</v>
          </cell>
        </row>
        <row r="675">
          <cell r="B675">
            <v>38140</v>
          </cell>
          <cell r="C675">
            <v>0.73410659227719866</v>
          </cell>
        </row>
        <row r="676">
          <cell r="B676">
            <v>38141</v>
          </cell>
          <cell r="C676">
            <v>0.73195725369638409</v>
          </cell>
        </row>
        <row r="677">
          <cell r="B677">
            <v>38142</v>
          </cell>
          <cell r="C677">
            <v>0.73410659227719866</v>
          </cell>
        </row>
        <row r="678">
          <cell r="B678">
            <v>38143</v>
          </cell>
          <cell r="C678">
            <v>0.73410659227719866</v>
          </cell>
        </row>
        <row r="679">
          <cell r="B679">
            <v>38144</v>
          </cell>
          <cell r="C679">
            <v>0.73410659227719866</v>
          </cell>
        </row>
        <row r="680">
          <cell r="B680">
            <v>38145</v>
          </cell>
          <cell r="C680">
            <v>0.74019245003700962</v>
          </cell>
        </row>
        <row r="681">
          <cell r="B681">
            <v>38146</v>
          </cell>
          <cell r="C681">
            <v>0.74019245003700962</v>
          </cell>
        </row>
        <row r="682">
          <cell r="B682">
            <v>38147</v>
          </cell>
          <cell r="C682">
            <v>0.74310767630229624</v>
          </cell>
        </row>
        <row r="683">
          <cell r="B683">
            <v>38148</v>
          </cell>
          <cell r="C683">
            <v>0.74189479931745672</v>
          </cell>
        </row>
        <row r="684">
          <cell r="B684">
            <v>38149</v>
          </cell>
          <cell r="C684">
            <v>0.74189479931745672</v>
          </cell>
        </row>
        <row r="685">
          <cell r="B685">
            <v>38150</v>
          </cell>
          <cell r="C685">
            <v>0.74189479931745672</v>
          </cell>
        </row>
        <row r="686">
          <cell r="B686">
            <v>38151</v>
          </cell>
          <cell r="C686">
            <v>0.74189479931745672</v>
          </cell>
        </row>
        <row r="687">
          <cell r="B687">
            <v>38152</v>
          </cell>
          <cell r="C687">
            <v>0.735023888276369</v>
          </cell>
        </row>
        <row r="688">
          <cell r="B688">
            <v>38153</v>
          </cell>
          <cell r="C688">
            <v>0.735023888276369</v>
          </cell>
        </row>
        <row r="689">
          <cell r="B689">
            <v>38154</v>
          </cell>
          <cell r="C689">
            <v>0.72764316379247618</v>
          </cell>
        </row>
        <row r="690">
          <cell r="B690">
            <v>38155</v>
          </cell>
          <cell r="C690">
            <v>0.73056691992986555</v>
          </cell>
        </row>
        <row r="691">
          <cell r="B691">
            <v>38156</v>
          </cell>
          <cell r="C691">
            <v>0.72753728628592207</v>
          </cell>
        </row>
        <row r="692">
          <cell r="B692">
            <v>38157</v>
          </cell>
          <cell r="C692">
            <v>0.72753728628592207</v>
          </cell>
        </row>
        <row r="693">
          <cell r="B693">
            <v>38158</v>
          </cell>
          <cell r="C693">
            <v>0.72753728628592207</v>
          </cell>
        </row>
        <row r="694">
          <cell r="B694">
            <v>38159</v>
          </cell>
          <cell r="C694">
            <v>0.73340667400073345</v>
          </cell>
        </row>
        <row r="695">
          <cell r="B695">
            <v>38160</v>
          </cell>
          <cell r="C695">
            <v>0.73340667400073345</v>
          </cell>
        </row>
        <row r="696">
          <cell r="B696">
            <v>38161</v>
          </cell>
          <cell r="C696">
            <v>0.73297661804588432</v>
          </cell>
        </row>
        <row r="697">
          <cell r="B697">
            <v>38162</v>
          </cell>
          <cell r="C697">
            <v>0.73621438562909514</v>
          </cell>
        </row>
        <row r="698">
          <cell r="B698">
            <v>38163</v>
          </cell>
          <cell r="C698">
            <v>0.73567277275068055</v>
          </cell>
        </row>
        <row r="699">
          <cell r="B699">
            <v>38164</v>
          </cell>
          <cell r="C699">
            <v>0.73567277275068055</v>
          </cell>
        </row>
        <row r="700">
          <cell r="B700">
            <v>38165</v>
          </cell>
          <cell r="C700">
            <v>0.73567277275068055</v>
          </cell>
        </row>
        <row r="701">
          <cell r="B701">
            <v>38166</v>
          </cell>
          <cell r="C701">
            <v>0.74046649389115138</v>
          </cell>
        </row>
        <row r="702">
          <cell r="B702">
            <v>38167</v>
          </cell>
          <cell r="C702">
            <v>0.74046649389115138</v>
          </cell>
        </row>
        <row r="703">
          <cell r="B703">
            <v>38168</v>
          </cell>
          <cell r="C703">
            <v>0.74255587732976902</v>
          </cell>
        </row>
        <row r="704">
          <cell r="B704">
            <v>38169</v>
          </cell>
          <cell r="C704">
            <v>0.74371560315335417</v>
          </cell>
        </row>
        <row r="705">
          <cell r="B705">
            <v>38170</v>
          </cell>
          <cell r="C705">
            <v>0.74973759184285493</v>
          </cell>
        </row>
        <row r="706">
          <cell r="B706">
            <v>38171</v>
          </cell>
          <cell r="C706">
            <v>0.74973759184285493</v>
          </cell>
        </row>
        <row r="707">
          <cell r="B707">
            <v>38172</v>
          </cell>
          <cell r="C707">
            <v>0.74973759184285493</v>
          </cell>
        </row>
        <row r="708">
          <cell r="B708">
            <v>38173</v>
          </cell>
          <cell r="C708">
            <v>0.74973759184285493</v>
          </cell>
        </row>
        <row r="709">
          <cell r="B709">
            <v>38174</v>
          </cell>
          <cell r="C709">
            <v>0.75517293460202384</v>
          </cell>
        </row>
        <row r="710">
          <cell r="B710">
            <v>38175</v>
          </cell>
          <cell r="C710">
            <v>0.75517293460202384</v>
          </cell>
        </row>
        <row r="711">
          <cell r="B711">
            <v>38176</v>
          </cell>
          <cell r="C711">
            <v>0.75346594333936112</v>
          </cell>
        </row>
        <row r="712">
          <cell r="B712">
            <v>38177</v>
          </cell>
          <cell r="C712">
            <v>0.75642965204236001</v>
          </cell>
        </row>
        <row r="713">
          <cell r="B713">
            <v>38178</v>
          </cell>
          <cell r="C713">
            <v>0.75642965204236001</v>
          </cell>
        </row>
        <row r="714">
          <cell r="B714">
            <v>38179</v>
          </cell>
          <cell r="C714">
            <v>0.75642965204236001</v>
          </cell>
        </row>
        <row r="715">
          <cell r="B715">
            <v>38180</v>
          </cell>
          <cell r="C715">
            <v>0.75855268148372901</v>
          </cell>
        </row>
        <row r="716">
          <cell r="B716">
            <v>38181</v>
          </cell>
          <cell r="C716">
            <v>0.75855268148372901</v>
          </cell>
        </row>
        <row r="717">
          <cell r="B717">
            <v>38182</v>
          </cell>
          <cell r="C717">
            <v>0.75861022606584738</v>
          </cell>
        </row>
        <row r="718">
          <cell r="B718">
            <v>38183</v>
          </cell>
          <cell r="C718">
            <v>0.75820759724012432</v>
          </cell>
        </row>
        <row r="719">
          <cell r="B719">
            <v>38184</v>
          </cell>
          <cell r="C719">
            <v>0.75642965204236001</v>
          </cell>
        </row>
        <row r="720">
          <cell r="B720">
            <v>38185</v>
          </cell>
          <cell r="C720">
            <v>0.75642965204236001</v>
          </cell>
        </row>
        <row r="721">
          <cell r="B721">
            <v>38186</v>
          </cell>
          <cell r="C721">
            <v>0.75642965204236001</v>
          </cell>
        </row>
        <row r="722">
          <cell r="B722">
            <v>38187</v>
          </cell>
          <cell r="C722">
            <v>0.76341705473700283</v>
          </cell>
        </row>
        <row r="723">
          <cell r="B723">
            <v>38188</v>
          </cell>
          <cell r="C723">
            <v>0.76341705473700283</v>
          </cell>
        </row>
        <row r="724">
          <cell r="B724">
            <v>38189</v>
          </cell>
          <cell r="C724">
            <v>0.76505240608981717</v>
          </cell>
        </row>
        <row r="725">
          <cell r="B725">
            <v>38190</v>
          </cell>
          <cell r="C725">
            <v>0.76161462300076166</v>
          </cell>
        </row>
        <row r="726">
          <cell r="B726">
            <v>38191</v>
          </cell>
          <cell r="C726">
            <v>0.75585789871504161</v>
          </cell>
        </row>
        <row r="727">
          <cell r="B727">
            <v>38192</v>
          </cell>
          <cell r="C727">
            <v>0.75585789871504161</v>
          </cell>
        </row>
        <row r="728">
          <cell r="B728">
            <v>38193</v>
          </cell>
          <cell r="C728">
            <v>0.75585789871504161</v>
          </cell>
        </row>
        <row r="729">
          <cell r="B729">
            <v>38194</v>
          </cell>
          <cell r="C729">
            <v>0.75688767786860434</v>
          </cell>
        </row>
        <row r="730">
          <cell r="B730">
            <v>38195</v>
          </cell>
          <cell r="C730">
            <v>0.75688767786860434</v>
          </cell>
        </row>
        <row r="731">
          <cell r="B731">
            <v>38196</v>
          </cell>
          <cell r="C731">
            <v>0.7509762691498949</v>
          </cell>
        </row>
        <row r="732">
          <cell r="B732">
            <v>38197</v>
          </cell>
          <cell r="C732">
            <v>0.75046904315196994</v>
          </cell>
        </row>
        <row r="733">
          <cell r="B733">
            <v>38198</v>
          </cell>
          <cell r="C733">
            <v>0.75216246709289214</v>
          </cell>
        </row>
        <row r="734">
          <cell r="B734">
            <v>38199</v>
          </cell>
          <cell r="C734">
            <v>0.75216246709289214</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99"/>
  <sheetViews>
    <sheetView topLeftCell="A19" zoomScale="60" zoomScaleNormal="60" workbookViewId="0">
      <selection activeCell="C47" sqref="C47"/>
    </sheetView>
  </sheetViews>
  <sheetFormatPr defaultRowHeight="15"/>
  <cols>
    <col min="1" max="1" width="29.42578125" customWidth="1"/>
    <col min="2" max="2" width="87.28515625" customWidth="1"/>
    <col min="3" max="3" width="21.5703125" bestFit="1" customWidth="1"/>
    <col min="4" max="5" width="21.85546875" bestFit="1" customWidth="1"/>
    <col min="6" max="6" width="20.28515625" bestFit="1" customWidth="1"/>
    <col min="7" max="7" width="20.85546875" bestFit="1" customWidth="1"/>
    <col min="8" max="8" width="21.7109375" bestFit="1" customWidth="1"/>
    <col min="9" max="9" width="21.85546875" bestFit="1" customWidth="1"/>
    <col min="10" max="10" width="21.7109375" bestFit="1" customWidth="1"/>
    <col min="11" max="11" width="21.85546875" bestFit="1" customWidth="1"/>
    <col min="12" max="13" width="21.7109375" bestFit="1" customWidth="1"/>
    <col min="14" max="15" width="21.85546875" bestFit="1" customWidth="1"/>
    <col min="16" max="17" width="21.5703125" bestFit="1" customWidth="1"/>
    <col min="18" max="18" width="21.85546875" bestFit="1" customWidth="1"/>
    <col min="19" max="20" width="21.5703125" bestFit="1" customWidth="1"/>
    <col min="21" max="22" width="21.85546875" bestFit="1" customWidth="1"/>
    <col min="23" max="23" width="21.5703125" bestFit="1" customWidth="1"/>
    <col min="24" max="24" width="21.85546875" bestFit="1" customWidth="1"/>
    <col min="25" max="25" width="21.5703125" bestFit="1" customWidth="1"/>
    <col min="26" max="28" width="21.85546875" bestFit="1" customWidth="1"/>
    <col min="29" max="29" width="20.85546875" bestFit="1" customWidth="1"/>
    <col min="30" max="32" width="21.5703125" bestFit="1" customWidth="1"/>
    <col min="33" max="33" width="22.7109375" bestFit="1" customWidth="1"/>
    <col min="34" max="34" width="22.28515625" bestFit="1" customWidth="1"/>
    <col min="35" max="56" width="14.42578125" bestFit="1" customWidth="1"/>
    <col min="57" max="65" width="13.28515625" bestFit="1" customWidth="1"/>
    <col min="66" max="70" width="12.140625" bestFit="1" customWidth="1"/>
  </cols>
  <sheetData>
    <row r="2" spans="2:14">
      <c r="B2" s="41" t="s">
        <v>172</v>
      </c>
      <c r="C2" s="32">
        <v>-0.25</v>
      </c>
    </row>
    <row r="3" spans="2:14">
      <c r="B3" s="41" t="s">
        <v>173</v>
      </c>
      <c r="C3" s="32">
        <v>0.03</v>
      </c>
      <c r="J3" s="103"/>
      <c r="K3" s="133"/>
      <c r="L3" s="133"/>
    </row>
    <row r="4" spans="2:14">
      <c r="B4" s="41" t="s">
        <v>174</v>
      </c>
      <c r="C4" s="32">
        <v>6.3423330513101797E-2</v>
      </c>
      <c r="D4" s="63" t="s">
        <v>167</v>
      </c>
      <c r="E4" t="s">
        <v>189</v>
      </c>
      <c r="J4" s="103"/>
      <c r="K4" s="133"/>
      <c r="L4" s="133"/>
    </row>
    <row r="5" spans="2:14">
      <c r="B5" s="41" t="s">
        <v>175</v>
      </c>
      <c r="C5" s="32">
        <v>-3.1485450972749589E-3</v>
      </c>
      <c r="D5" s="63" t="s">
        <v>167</v>
      </c>
      <c r="E5" t="s">
        <v>171</v>
      </c>
      <c r="J5" s="103"/>
      <c r="K5" s="133"/>
      <c r="L5" s="133"/>
    </row>
    <row r="6" spans="2:14">
      <c r="B6" s="10" t="s">
        <v>10</v>
      </c>
      <c r="C6" s="40">
        <v>2047</v>
      </c>
      <c r="J6" s="103"/>
      <c r="K6" s="133"/>
      <c r="L6" s="133"/>
      <c r="M6" s="23"/>
      <c r="N6" s="23"/>
    </row>
    <row r="7" spans="2:14">
      <c r="B7" s="10" t="s">
        <v>176</v>
      </c>
      <c r="C7" s="19" t="s">
        <v>41</v>
      </c>
    </row>
    <row r="8" spans="2:14">
      <c r="B8" s="10" t="s">
        <v>86</v>
      </c>
      <c r="C8" s="50">
        <v>0.05</v>
      </c>
    </row>
    <row r="9" spans="2:14">
      <c r="B9" s="10" t="s">
        <v>186</v>
      </c>
      <c r="C9" s="18">
        <f ca="1">OFFSET('Calcs Biennial'!B16, 0, MATCH('Summary Biennial'!C6 &amp; "-Nov", 'Calcs Biennial'!$C$6:$BT$6, 0))</f>
        <v>-31990.191195939035</v>
      </c>
    </row>
    <row r="10" spans="2:14">
      <c r="B10" s="10" t="s">
        <v>187</v>
      </c>
      <c r="C10" s="18">
        <f ca="1">MAX(C41:BR41)</f>
        <v>58652.736502758096</v>
      </c>
    </row>
    <row r="11" spans="2:14">
      <c r="B11" s="10" t="s">
        <v>188</v>
      </c>
      <c r="C11" s="18">
        <f ca="1">SUM(C42:BR42)</f>
        <v>54754.021391036862</v>
      </c>
      <c r="E11" s="49"/>
    </row>
    <row r="12" spans="2:14">
      <c r="B12" s="146" t="s">
        <v>242</v>
      </c>
      <c r="C12" s="147" t="s">
        <v>244</v>
      </c>
      <c r="D12" s="63" t="s">
        <v>167</v>
      </c>
      <c r="E12" t="s">
        <v>246</v>
      </c>
    </row>
    <row r="13" spans="2:14">
      <c r="B13" s="146" t="s">
        <v>270</v>
      </c>
      <c r="C13" s="32" t="s">
        <v>272</v>
      </c>
    </row>
    <row r="33" spans="1:72" s="49" customFormat="1"/>
    <row r="34" spans="1:72" s="49" customFormat="1">
      <c r="C34" s="13"/>
      <c r="D34" s="13"/>
      <c r="E34" s="13"/>
    </row>
    <row r="35" spans="1:72" s="49" customFormat="1">
      <c r="C35">
        <v>2017</v>
      </c>
      <c r="D35" s="49">
        <v>2017</v>
      </c>
      <c r="E35" s="49">
        <v>2017</v>
      </c>
      <c r="F35">
        <v>2018</v>
      </c>
      <c r="G35" s="49">
        <v>2018</v>
      </c>
      <c r="H35">
        <v>2019</v>
      </c>
      <c r="I35">
        <v>2019</v>
      </c>
      <c r="J35">
        <v>2020</v>
      </c>
      <c r="K35">
        <v>2020</v>
      </c>
      <c r="L35">
        <v>2021</v>
      </c>
      <c r="M35" s="49">
        <v>2021</v>
      </c>
      <c r="N35">
        <v>2021</v>
      </c>
      <c r="O35">
        <v>2022</v>
      </c>
      <c r="P35">
        <v>2022</v>
      </c>
      <c r="Q35">
        <v>2023</v>
      </c>
      <c r="R35">
        <v>2023</v>
      </c>
      <c r="S35">
        <v>2024</v>
      </c>
      <c r="T35">
        <v>2024</v>
      </c>
      <c r="U35">
        <v>2025</v>
      </c>
      <c r="V35">
        <v>2025</v>
      </c>
      <c r="W35">
        <v>2026</v>
      </c>
      <c r="X35">
        <v>2026</v>
      </c>
      <c r="Y35">
        <v>2027</v>
      </c>
      <c r="Z35">
        <v>2027</v>
      </c>
      <c r="AA35">
        <v>2028</v>
      </c>
      <c r="AB35">
        <v>2028</v>
      </c>
      <c r="AC35">
        <v>2029</v>
      </c>
      <c r="AD35">
        <v>2029</v>
      </c>
      <c r="AE35">
        <v>2030</v>
      </c>
      <c r="AF35">
        <v>2030</v>
      </c>
      <c r="AG35">
        <v>2031</v>
      </c>
      <c r="AH35">
        <v>2031</v>
      </c>
      <c r="AI35">
        <v>2032</v>
      </c>
      <c r="AJ35">
        <v>2032</v>
      </c>
      <c r="AK35">
        <v>2033</v>
      </c>
      <c r="AL35">
        <v>2033</v>
      </c>
      <c r="AM35">
        <v>2034</v>
      </c>
      <c r="AN35">
        <v>2034</v>
      </c>
      <c r="AO35">
        <v>2035</v>
      </c>
      <c r="AP35">
        <v>2035</v>
      </c>
      <c r="AQ35">
        <v>2036</v>
      </c>
      <c r="AR35">
        <v>2036</v>
      </c>
      <c r="AS35">
        <v>2037</v>
      </c>
      <c r="AT35">
        <v>2037</v>
      </c>
      <c r="AU35">
        <v>2038</v>
      </c>
      <c r="AV35">
        <v>2038</v>
      </c>
      <c r="AW35">
        <v>2039</v>
      </c>
      <c r="AX35">
        <v>2039</v>
      </c>
      <c r="AY35">
        <v>2040</v>
      </c>
      <c r="AZ35">
        <v>2040</v>
      </c>
      <c r="BA35">
        <v>2041</v>
      </c>
      <c r="BB35">
        <v>2041</v>
      </c>
      <c r="BC35">
        <v>2042</v>
      </c>
      <c r="BD35">
        <v>2042</v>
      </c>
      <c r="BE35">
        <v>2043</v>
      </c>
      <c r="BF35">
        <v>2043</v>
      </c>
      <c r="BG35">
        <v>2044</v>
      </c>
      <c r="BH35">
        <v>2044</v>
      </c>
      <c r="BI35">
        <v>2045</v>
      </c>
      <c r="BJ35">
        <v>2045</v>
      </c>
      <c r="BK35">
        <v>2046</v>
      </c>
      <c r="BL35">
        <v>2046</v>
      </c>
      <c r="BM35">
        <v>2047</v>
      </c>
      <c r="BN35">
        <v>2047</v>
      </c>
      <c r="BO35">
        <v>2048</v>
      </c>
      <c r="BP35">
        <v>2048</v>
      </c>
      <c r="BQ35">
        <v>2049</v>
      </c>
      <c r="BR35">
        <v>2049</v>
      </c>
    </row>
    <row r="36" spans="1:72">
      <c r="C36">
        <v>3</v>
      </c>
      <c r="D36" s="49">
        <v>4</v>
      </c>
      <c r="E36">
        <v>2</v>
      </c>
      <c r="F36">
        <v>1</v>
      </c>
      <c r="G36">
        <v>2</v>
      </c>
      <c r="H36">
        <v>1</v>
      </c>
      <c r="I36">
        <v>2</v>
      </c>
      <c r="J36">
        <v>1</v>
      </c>
      <c r="K36">
        <v>2</v>
      </c>
      <c r="L36" s="49">
        <v>3</v>
      </c>
      <c r="M36" s="49">
        <v>4</v>
      </c>
      <c r="N36">
        <v>2</v>
      </c>
      <c r="O36">
        <v>1</v>
      </c>
      <c r="P36">
        <v>2</v>
      </c>
      <c r="Q36">
        <v>1</v>
      </c>
      <c r="R36">
        <v>2</v>
      </c>
      <c r="S36">
        <v>1</v>
      </c>
      <c r="T36">
        <v>2</v>
      </c>
      <c r="U36">
        <v>1</v>
      </c>
      <c r="V36">
        <v>2</v>
      </c>
      <c r="W36">
        <v>1</v>
      </c>
      <c r="X36">
        <v>2</v>
      </c>
      <c r="Y36">
        <v>1</v>
      </c>
      <c r="Z36">
        <v>2</v>
      </c>
      <c r="AA36">
        <v>1</v>
      </c>
      <c r="AB36">
        <v>2</v>
      </c>
      <c r="AC36">
        <v>1</v>
      </c>
      <c r="AD36">
        <v>2</v>
      </c>
      <c r="AE36">
        <v>1</v>
      </c>
      <c r="AF36">
        <v>2</v>
      </c>
      <c r="AG36">
        <v>1</v>
      </c>
      <c r="AH36">
        <v>2</v>
      </c>
      <c r="AI36">
        <v>1</v>
      </c>
      <c r="AJ36">
        <v>2</v>
      </c>
      <c r="AK36">
        <v>1</v>
      </c>
      <c r="AL36">
        <v>2</v>
      </c>
      <c r="AM36">
        <v>1</v>
      </c>
      <c r="AN36">
        <v>2</v>
      </c>
      <c r="AO36">
        <v>1</v>
      </c>
      <c r="AP36">
        <v>2</v>
      </c>
      <c r="AQ36">
        <v>1</v>
      </c>
      <c r="AR36">
        <v>2</v>
      </c>
      <c r="AS36">
        <v>1</v>
      </c>
      <c r="AT36">
        <v>2</v>
      </c>
      <c r="AU36">
        <v>1</v>
      </c>
      <c r="AV36">
        <v>2</v>
      </c>
      <c r="AW36">
        <v>1</v>
      </c>
      <c r="AX36">
        <v>2</v>
      </c>
      <c r="AY36">
        <v>1</v>
      </c>
      <c r="AZ36">
        <v>2</v>
      </c>
      <c r="BA36">
        <v>1</v>
      </c>
      <c r="BB36">
        <v>2</v>
      </c>
      <c r="BC36">
        <v>1</v>
      </c>
      <c r="BD36">
        <v>2</v>
      </c>
      <c r="BE36">
        <v>1</v>
      </c>
      <c r="BF36">
        <v>2</v>
      </c>
      <c r="BG36">
        <v>1</v>
      </c>
      <c r="BH36">
        <v>2</v>
      </c>
      <c r="BI36">
        <v>1</v>
      </c>
      <c r="BJ36">
        <v>2</v>
      </c>
      <c r="BK36">
        <v>1</v>
      </c>
      <c r="BL36">
        <v>2</v>
      </c>
      <c r="BM36">
        <v>1</v>
      </c>
      <c r="BN36">
        <v>2</v>
      </c>
      <c r="BO36">
        <v>1</v>
      </c>
      <c r="BP36">
        <v>2</v>
      </c>
      <c r="BQ36">
        <v>1</v>
      </c>
      <c r="BR36">
        <v>2</v>
      </c>
    </row>
    <row r="37" spans="1:72">
      <c r="B37" s="10" t="s">
        <v>8</v>
      </c>
      <c r="C37" t="str">
        <f>C35&amp;C36</f>
        <v>20173</v>
      </c>
      <c r="D37" s="49" t="str">
        <f>D35&amp;D36</f>
        <v>20174</v>
      </c>
      <c r="E37" s="49" t="str">
        <f t="shared" ref="E37:BQ37" si="0">E35&amp;E36</f>
        <v>20172</v>
      </c>
      <c r="F37" s="49" t="str">
        <f t="shared" si="0"/>
        <v>20181</v>
      </c>
      <c r="G37" s="49" t="str">
        <f t="shared" si="0"/>
        <v>20182</v>
      </c>
      <c r="H37" s="49" t="str">
        <f t="shared" si="0"/>
        <v>20191</v>
      </c>
      <c r="I37" s="49" t="str">
        <f t="shared" si="0"/>
        <v>20192</v>
      </c>
      <c r="J37" s="49" t="str">
        <f t="shared" si="0"/>
        <v>20201</v>
      </c>
      <c r="K37" s="49" t="str">
        <f t="shared" si="0"/>
        <v>20202</v>
      </c>
      <c r="L37" s="49" t="str">
        <f>L35&amp;L36</f>
        <v>20213</v>
      </c>
      <c r="M37" s="49" t="str">
        <f>M35&amp;M36</f>
        <v>20214</v>
      </c>
      <c r="N37" s="49" t="str">
        <f t="shared" si="0"/>
        <v>20212</v>
      </c>
      <c r="O37" s="49" t="str">
        <f t="shared" si="0"/>
        <v>20221</v>
      </c>
      <c r="P37" s="49" t="str">
        <f t="shared" si="0"/>
        <v>20222</v>
      </c>
      <c r="Q37" s="49" t="str">
        <f t="shared" si="0"/>
        <v>20231</v>
      </c>
      <c r="R37" s="49" t="str">
        <f t="shared" si="0"/>
        <v>20232</v>
      </c>
      <c r="S37" s="49" t="str">
        <f t="shared" si="0"/>
        <v>20241</v>
      </c>
      <c r="T37" s="49" t="str">
        <f t="shared" si="0"/>
        <v>20242</v>
      </c>
      <c r="U37" s="49" t="str">
        <f t="shared" si="0"/>
        <v>20251</v>
      </c>
      <c r="V37" s="49" t="str">
        <f t="shared" si="0"/>
        <v>20252</v>
      </c>
      <c r="W37" s="49" t="str">
        <f t="shared" si="0"/>
        <v>20261</v>
      </c>
      <c r="X37" s="49" t="str">
        <f t="shared" si="0"/>
        <v>20262</v>
      </c>
      <c r="Y37" s="49" t="str">
        <f t="shared" si="0"/>
        <v>20271</v>
      </c>
      <c r="Z37" s="49" t="str">
        <f t="shared" si="0"/>
        <v>20272</v>
      </c>
      <c r="AA37" s="49" t="str">
        <f t="shared" si="0"/>
        <v>20281</v>
      </c>
      <c r="AB37" s="49" t="str">
        <f t="shared" si="0"/>
        <v>20282</v>
      </c>
      <c r="AC37" s="49" t="str">
        <f t="shared" si="0"/>
        <v>20291</v>
      </c>
      <c r="AD37" s="49" t="str">
        <f t="shared" si="0"/>
        <v>20292</v>
      </c>
      <c r="AE37" s="49" t="str">
        <f t="shared" si="0"/>
        <v>20301</v>
      </c>
      <c r="AF37" s="49" t="str">
        <f t="shared" si="0"/>
        <v>20302</v>
      </c>
      <c r="AG37" s="49" t="str">
        <f t="shared" si="0"/>
        <v>20311</v>
      </c>
      <c r="AH37" s="49" t="str">
        <f t="shared" si="0"/>
        <v>20312</v>
      </c>
      <c r="AI37" s="49" t="str">
        <f t="shared" si="0"/>
        <v>20321</v>
      </c>
      <c r="AJ37" s="49" t="str">
        <f t="shared" si="0"/>
        <v>20322</v>
      </c>
      <c r="AK37" s="49" t="str">
        <f t="shared" si="0"/>
        <v>20331</v>
      </c>
      <c r="AL37" s="49" t="str">
        <f t="shared" si="0"/>
        <v>20332</v>
      </c>
      <c r="AM37" s="49" t="str">
        <f t="shared" si="0"/>
        <v>20341</v>
      </c>
      <c r="AN37" s="49" t="str">
        <f t="shared" si="0"/>
        <v>20342</v>
      </c>
      <c r="AO37" s="49" t="str">
        <f t="shared" si="0"/>
        <v>20351</v>
      </c>
      <c r="AP37" s="49" t="str">
        <f t="shared" si="0"/>
        <v>20352</v>
      </c>
      <c r="AQ37" s="49" t="str">
        <f t="shared" si="0"/>
        <v>20361</v>
      </c>
      <c r="AR37" s="49" t="str">
        <f t="shared" si="0"/>
        <v>20362</v>
      </c>
      <c r="AS37" s="49" t="str">
        <f t="shared" si="0"/>
        <v>20371</v>
      </c>
      <c r="AT37" s="49" t="str">
        <f t="shared" si="0"/>
        <v>20372</v>
      </c>
      <c r="AU37" s="49" t="str">
        <f t="shared" si="0"/>
        <v>20381</v>
      </c>
      <c r="AV37" s="49" t="str">
        <f t="shared" si="0"/>
        <v>20382</v>
      </c>
      <c r="AW37" s="49" t="str">
        <f t="shared" si="0"/>
        <v>20391</v>
      </c>
      <c r="AX37" s="49" t="str">
        <f t="shared" si="0"/>
        <v>20392</v>
      </c>
      <c r="AY37" s="49" t="str">
        <f t="shared" si="0"/>
        <v>20401</v>
      </c>
      <c r="AZ37" s="49" t="str">
        <f t="shared" si="0"/>
        <v>20402</v>
      </c>
      <c r="BA37" s="49" t="str">
        <f t="shared" si="0"/>
        <v>20411</v>
      </c>
      <c r="BB37" s="49" t="str">
        <f t="shared" si="0"/>
        <v>20412</v>
      </c>
      <c r="BC37" s="49" t="str">
        <f t="shared" si="0"/>
        <v>20421</v>
      </c>
      <c r="BD37" s="49" t="str">
        <f t="shared" si="0"/>
        <v>20422</v>
      </c>
      <c r="BE37" s="49" t="str">
        <f t="shared" si="0"/>
        <v>20431</v>
      </c>
      <c r="BF37" s="49" t="str">
        <f t="shared" si="0"/>
        <v>20432</v>
      </c>
      <c r="BG37" s="49" t="str">
        <f t="shared" si="0"/>
        <v>20441</v>
      </c>
      <c r="BH37" s="49" t="str">
        <f t="shared" si="0"/>
        <v>20442</v>
      </c>
      <c r="BI37" s="49" t="str">
        <f t="shared" si="0"/>
        <v>20451</v>
      </c>
      <c r="BJ37" s="49" t="str">
        <f t="shared" si="0"/>
        <v>20452</v>
      </c>
      <c r="BK37" s="49" t="str">
        <f t="shared" si="0"/>
        <v>20461</v>
      </c>
      <c r="BL37" s="49" t="str">
        <f t="shared" si="0"/>
        <v>20462</v>
      </c>
      <c r="BM37" s="49" t="str">
        <f t="shared" si="0"/>
        <v>20471</v>
      </c>
      <c r="BN37" s="49" t="str">
        <f t="shared" si="0"/>
        <v>20472</v>
      </c>
      <c r="BO37" s="49" t="str">
        <f t="shared" si="0"/>
        <v>20481</v>
      </c>
      <c r="BP37" s="49" t="str">
        <f t="shared" si="0"/>
        <v>20482</v>
      </c>
      <c r="BQ37" s="49" t="str">
        <f t="shared" si="0"/>
        <v>20491</v>
      </c>
      <c r="BR37" s="49" t="str">
        <f t="shared" ref="BR37" si="1">BR35&amp;BR36</f>
        <v>20492</v>
      </c>
    </row>
    <row r="38" spans="1:72">
      <c r="B38" s="64" t="s">
        <v>89</v>
      </c>
      <c r="C38" s="10" t="s">
        <v>92</v>
      </c>
      <c r="D38" s="10" t="s">
        <v>194</v>
      </c>
      <c r="E38" s="10" t="s">
        <v>93</v>
      </c>
      <c r="F38" s="10" t="s">
        <v>94</v>
      </c>
      <c r="G38" s="10" t="s">
        <v>95</v>
      </c>
      <c r="H38" s="10" t="s">
        <v>96</v>
      </c>
      <c r="I38" s="10" t="s">
        <v>97</v>
      </c>
      <c r="J38" s="10" t="s">
        <v>98</v>
      </c>
      <c r="K38" s="10" t="s">
        <v>99</v>
      </c>
      <c r="L38" s="10" t="s">
        <v>100</v>
      </c>
      <c r="M38" s="10" t="s">
        <v>195</v>
      </c>
      <c r="N38" s="10" t="s">
        <v>101</v>
      </c>
      <c r="O38" s="10" t="s">
        <v>102</v>
      </c>
      <c r="P38" s="10" t="s">
        <v>103</v>
      </c>
      <c r="Q38" s="10" t="s">
        <v>104</v>
      </c>
      <c r="R38" s="10" t="s">
        <v>105</v>
      </c>
      <c r="S38" s="10" t="s">
        <v>106</v>
      </c>
      <c r="T38" s="10" t="s">
        <v>107</v>
      </c>
      <c r="U38" s="10" t="s">
        <v>108</v>
      </c>
      <c r="V38" s="10" t="s">
        <v>109</v>
      </c>
      <c r="W38" s="10" t="s">
        <v>110</v>
      </c>
      <c r="X38" s="10" t="s">
        <v>111</v>
      </c>
      <c r="Y38" s="10" t="s">
        <v>112</v>
      </c>
      <c r="Z38" s="10" t="s">
        <v>113</v>
      </c>
      <c r="AA38" s="10" t="s">
        <v>114</v>
      </c>
      <c r="AB38" s="10" t="s">
        <v>115</v>
      </c>
      <c r="AC38" s="10" t="s">
        <v>116</v>
      </c>
      <c r="AD38" s="10" t="s">
        <v>117</v>
      </c>
      <c r="AE38" s="10" t="s">
        <v>118</v>
      </c>
      <c r="AF38" s="10" t="s">
        <v>119</v>
      </c>
      <c r="AG38" s="10" t="s">
        <v>120</v>
      </c>
      <c r="AH38" s="10" t="s">
        <v>121</v>
      </c>
      <c r="AI38" s="10" t="s">
        <v>122</v>
      </c>
      <c r="AJ38" s="10" t="s">
        <v>123</v>
      </c>
      <c r="AK38" s="10" t="s">
        <v>124</v>
      </c>
      <c r="AL38" s="10" t="s">
        <v>125</v>
      </c>
      <c r="AM38" s="10" t="s">
        <v>126</v>
      </c>
      <c r="AN38" s="10" t="s">
        <v>127</v>
      </c>
      <c r="AO38" s="10" t="s">
        <v>128</v>
      </c>
      <c r="AP38" s="10" t="s">
        <v>129</v>
      </c>
      <c r="AQ38" s="10" t="s">
        <v>130</v>
      </c>
      <c r="AR38" s="10" t="s">
        <v>131</v>
      </c>
      <c r="AS38" s="10" t="s">
        <v>132</v>
      </c>
      <c r="AT38" s="10" t="s">
        <v>133</v>
      </c>
      <c r="AU38" s="10" t="s">
        <v>134</v>
      </c>
      <c r="AV38" s="10" t="s">
        <v>135</v>
      </c>
      <c r="AW38" s="10" t="s">
        <v>136</v>
      </c>
      <c r="AX38" s="10" t="s">
        <v>137</v>
      </c>
      <c r="AY38" s="10" t="s">
        <v>138</v>
      </c>
      <c r="AZ38" s="10" t="s">
        <v>139</v>
      </c>
      <c r="BA38" s="10" t="s">
        <v>140</v>
      </c>
      <c r="BB38" s="10" t="s">
        <v>141</v>
      </c>
      <c r="BC38" s="10" t="s">
        <v>142</v>
      </c>
      <c r="BD38" s="10" t="s">
        <v>143</v>
      </c>
      <c r="BE38" s="10" t="s">
        <v>144</v>
      </c>
      <c r="BF38" s="10" t="s">
        <v>145</v>
      </c>
      <c r="BG38" s="10" t="s">
        <v>146</v>
      </c>
      <c r="BH38" s="10" t="s">
        <v>147</v>
      </c>
      <c r="BI38" s="10" t="s">
        <v>148</v>
      </c>
      <c r="BJ38" s="10" t="s">
        <v>149</v>
      </c>
      <c r="BK38" s="10" t="s">
        <v>150</v>
      </c>
      <c r="BL38" s="10" t="s">
        <v>151</v>
      </c>
      <c r="BM38" s="10" t="s">
        <v>152</v>
      </c>
      <c r="BN38" s="10" t="s">
        <v>153</v>
      </c>
      <c r="BO38" s="10" t="s">
        <v>154</v>
      </c>
      <c r="BP38" s="10" t="s">
        <v>155</v>
      </c>
      <c r="BQ38" s="10" t="s">
        <v>156</v>
      </c>
      <c r="BR38" s="10" t="s">
        <v>157</v>
      </c>
    </row>
    <row r="39" spans="1:72">
      <c r="B39" s="11" t="s">
        <v>166</v>
      </c>
      <c r="C39" s="18">
        <f ca="1">INDEX('Calcs Biennial'!$C$10:$BT$21,MATCH('Summary Biennial'!$B39,'Calcs Biennial'!$B$10:$B$21,0),MATCH('Summary Biennial'!C$38,'Calcs Biennial'!$C$6:$BT$6,0))</f>
        <v>1792.2058377892636</v>
      </c>
      <c r="D39" s="18">
        <f ca="1">INDEX('Calcs Biennial'!$C$10:$BT$21,MATCH('Summary Biennial'!$B39,'Calcs Biennial'!$B$10:$B$21,0),MATCH('Summary Biennial'!D$38,'Calcs Biennial'!$C$6:$BT$6,0))</f>
        <v>3391.0790289068391</v>
      </c>
      <c r="E39" s="18">
        <f ca="1">INDEX('Calcs Biennial'!$C$10:$BT$21,MATCH('Summary Biennial'!$B39,'Calcs Biennial'!$B$10:$B$21,0),MATCH('Summary Biennial'!E$38,'Calcs Biennial'!$C$6:$BT$6,0))</f>
        <v>5516.8378662337427</v>
      </c>
      <c r="F39" s="18">
        <f ca="1">INDEX('Calcs Biennial'!$C$10:$BT$21,MATCH('Summary Biennial'!$B39,'Calcs Biennial'!$B$10:$B$21,0),MATCH('Summary Biennial'!F$38,'Calcs Biennial'!$C$6:$BT$6,0))</f>
        <v>5114.6537450719643</v>
      </c>
      <c r="G39" s="18">
        <f ca="1">INDEX('Calcs Biennial'!$C$10:$BT$21,MATCH('Summary Biennial'!$B39,'Calcs Biennial'!$B$10:$B$21,0),MATCH('Summary Biennial'!G$38,'Calcs Biennial'!$C$6:$BT$6,0))</f>
        <v>5657.1059177787693</v>
      </c>
      <c r="H39" s="18">
        <f ca="1">INDEX('Calcs Biennial'!$C$10:$BT$21,MATCH('Summary Biennial'!$B39,'Calcs Biennial'!$B$10:$B$21,0),MATCH('Summary Biennial'!H$38,'Calcs Biennial'!$C$6:$BT$6,0))</f>
        <v>5338.8652169415045</v>
      </c>
      <c r="I39" s="18">
        <f ca="1">INDEX('Calcs Biennial'!$C$10:$BT$21,MATCH('Summary Biennial'!$B39,'Calcs Biennial'!$B$10:$B$21,0),MATCH('Summary Biennial'!I$38,'Calcs Biennial'!$C$6:$BT$6,0))</f>
        <v>5578.0584410233396</v>
      </c>
      <c r="J39" s="18">
        <f ca="1">INDEX('Calcs Biennial'!$C$10:$BT$21,MATCH('Summary Biennial'!$B39,'Calcs Biennial'!$B$10:$B$21,0),MATCH('Summary Biennial'!J$38,'Calcs Biennial'!$C$6:$BT$6,0))</f>
        <v>5125.3359629554016</v>
      </c>
      <c r="K39" s="18">
        <f ca="1">INDEX('Calcs Biennial'!$C$10:$BT$21,MATCH('Summary Biennial'!$B39,'Calcs Biennial'!$B$10:$B$21,0),MATCH('Summary Biennial'!K$38,'Calcs Biennial'!$C$6:$BT$6,0))</f>
        <v>5117.1850180163838</v>
      </c>
      <c r="L39" s="18">
        <f ca="1">INDEX('Calcs Biennial'!$C$10:$BT$21,MATCH('Summary Biennial'!$B39,'Calcs Biennial'!$B$10:$B$21,0),MATCH('Summary Biennial'!L$38,'Calcs Biennial'!$C$6:$BT$6,0))</f>
        <v>1588.7744302819967</v>
      </c>
      <c r="M39" s="18">
        <f ca="1">INDEX('Calcs Biennial'!$C$10:$BT$21,MATCH('Summary Biennial'!$B39,'Calcs Biennial'!$B$10:$B$21,0),MATCH('Summary Biennial'!M$38,'Calcs Biennial'!$C$6:$BT$6,0))</f>
        <v>3006.1612001211424</v>
      </c>
      <c r="N39" s="18">
        <f ca="1">INDEX('Calcs Biennial'!$C$10:$BT$21,MATCH('Summary Biennial'!$B39,'Calcs Biennial'!$B$10:$B$21,0),MATCH('Summary Biennial'!N$38,'Calcs Biennial'!$C$6:$BT$6,0))</f>
        <v>4801.21567637916</v>
      </c>
      <c r="O39" s="18">
        <f ca="1">INDEX('Calcs Biennial'!$C$10:$BT$21,MATCH('Summary Biennial'!$B39,'Calcs Biennial'!$B$10:$B$21,0),MATCH('Summary Biennial'!O$38,'Calcs Biennial'!$C$6:$BT$6,0))</f>
        <v>4411.7300951779316</v>
      </c>
      <c r="P39" s="18">
        <f ca="1">INDEX('Calcs Biennial'!$C$10:$BT$21,MATCH('Summary Biennial'!$B39,'Calcs Biennial'!$B$10:$B$21,0),MATCH('Summary Biennial'!P$38,'Calcs Biennial'!$C$6:$BT$6,0))</f>
        <v>4455.2734803871117</v>
      </c>
      <c r="Q39" s="18">
        <f ca="1">INDEX('Calcs Biennial'!$C$10:$BT$21,MATCH('Summary Biennial'!$B39,'Calcs Biennial'!$B$10:$B$21,0),MATCH('Summary Biennial'!Q$38,'Calcs Biennial'!$C$6:$BT$6,0))</f>
        <v>4024.3712662094536</v>
      </c>
      <c r="R39" s="18">
        <f ca="1">INDEX('Calcs Biennial'!$C$10:$BT$21,MATCH('Summary Biennial'!$B39,'Calcs Biennial'!$B$10:$B$21,0),MATCH('Summary Biennial'!R$38,'Calcs Biennial'!$C$6:$BT$6,0))</f>
        <v>4625.9954112327732</v>
      </c>
      <c r="S39" s="18">
        <f ca="1">INDEX('Calcs Biennial'!$C$10:$BT$21,MATCH('Summary Biennial'!$B39,'Calcs Biennial'!$B$10:$B$21,0),MATCH('Summary Biennial'!S$38,'Calcs Biennial'!$C$6:$BT$6,0))</f>
        <v>4440.0187189713624</v>
      </c>
      <c r="T39" s="18">
        <f ca="1">INDEX('Calcs Biennial'!$C$10:$BT$21,MATCH('Summary Biennial'!$B39,'Calcs Biennial'!$B$10:$B$21,0),MATCH('Summary Biennial'!T$38,'Calcs Biennial'!$C$6:$BT$6,0))</f>
        <v>4386.6439619490593</v>
      </c>
      <c r="U39" s="18">
        <f ca="1">INDEX('Calcs Biennial'!$C$10:$BT$21,MATCH('Summary Biennial'!$B39,'Calcs Biennial'!$B$10:$B$21,0),MATCH('Summary Biennial'!U$38,'Calcs Biennial'!$C$6:$BT$6,0))</f>
        <v>3917.1563607461621</v>
      </c>
      <c r="V39" s="18">
        <f ca="1">INDEX('Calcs Biennial'!$C$10:$BT$21,MATCH('Summary Biennial'!$B39,'Calcs Biennial'!$B$10:$B$21,0),MATCH('Summary Biennial'!V$38,'Calcs Biennial'!$C$6:$BT$6,0))</f>
        <v>4460.5537529235316</v>
      </c>
      <c r="W39" s="18">
        <f ca="1">INDEX('Calcs Biennial'!$C$10:$BT$21,MATCH('Summary Biennial'!$B39,'Calcs Biennial'!$B$10:$B$21,0),MATCH('Summary Biennial'!W$38,'Calcs Biennial'!$C$6:$BT$6,0))</f>
        <v>4263.9793021243286</v>
      </c>
      <c r="X39" s="18">
        <f ca="1">INDEX('Calcs Biennial'!$C$10:$BT$21,MATCH('Summary Biennial'!$B39,'Calcs Biennial'!$B$10:$B$21,0),MATCH('Summary Biennial'!X$38,'Calcs Biennial'!$C$6:$BT$6,0))</f>
        <v>4598.9690315920689</v>
      </c>
      <c r="Y39" s="18">
        <f ca="1">INDEX('Calcs Biennial'!$C$10:$BT$21,MATCH('Summary Biennial'!$B39,'Calcs Biennial'!$B$10:$B$21,0),MATCH('Summary Biennial'!Y$38,'Calcs Biennial'!$C$6:$BT$6,0))</f>
        <v>4290.4488281386421</v>
      </c>
      <c r="Z39" s="18">
        <f ca="1">INDEX('Calcs Biennial'!$C$10:$BT$21,MATCH('Summary Biennial'!$B39,'Calcs Biennial'!$B$10:$B$21,0),MATCH('Summary Biennial'!Z$38,'Calcs Biennial'!$C$6:$BT$6,0))</f>
        <v>4586.0417581509373</v>
      </c>
      <c r="AA39" s="18">
        <f ca="1">INDEX('Calcs Biennial'!$C$10:$BT$21,MATCH('Summary Biennial'!$B39,'Calcs Biennial'!$B$10:$B$21,0),MATCH('Summary Biennial'!AA$38,'Calcs Biennial'!$C$6:$BT$6,0))</f>
        <v>4260.3201278029728</v>
      </c>
      <c r="AB39" s="18">
        <f ca="1">INDEX('Calcs Biennial'!$C$10:$BT$21,MATCH('Summary Biennial'!$B39,'Calcs Biennial'!$B$10:$B$21,0),MATCH('Summary Biennial'!AB$38,'Calcs Biennial'!$C$6:$BT$6,0))</f>
        <v>4419.4147393088442</v>
      </c>
      <c r="AC39" s="18">
        <f ca="1">INDEX('Calcs Biennial'!$C$10:$BT$21,MATCH('Summary Biennial'!$B39,'Calcs Biennial'!$B$10:$B$21,0),MATCH('Summary Biennial'!AC$38,'Calcs Biennial'!$C$6:$BT$6,0))</f>
        <v>4046.4385570821137</v>
      </c>
      <c r="AD39" s="18">
        <f ca="1">INDEX('Calcs Biennial'!$C$10:$BT$21,MATCH('Summary Biennial'!$B39,'Calcs Biennial'!$B$10:$B$21,0),MATCH('Summary Biennial'!AD$38,'Calcs Biennial'!$C$6:$BT$6,0))</f>
        <v>4140.8292584275032</v>
      </c>
      <c r="AE39" s="18">
        <f ca="1">INDEX('Calcs Biennial'!$C$10:$BT$21,MATCH('Summary Biennial'!$B39,'Calcs Biennial'!$B$10:$B$21,0),MATCH('Summary Biennial'!AE$38,'Calcs Biennial'!$C$6:$BT$6,0))</f>
        <v>3765.6744901383872</v>
      </c>
      <c r="AF39" s="18">
        <f ca="1">INDEX('Calcs Biennial'!$C$10:$BT$21,MATCH('Summary Biennial'!$B39,'Calcs Biennial'!$B$10:$B$21,0),MATCH('Summary Biennial'!AF$38,'Calcs Biennial'!$C$6:$BT$6,0))</f>
        <v>3699.144589829375</v>
      </c>
      <c r="AG39" s="18">
        <f ca="1">INDEX('Calcs Biennial'!$C$10:$BT$21,MATCH('Summary Biennial'!$B39,'Calcs Biennial'!$B$10:$B$21,0),MATCH('Summary Biennial'!AG$38,'Calcs Biennial'!$C$6:$BT$6,0))</f>
        <v>3293.1261108729018</v>
      </c>
      <c r="AH39" s="18">
        <f ca="1">INDEX('Calcs Biennial'!$C$10:$BT$21,MATCH('Summary Biennial'!$B39,'Calcs Biennial'!$B$10:$B$21,0),MATCH('Summary Biennial'!AH$38,'Calcs Biennial'!$C$6:$BT$6,0))</f>
        <v>3460.3571008909121</v>
      </c>
      <c r="AI39" s="18">
        <f ca="1">INDEX('Calcs Biennial'!$C$10:$BT$21,MATCH('Summary Biennial'!$B39,'Calcs Biennial'!$B$10:$B$21,0),MATCH('Summary Biennial'!AI$38,'Calcs Biennial'!$C$6:$BT$6,0))</f>
        <v>3188.3655686841944</v>
      </c>
      <c r="AJ39" s="18">
        <f ca="1">INDEX('Calcs Biennial'!$C$10:$BT$21,MATCH('Summary Biennial'!$B39,'Calcs Biennial'!$B$10:$B$21,0),MATCH('Summary Biennial'!AJ$38,'Calcs Biennial'!$C$6:$BT$6,0))</f>
        <v>3132.7884659205915</v>
      </c>
      <c r="AK39" s="18">
        <f ca="1">INDEX('Calcs Biennial'!$C$10:$BT$21,MATCH('Summary Biennial'!$B39,'Calcs Biennial'!$B$10:$B$21,0),MATCH('Summary Biennial'!AK$38,'Calcs Biennial'!$C$6:$BT$6,0))</f>
        <v>2789.2935646063715</v>
      </c>
      <c r="AL39" s="18">
        <f ca="1">INDEX('Calcs Biennial'!$C$10:$BT$21,MATCH('Summary Biennial'!$B39,'Calcs Biennial'!$B$10:$B$21,0),MATCH('Summary Biennial'!AL$38,'Calcs Biennial'!$C$6:$BT$6,0))</f>
        <v>2635.482630863381</v>
      </c>
      <c r="AM39" s="18">
        <f ca="1">INDEX('Calcs Biennial'!$C$10:$BT$21,MATCH('Summary Biennial'!$B39,'Calcs Biennial'!$B$10:$B$21,0),MATCH('Summary Biennial'!AM$38,'Calcs Biennial'!$C$6:$BT$6,0))</f>
        <v>2296.2131419135872</v>
      </c>
      <c r="AN39" s="18">
        <f ca="1">INDEX('Calcs Biennial'!$C$10:$BT$21,MATCH('Summary Biennial'!$B39,'Calcs Biennial'!$B$10:$B$21,0),MATCH('Summary Biennial'!AN$38,'Calcs Biennial'!$C$6:$BT$6,0))</f>
        <v>2043.678375246297</v>
      </c>
      <c r="AO39" s="18">
        <f ca="1">INDEX('Calcs Biennial'!$C$10:$BT$21,MATCH('Summary Biennial'!$B39,'Calcs Biennial'!$B$10:$B$21,0),MATCH('Summary Biennial'!AO$38,'Calcs Biennial'!$C$6:$BT$6,0))</f>
        <v>1717.9776547999645</v>
      </c>
      <c r="AP39" s="18">
        <f ca="1">INDEX('Calcs Biennial'!$C$10:$BT$21,MATCH('Summary Biennial'!$B39,'Calcs Biennial'!$B$10:$B$21,0),MATCH('Summary Biennial'!AP$38,'Calcs Biennial'!$C$6:$BT$6,0))</f>
        <v>1739.3562845066153</v>
      </c>
      <c r="AQ39" s="18">
        <f ca="1">INDEX('Calcs Biennial'!$C$10:$BT$21,MATCH('Summary Biennial'!$B39,'Calcs Biennial'!$B$10:$B$21,0),MATCH('Summary Biennial'!AQ$38,'Calcs Biennial'!$C$6:$BT$6,0))</f>
        <v>1573.1879509744267</v>
      </c>
      <c r="AR39" s="18">
        <f ca="1">INDEX('Calcs Biennial'!$C$10:$BT$21,MATCH('Summary Biennial'!$B39,'Calcs Biennial'!$B$10:$B$21,0),MATCH('Summary Biennial'!AR$38,'Calcs Biennial'!$C$6:$BT$6,0))</f>
        <v>1592.7648078496479</v>
      </c>
      <c r="AS39" s="18">
        <f ca="1">INDEX('Calcs Biennial'!$C$10:$BT$21,MATCH('Summary Biennial'!$B39,'Calcs Biennial'!$B$10:$B$21,0),MATCH('Summary Biennial'!AS$38,'Calcs Biennial'!$C$6:$BT$6,0))</f>
        <v>1440.6010009363517</v>
      </c>
      <c r="AT39" s="18">
        <f ca="1">INDEX('Calcs Biennial'!$C$10:$BT$21,MATCH('Summary Biennial'!$B39,'Calcs Biennial'!$B$10:$B$21,0),MATCH('Summary Biennial'!AT$38,'Calcs Biennial'!$C$6:$BT$6,0))</f>
        <v>1458.5279368705883</v>
      </c>
      <c r="AU39" s="18">
        <f ca="1">INDEX('Calcs Biennial'!$C$10:$BT$21,MATCH('Summary Biennial'!$B39,'Calcs Biennial'!$B$10:$B$21,0),MATCH('Summary Biennial'!AU$38,'Calcs Biennial'!$C$6:$BT$6,0))</f>
        <v>1319.1883669165952</v>
      </c>
      <c r="AV39" s="18">
        <f ca="1">INDEX('Calcs Biennial'!$C$10:$BT$21,MATCH('Summary Biennial'!$B39,'Calcs Biennial'!$B$10:$B$21,0),MATCH('Summary Biennial'!AV$38,'Calcs Biennial'!$C$6:$BT$6,0))</f>
        <v>1335.6044358513889</v>
      </c>
      <c r="AW39" s="18">
        <f ca="1">INDEX('Calcs Biennial'!$C$10:$BT$21,MATCH('Summary Biennial'!$B39,'Calcs Biennial'!$B$10:$B$21,0),MATCH('Summary Biennial'!AW$38,'Calcs Biennial'!$C$6:$BT$6,0))</f>
        <v>1208.0082870114297</v>
      </c>
      <c r="AX39" s="18">
        <f ca="1">INDEX('Calcs Biennial'!$C$10:$BT$21,MATCH('Summary Biennial'!$B39,'Calcs Biennial'!$B$10:$B$21,0),MATCH('Summary Biennial'!AX$38,'Calcs Biennial'!$C$6:$BT$6,0))</f>
        <v>1223.0408235397294</v>
      </c>
      <c r="AY39" s="18">
        <f ca="1">INDEX('Calcs Biennial'!$C$10:$BT$21,MATCH('Summary Biennial'!$B39,'Calcs Biennial'!$B$10:$B$21,0),MATCH('Summary Biennial'!AY$38,'Calcs Biennial'!$C$6:$BT$6,0))</f>
        <v>1106.1983702139114</v>
      </c>
      <c r="AZ39" s="18">
        <f ca="1">INDEX('Calcs Biennial'!$C$10:$BT$21,MATCH('Summary Biennial'!$B39,'Calcs Biennial'!$B$10:$B$21,0),MATCH('Summary Biennial'!AZ$38,'Calcs Biennial'!$C$6:$BT$6,0))</f>
        <v>1119.9639772768612</v>
      </c>
      <c r="BA39" s="18">
        <f ca="1">INDEX('Calcs Biennial'!$C$10:$BT$21,MATCH('Summary Biennial'!$B39,'Calcs Biennial'!$B$10:$B$21,0),MATCH('Summary Biennial'!BA$38,'Calcs Biennial'!$C$6:$BT$6,0))</f>
        <v>1012.9689071018236</v>
      </c>
      <c r="BB39" s="18">
        <f ca="1">INDEX('Calcs Biennial'!$C$10:$BT$21,MATCH('Summary Biennial'!$B39,'Calcs Biennial'!$B$10:$B$21,0),MATCH('Summary Biennial'!BB$38,'Calcs Biennial'!$C$6:$BT$6,0))</f>
        <v>1025.5743604433005</v>
      </c>
      <c r="BC39" s="18">
        <f ca="1">INDEX('Calcs Biennial'!$C$10:$BT$21,MATCH('Summary Biennial'!$B39,'Calcs Biennial'!$B$10:$B$21,0),MATCH('Summary Biennial'!BC$38,'Calcs Biennial'!$C$6:$BT$6,0))</f>
        <v>927.59674429518373</v>
      </c>
      <c r="BD39" s="18">
        <f ca="1">INDEX('Calcs Biennial'!$C$10:$BT$21,MATCH('Summary Biennial'!$B39,'Calcs Biennial'!$B$10:$B$21,0),MATCH('Summary Biennial'!BD$38,'Calcs Biennial'!$C$6:$BT$6,0))</f>
        <v>939.13982068967312</v>
      </c>
      <c r="BE39" s="18">
        <f ca="1">INDEX('Calcs Biennial'!$C$10:$BT$21,MATCH('Summary Biennial'!$B39,'Calcs Biennial'!$B$10:$B$21,0),MATCH('Summary Biennial'!BE$38,'Calcs Biennial'!$C$6:$BT$6,0))</f>
        <v>849.41967516929276</v>
      </c>
      <c r="BF39" s="18">
        <f ca="1">INDEX('Calcs Biennial'!$C$10:$BT$21,MATCH('Summary Biennial'!$B39,'Calcs Biennial'!$B$10:$B$21,0),MATCH('Summary Biennial'!BF$38,'Calcs Biennial'!$C$6:$BT$6,0))</f>
        <v>859.98991084741783</v>
      </c>
      <c r="BG39" s="18">
        <f ca="1">INDEX('Calcs Biennial'!$C$10:$BT$21,MATCH('Summary Biennial'!$B39,'Calcs Biennial'!$B$10:$B$21,0),MATCH('Summary Biennial'!BG$38,'Calcs Biennial'!$C$6:$BT$6,0))</f>
        <v>777.83130331374252</v>
      </c>
      <c r="BH39" s="18">
        <f ca="1">INDEX('Calcs Biennial'!$C$10:$BT$21,MATCH('Summary Biennial'!$B39,'Calcs Biennial'!$B$10:$B$21,0),MATCH('Summary Biennial'!BH$38,'Calcs Biennial'!$C$6:$BT$6,0))</f>
        <v>787.51068846833141</v>
      </c>
      <c r="BI39" s="18">
        <f ca="1">INDEX('Calcs Biennial'!$C$10:$BT$21,MATCH('Summary Biennial'!$B39,'Calcs Biennial'!$B$10:$B$21,0),MATCH('Summary Biennial'!BI$38,'Calcs Biennial'!$C$6:$BT$6,0))</f>
        <v>712.27633889475396</v>
      </c>
      <c r="BJ39" s="18">
        <f ca="1">INDEX('Calcs Biennial'!$C$10:$BT$21,MATCH('Summary Biennial'!$B39,'Calcs Biennial'!$B$10:$B$21,0),MATCH('Summary Biennial'!BJ$38,'Calcs Biennial'!$C$6:$BT$6,0))</f>
        <v>721.13995365452388</v>
      </c>
      <c r="BK39" s="18">
        <f ca="1">INDEX('Calcs Biennial'!$C$10:$BT$21,MATCH('Summary Biennial'!$B39,'Calcs Biennial'!$B$10:$B$21,0),MATCH('Summary Biennial'!BK$38,'Calcs Biennial'!$C$6:$BT$6,0))</f>
        <v>652.24629143612276</v>
      </c>
      <c r="BL39" s="18">
        <f ca="1">INDEX('Calcs Biennial'!$C$10:$BT$21,MATCH('Summary Biennial'!$B39,'Calcs Biennial'!$B$10:$B$21,0),MATCH('Summary Biennial'!BL$38,'Calcs Biennial'!$C$6:$BT$6,0))</f>
        <v>660.36288824003896</v>
      </c>
      <c r="BM39" s="18">
        <f ca="1">INDEX('Calcs Biennial'!$C$10:$BT$21,MATCH('Summary Biennial'!$B39,'Calcs Biennial'!$B$10:$B$21,0),MATCH('Summary Biennial'!BM$38,'Calcs Biennial'!$C$6:$BT$6,0))</f>
        <v>597.27552560893969</v>
      </c>
      <c r="BN39" s="18">
        <f ca="1">INDEX('Calcs Biennial'!$C$10:$BT$21,MATCH('Summary Biennial'!$B39,'Calcs Biennial'!$B$10:$B$21,0),MATCH('Summary Biennial'!BN$38,'Calcs Biennial'!$C$6:$BT$6,0))</f>
        <v>604.70806249855707</v>
      </c>
      <c r="BO39" s="18">
        <f ca="1">INDEX('Calcs Biennial'!$C$10:$BT$21,MATCH('Summary Biennial'!$B39,'Calcs Biennial'!$B$10:$B$21,0),MATCH('Summary Biennial'!BO$38,'Calcs Biennial'!$C$6:$BT$6,0))</f>
        <v>546.93764943602184</v>
      </c>
      <c r="BP39" s="18">
        <f ca="1">INDEX('Calcs Biennial'!$C$10:$BT$21,MATCH('Summary Biennial'!$B39,'Calcs Biennial'!$B$10:$B$21,0),MATCH('Summary Biennial'!BP$38,'Calcs Biennial'!$C$6:$BT$6,0))</f>
        <v>553.74377840239663</v>
      </c>
      <c r="BQ39" s="18">
        <f ca="1">INDEX('Calcs Biennial'!$C$10:$BT$21,MATCH('Summary Biennial'!$B39,'Calcs Biennial'!$B$10:$B$21,0),MATCH('Summary Biennial'!BQ$38,'Calcs Biennial'!$C$6:$BT$6,0))</f>
        <v>500.84220689541553</v>
      </c>
      <c r="BR39" s="18">
        <f ca="1">INDEX('Calcs Biennial'!$C$10:$BT$21,MATCH('Summary Biennial'!$B39,'Calcs Biennial'!$B$10:$B$21,0),MATCH('Summary Biennial'!BR$38,'Calcs Biennial'!$C$6:$BT$6,0))</f>
        <v>507.07472106855568</v>
      </c>
    </row>
    <row r="40" spans="1:72">
      <c r="B40" s="11" t="s">
        <v>162</v>
      </c>
      <c r="C40" s="18">
        <f ca="1">INDEX('Calcs Biennial'!$C$10:$BT$21,MATCH('Summary Biennial'!$B40,'Calcs Biennial'!$B$10:$B$21,0),MATCH('Summary Biennial'!C$38,'Calcs Biennial'!$C$6:$BT$6,0))</f>
        <v>1620.0318203094214</v>
      </c>
      <c r="D40" s="18">
        <f ca="1">INDEX('Calcs Biennial'!$C$10:$BT$21,MATCH('Summary Biennial'!$B40,'Calcs Biennial'!$B$10:$B$21,0),MATCH('Summary Biennial'!D$38,'Calcs Biennial'!$C$6:$BT$6,0))</f>
        <v>1640.8133645249009</v>
      </c>
      <c r="E40" s="18">
        <f ca="1">INDEX('Calcs Biennial'!$C$10:$BT$21,MATCH('Summary Biennial'!$B40,'Calcs Biennial'!$B$10:$B$21,0),MATCH('Summary Biennial'!E$38,'Calcs Biennial'!$C$6:$BT$6,0))</f>
        <v>3039.2189839253228</v>
      </c>
      <c r="F40" s="18">
        <f ca="1">INDEX('Calcs Biennial'!$C$10:$BT$21,MATCH('Summary Biennial'!$B40,'Calcs Biennial'!$B$10:$B$21,0),MATCH('Summary Biennial'!F$38,'Calcs Biennial'!$C$6:$BT$6,0))</f>
        <v>2769.5042905959422</v>
      </c>
      <c r="G40" s="18">
        <f ca="1">INDEX('Calcs Biennial'!$C$10:$BT$21,MATCH('Summary Biennial'!$B40,'Calcs Biennial'!$B$10:$B$21,0),MATCH('Summary Biennial'!G$38,'Calcs Biennial'!$C$6:$BT$6,0))</f>
        <v>3200.9904785399949</v>
      </c>
      <c r="H40" s="18">
        <f ca="1">INDEX('Calcs Biennial'!$C$10:$BT$21,MATCH('Summary Biennial'!$B40,'Calcs Biennial'!$B$10:$B$21,0),MATCH('Summary Biennial'!H$38,'Calcs Biennial'!$C$6:$BT$6,0))</f>
        <v>2927.9402219857843</v>
      </c>
      <c r="I40" s="18">
        <f ca="1">INDEX('Calcs Biennial'!$C$10:$BT$21,MATCH('Summary Biennial'!$B40,'Calcs Biennial'!$B$10:$B$21,0),MATCH('Summary Biennial'!I$38,'Calcs Biennial'!$C$6:$BT$6,0))</f>
        <v>3057.9533910490672</v>
      </c>
      <c r="J40" s="18">
        <f ca="1">INDEX('Calcs Biennial'!$C$10:$BT$21,MATCH('Summary Biennial'!$B40,'Calcs Biennial'!$B$10:$B$21,0),MATCH('Summary Biennial'!J$38,'Calcs Biennial'!$C$6:$BT$6,0))</f>
        <v>2654.2254563673559</v>
      </c>
      <c r="K40" s="18">
        <f ca="1">INDEX('Calcs Biennial'!$C$10:$BT$21,MATCH('Summary Biennial'!$B40,'Calcs Biennial'!$B$10:$B$21,0),MATCH('Summary Biennial'!K$38,'Calcs Biennial'!$C$6:$BT$6,0))</f>
        <v>2679.2115053562434</v>
      </c>
      <c r="L40" s="18">
        <f ca="1">INDEX('Calcs Biennial'!$C$10:$BT$21,MATCH('Summary Biennial'!$B40,'Calcs Biennial'!$B$10:$B$21,0),MATCH('Summary Biennial'!L$38,'Calcs Biennial'!$C$6:$BT$6,0))</f>
        <v>819.84345139682785</v>
      </c>
      <c r="M40" s="18">
        <f ca="1">INDEX('Calcs Biennial'!$C$10:$BT$21,MATCH('Summary Biennial'!$B40,'Calcs Biennial'!$B$10:$B$21,0),MATCH('Summary Biennial'!M$38,'Calcs Biennial'!$C$6:$BT$6,0))</f>
        <v>2316.8343157031823</v>
      </c>
      <c r="N40" s="18">
        <f ca="1">INDEX('Calcs Biennial'!$C$10:$BT$21,MATCH('Summary Biennial'!$B40,'Calcs Biennial'!$B$10:$B$21,0),MATCH('Summary Biennial'!N$38,'Calcs Biennial'!$C$6:$BT$6,0))</f>
        <v>3967.2529519154587</v>
      </c>
      <c r="O40" s="18">
        <f ca="1">INDEX('Calcs Biennial'!$C$10:$BT$21,MATCH('Summary Biennial'!$B40,'Calcs Biennial'!$B$10:$B$21,0),MATCH('Summary Biennial'!O$38,'Calcs Biennial'!$C$6:$BT$6,0))</f>
        <v>3652.186806677455</v>
      </c>
      <c r="P40" s="18">
        <f ca="1">INDEX('Calcs Biennial'!$C$10:$BT$21,MATCH('Summary Biennial'!$B40,'Calcs Biennial'!$B$10:$B$21,0),MATCH('Summary Biennial'!P$38,'Calcs Biennial'!$C$6:$BT$6,0))</f>
        <v>3857.0519863458576</v>
      </c>
      <c r="Q40" s="18">
        <f ca="1">INDEX('Calcs Biennial'!$C$10:$BT$21,MATCH('Summary Biennial'!$B40,'Calcs Biennial'!$B$10:$B$21,0),MATCH('Summary Biennial'!Q$38,'Calcs Biennial'!$C$6:$BT$6,0))</f>
        <v>3493.8516526268058</v>
      </c>
      <c r="R40" s="18">
        <f ca="1">INDEX('Calcs Biennial'!$C$10:$BT$21,MATCH('Summary Biennial'!$B40,'Calcs Biennial'!$B$10:$B$21,0),MATCH('Summary Biennial'!R$38,'Calcs Biennial'!$C$6:$BT$6,0))</f>
        <v>4212.8127790364506</v>
      </c>
      <c r="S40" s="18">
        <f ca="1">INDEX('Calcs Biennial'!$C$10:$BT$21,MATCH('Summary Biennial'!$B40,'Calcs Biennial'!$B$10:$B$21,0),MATCH('Summary Biennial'!S$38,'Calcs Biennial'!$C$6:$BT$6,0))</f>
        <v>4080.2177663276798</v>
      </c>
      <c r="T40" s="18">
        <f ca="1">INDEX('Calcs Biennial'!$C$10:$BT$21,MATCH('Summary Biennial'!$B40,'Calcs Biennial'!$B$10:$B$21,0),MATCH('Summary Biennial'!T$38,'Calcs Biennial'!$C$6:$BT$6,0))</f>
        <v>4214.0536477369551</v>
      </c>
      <c r="U40" s="18">
        <f ca="1">INDEX('Calcs Biennial'!$C$10:$BT$21,MATCH('Summary Biennial'!$B40,'Calcs Biennial'!$B$10:$B$21,0),MATCH('Summary Biennial'!U$38,'Calcs Biennial'!$C$6:$BT$6,0))</f>
        <v>3835.4518730488112</v>
      </c>
      <c r="V40" s="18">
        <f ca="1">INDEX('Calcs Biennial'!$C$10:$BT$21,MATCH('Summary Biennial'!$B40,'Calcs Biennial'!$B$10:$B$21,0),MATCH('Summary Biennial'!V$38,'Calcs Biennial'!$C$6:$BT$6,0))</f>
        <v>4462.7613920019949</v>
      </c>
      <c r="W40" s="18">
        <f ca="1">INDEX('Calcs Biennial'!$C$10:$BT$21,MATCH('Summary Biennial'!$B40,'Calcs Biennial'!$B$10:$B$21,0),MATCH('Summary Biennial'!W$38,'Calcs Biennial'!$C$6:$BT$6,0))</f>
        <v>4307.8956129576209</v>
      </c>
      <c r="X40" s="18">
        <f ca="1">INDEX('Calcs Biennial'!$C$10:$BT$21,MATCH('Summary Biennial'!$B40,'Calcs Biennial'!$B$10:$B$21,0),MATCH('Summary Biennial'!X$38,'Calcs Biennial'!$C$6:$BT$6,0))</f>
        <v>4653.3108799457195</v>
      </c>
      <c r="Y40" s="18">
        <f ca="1">INDEX('Calcs Biennial'!$C$10:$BT$21,MATCH('Summary Biennial'!$B40,'Calcs Biennial'!$B$10:$B$21,0),MATCH('Summary Biennial'!Y$38,'Calcs Biennial'!$C$6:$BT$6,0))</f>
        <v>4350.6567846842836</v>
      </c>
      <c r="Z40" s="18">
        <f ca="1">INDEX('Calcs Biennial'!$C$10:$BT$21,MATCH('Summary Biennial'!$B40,'Calcs Biennial'!$B$10:$B$21,0),MATCH('Summary Biennial'!Z$38,'Calcs Biennial'!$C$6:$BT$6,0))</f>
        <v>4716.1086607462275</v>
      </c>
      <c r="AA40" s="18">
        <f ca="1">INDEX('Calcs Biennial'!$C$10:$BT$21,MATCH('Summary Biennial'!$B40,'Calcs Biennial'!$B$10:$B$21,0),MATCH('Summary Biennial'!AA$38,'Calcs Biennial'!$C$6:$BT$6,0))</f>
        <v>4426.9260210040738</v>
      </c>
      <c r="AB40" s="18">
        <f ca="1">INDEX('Calcs Biennial'!$C$10:$BT$21,MATCH('Summary Biennial'!$B40,'Calcs Biennial'!$B$10:$B$21,0),MATCH('Summary Biennial'!AB$38,'Calcs Biennial'!$C$6:$BT$6,0))</f>
        <v>4715.3954398179194</v>
      </c>
      <c r="AC40" s="18">
        <f ca="1">INDEX('Calcs Biennial'!$C$10:$BT$21,MATCH('Summary Biennial'!$B40,'Calcs Biennial'!$B$10:$B$21,0),MATCH('Summary Biennial'!AC$38,'Calcs Biennial'!$C$6:$BT$6,0))</f>
        <v>4410.6548513741791</v>
      </c>
      <c r="AD40" s="18">
        <f ca="1">INDEX('Calcs Biennial'!$C$10:$BT$21,MATCH('Summary Biennial'!$B40,'Calcs Biennial'!$B$10:$B$21,0),MATCH('Summary Biennial'!AD$38,'Calcs Biennial'!$C$6:$BT$6,0))</f>
        <v>4698.8385419628576</v>
      </c>
      <c r="AE40" s="18">
        <f ca="1">INDEX('Calcs Biennial'!$C$10:$BT$21,MATCH('Summary Biennial'!$B40,'Calcs Biennial'!$B$10:$B$21,0),MATCH('Summary Biennial'!AE$38,'Calcs Biennial'!$C$6:$BT$6,0))</f>
        <v>4427.4733033507446</v>
      </c>
      <c r="AF40" s="18">
        <f ca="1">INDEX('Calcs Biennial'!$C$10:$BT$21,MATCH('Summary Biennial'!$B40,'Calcs Biennial'!$B$10:$B$21,0),MATCH('Summary Biennial'!AF$38,'Calcs Biennial'!$C$6:$BT$6,0))</f>
        <v>4346.7883169382894</v>
      </c>
      <c r="AG40" s="18">
        <f ca="1">INDEX('Calcs Biennial'!$C$10:$BT$21,MATCH('Summary Biennial'!$B40,'Calcs Biennial'!$B$10:$B$21,0),MATCH('Summary Biennial'!AG$38,'Calcs Biennial'!$C$6:$BT$6,0))</f>
        <v>3941.6388250933551</v>
      </c>
      <c r="AH40" s="18">
        <f ca="1">INDEX('Calcs Biennial'!$C$10:$BT$21,MATCH('Summary Biennial'!$B40,'Calcs Biennial'!$B$10:$B$21,0),MATCH('Summary Biennial'!AH$38,'Calcs Biennial'!$C$6:$BT$6,0))</f>
        <v>4185.1034583731325</v>
      </c>
      <c r="AI40" s="18">
        <f ca="1">INDEX('Calcs Biennial'!$C$10:$BT$21,MATCH('Summary Biennial'!$B40,'Calcs Biennial'!$B$10:$B$21,0),MATCH('Summary Biennial'!AI$38,'Calcs Biennial'!$C$6:$BT$6,0))</f>
        <v>3960.2261605551466</v>
      </c>
      <c r="AJ40" s="18">
        <f ca="1">INDEX('Calcs Biennial'!$C$10:$BT$21,MATCH('Summary Biennial'!$B40,'Calcs Biennial'!$B$10:$B$21,0),MATCH('Summary Biennial'!AJ$38,'Calcs Biennial'!$C$6:$BT$6,0))</f>
        <v>3938.4675029734844</v>
      </c>
      <c r="AK40" s="18">
        <f ca="1">INDEX('Calcs Biennial'!$C$10:$BT$21,MATCH('Summary Biennial'!$B40,'Calcs Biennial'!$B$10:$B$21,0),MATCH('Summary Biennial'!AK$38,'Calcs Biennial'!$C$6:$BT$6,0))</f>
        <v>3621.8306138104226</v>
      </c>
      <c r="AL40" s="18">
        <f ca="1">INDEX('Calcs Biennial'!$C$10:$BT$21,MATCH('Summary Biennial'!$B40,'Calcs Biennial'!$B$10:$B$21,0),MATCH('Summary Biennial'!AL$38,'Calcs Biennial'!$C$6:$BT$6,0))</f>
        <v>3679.7156766243761</v>
      </c>
      <c r="AM40" s="18">
        <f ca="1">INDEX('Calcs Biennial'!$C$10:$BT$21,MATCH('Summary Biennial'!$B40,'Calcs Biennial'!$B$10:$B$21,0),MATCH('Summary Biennial'!AM$38,'Calcs Biennial'!$C$6:$BT$6,0))</f>
        <v>3459.7873260403549</v>
      </c>
      <c r="AN40" s="18">
        <f ca="1">INDEX('Calcs Biennial'!$C$10:$BT$21,MATCH('Summary Biennial'!$B40,'Calcs Biennial'!$B$10:$B$21,0),MATCH('Summary Biennial'!AN$38,'Calcs Biennial'!$C$6:$BT$6,0))</f>
        <v>3276.3184705146332</v>
      </c>
      <c r="AO40" s="18">
        <f ca="1">INDEX('Calcs Biennial'!$C$10:$BT$21,MATCH('Summary Biennial'!$B40,'Calcs Biennial'!$B$10:$B$21,0),MATCH('Summary Biennial'!AO$38,'Calcs Biennial'!$C$6:$BT$6,0))</f>
        <v>3000.5068069365539</v>
      </c>
      <c r="AP40" s="18">
        <f ca="1">INDEX('Calcs Biennial'!$C$10:$BT$21,MATCH('Summary Biennial'!$B40,'Calcs Biennial'!$B$10:$B$21,0),MATCH('Summary Biennial'!AP$38,'Calcs Biennial'!$C$6:$BT$6,0))</f>
        <v>3069.6030524386979</v>
      </c>
      <c r="AQ40" s="18">
        <f ca="1">INDEX('Calcs Biennial'!$C$10:$BT$21,MATCH('Summary Biennial'!$B40,'Calcs Biennial'!$B$10:$B$21,0),MATCH('Summary Biennial'!AQ$38,'Calcs Biennial'!$C$6:$BT$6,0))</f>
        <v>2943.6460683446885</v>
      </c>
      <c r="AR40" s="18">
        <f ca="1">INDEX('Calcs Biennial'!$C$10:$BT$21,MATCH('Summary Biennial'!$B40,'Calcs Biennial'!$B$10:$B$21,0),MATCH('Summary Biennial'!AR$38,'Calcs Biennial'!$C$6:$BT$6,0))</f>
        <v>2927.4854033924189</v>
      </c>
      <c r="AS40" s="18">
        <f ca="1">INDEX('Calcs Biennial'!$C$10:$BT$21,MATCH('Summary Biennial'!$B40,'Calcs Biennial'!$B$10:$B$21,0),MATCH('Summary Biennial'!AS$38,'Calcs Biennial'!$C$6:$BT$6,0))</f>
        <v>2773.814478531629</v>
      </c>
      <c r="AT40" s="18">
        <f ca="1">INDEX('Calcs Biennial'!$C$10:$BT$21,MATCH('Summary Biennial'!$B40,'Calcs Biennial'!$B$10:$B$21,0),MATCH('Summary Biennial'!AT$38,'Calcs Biennial'!$C$6:$BT$6,0))</f>
        <v>2813.5640594774804</v>
      </c>
      <c r="AU40" s="18">
        <f ca="1">INDEX('Calcs Biennial'!$C$10:$BT$21,MATCH('Summary Biennial'!$B40,'Calcs Biennial'!$B$10:$B$21,0),MATCH('Summary Biennial'!AU$38,'Calcs Biennial'!$C$6:$BT$6,0))</f>
        <v>2701.7783844753458</v>
      </c>
      <c r="AV40" s="18">
        <f ca="1">INDEX('Calcs Biennial'!$C$10:$BT$21,MATCH('Summary Biennial'!$B40,'Calcs Biennial'!$B$10:$B$21,0),MATCH('Summary Biennial'!AV$38,'Calcs Biennial'!$C$6:$BT$6,0))</f>
        <v>2627.4452473459592</v>
      </c>
      <c r="AW40" s="18">
        <f ca="1">INDEX('Calcs Biennial'!$C$10:$BT$21,MATCH('Summary Biennial'!$B40,'Calcs Biennial'!$B$10:$B$21,0),MATCH('Summary Biennial'!AW$38,'Calcs Biennial'!$C$6:$BT$6,0))</f>
        <v>2470.2796727064297</v>
      </c>
      <c r="AX40" s="18">
        <f ca="1">INDEX('Calcs Biennial'!$C$10:$BT$21,MATCH('Summary Biennial'!$B40,'Calcs Biennial'!$B$10:$B$21,0),MATCH('Summary Biennial'!AX$38,'Calcs Biennial'!$C$6:$BT$6,0))</f>
        <v>2445.6232010217664</v>
      </c>
      <c r="AY40" s="18">
        <f ca="1">INDEX('Calcs Biennial'!$C$10:$BT$21,MATCH('Summary Biennial'!$B40,'Calcs Biennial'!$B$10:$B$21,0),MATCH('Summary Biennial'!AY$38,'Calcs Biennial'!$C$6:$BT$6,0))</f>
        <v>2323.9194257803283</v>
      </c>
      <c r="AZ40" s="18">
        <f ca="1">INDEX('Calcs Biennial'!$C$10:$BT$21,MATCH('Summary Biennial'!$B40,'Calcs Biennial'!$B$10:$B$21,0),MATCH('Summary Biennial'!AZ$38,'Calcs Biennial'!$C$6:$BT$6,0))</f>
        <v>2339.7810476015839</v>
      </c>
      <c r="BA40" s="18">
        <f ca="1">INDEX('Calcs Biennial'!$C$10:$BT$21,MATCH('Summary Biennial'!$B40,'Calcs Biennial'!$B$10:$B$21,0),MATCH('Summary Biennial'!BA$38,'Calcs Biennial'!$C$6:$BT$6,0))</f>
        <v>2248.8061627552438</v>
      </c>
      <c r="BB40" s="18">
        <f ca="1">INDEX('Calcs Biennial'!$C$10:$BT$21,MATCH('Summary Biennial'!$B40,'Calcs Biennial'!$B$10:$B$21,0),MATCH('Summary Biennial'!BB$38,'Calcs Biennial'!$C$6:$BT$6,0))</f>
        <v>2266.1519399608878</v>
      </c>
      <c r="BC40" s="18">
        <f ca="1">INDEX('Calcs Biennial'!$C$10:$BT$21,MATCH('Summary Biennial'!$B40,'Calcs Biennial'!$B$10:$B$21,0),MATCH('Summary Biennial'!BC$38,'Calcs Biennial'!$C$6:$BT$6,0))</f>
        <v>2185.7729124434195</v>
      </c>
      <c r="BD40" s="18">
        <f ca="1">INDEX('Calcs Biennial'!$C$10:$BT$21,MATCH('Summary Biennial'!$B40,'Calcs Biennial'!$B$10:$B$21,0),MATCH('Summary Biennial'!BD$38,'Calcs Biennial'!$C$6:$BT$6,0))</f>
        <v>2153.8474838850507</v>
      </c>
      <c r="BE40" s="18">
        <f ca="1">INDEX('Calcs Biennial'!$C$10:$BT$21,MATCH('Summary Biennial'!$B40,'Calcs Biennial'!$B$10:$B$21,0),MATCH('Summary Biennial'!BE$38,'Calcs Biennial'!$C$6:$BT$6,0))</f>
        <v>2057.2775458578571</v>
      </c>
      <c r="BF40" s="18">
        <f ca="1">INDEX('Calcs Biennial'!$C$10:$BT$21,MATCH('Summary Biennial'!$B40,'Calcs Biennial'!$B$10:$B$21,0),MATCH('Summary Biennial'!BF$38,'Calcs Biennial'!$C$6:$BT$6,0))</f>
        <v>2076.2358058315513</v>
      </c>
      <c r="BG40" s="18">
        <f ca="1">INDEX('Calcs Biennial'!$C$10:$BT$21,MATCH('Summary Biennial'!$B40,'Calcs Biennial'!$B$10:$B$21,0),MATCH('Summary Biennial'!BG$38,'Calcs Biennial'!$C$6:$BT$6,0))</f>
        <v>2013.2030122797933</v>
      </c>
      <c r="BH40" s="18">
        <f ca="1">INDEX('Calcs Biennial'!$C$10:$BT$21,MATCH('Summary Biennial'!$B40,'Calcs Biennial'!$B$10:$B$21,0),MATCH('Summary Biennial'!BH$38,'Calcs Biennial'!$C$6:$BT$6,0))</f>
        <v>1996.2307342480353</v>
      </c>
      <c r="BI40" s="18">
        <f ca="1">INDEX('Calcs Biennial'!$C$10:$BT$21,MATCH('Summary Biennial'!$B40,'Calcs Biennial'!$B$10:$B$21,0),MATCH('Summary Biennial'!BI$38,'Calcs Biennial'!$C$6:$BT$6,0))</f>
        <v>1922.4907563634602</v>
      </c>
      <c r="BJ40" s="18">
        <f ca="1">INDEX('Calcs Biennial'!$C$10:$BT$21,MATCH('Summary Biennial'!$B40,'Calcs Biennial'!$B$10:$B$21,0),MATCH('Summary Biennial'!BJ$38,'Calcs Biennial'!$C$6:$BT$6,0))</f>
        <v>1946.4255475244354</v>
      </c>
      <c r="BK40" s="18">
        <f ca="1">INDEX('Calcs Biennial'!$C$10:$BT$21,MATCH('Summary Biennial'!$B40,'Calcs Biennial'!$B$10:$B$21,0),MATCH('Summary Biennial'!BK$38,'Calcs Biennial'!$C$6:$BT$6,0))</f>
        <v>1900.1138893718812</v>
      </c>
      <c r="BL40" s="18">
        <f ca="1">INDEX('Calcs Biennial'!$C$10:$BT$21,MATCH('Summary Biennial'!$B40,'Calcs Biennial'!$B$10:$B$21,0),MATCH('Summary Biennial'!BL$38,'Calcs Biennial'!$C$6:$BT$6,0))</f>
        <v>1937.2770932408141</v>
      </c>
      <c r="BM40" s="18">
        <f ca="1">INDEX('Calcs Biennial'!$C$10:$BT$21,MATCH('Summary Biennial'!$B40,'Calcs Biennial'!$B$10:$B$21,0),MATCH('Summary Biennial'!BM$38,'Calcs Biennial'!$C$6:$BT$6,0))</f>
        <v>1904.4007677479799</v>
      </c>
      <c r="BN40" s="18">
        <f ca="1">INDEX('Calcs Biennial'!$C$10:$BT$21,MATCH('Summary Biennial'!$B40,'Calcs Biennial'!$B$10:$B$21,0),MATCH('Summary Biennial'!BN$38,'Calcs Biennial'!$C$6:$BT$6,0))</f>
        <v>1954.7393300767003</v>
      </c>
      <c r="BO40" s="18">
        <f ca="1">INDEX('Calcs Biennial'!$C$10:$BT$21,MATCH('Summary Biennial'!$B40,'Calcs Biennial'!$B$10:$B$21,0),MATCH('Summary Biennial'!BO$38,'Calcs Biennial'!$C$6:$BT$6,0))</f>
        <v>1935.0146489130816</v>
      </c>
      <c r="BP40" s="18">
        <f ca="1">INDEX('Calcs Biennial'!$C$10:$BT$21,MATCH('Summary Biennial'!$B40,'Calcs Biennial'!$B$10:$B$21,0),MATCH('Summary Biennial'!BP$38,'Calcs Biennial'!$C$6:$BT$6,0))</f>
        <v>-5006.99793202828</v>
      </c>
      <c r="BQ40" s="18">
        <f ca="1">INDEX('Calcs Biennial'!$C$10:$BT$21,MATCH('Summary Biennial'!$B40,'Calcs Biennial'!$B$10:$B$21,0),MATCH('Summary Biennial'!BQ$38,'Calcs Biennial'!$C$6:$BT$6,0))</f>
        <v>-8880.161889349607</v>
      </c>
      <c r="BR40" s="18">
        <f ca="1">INDEX('Calcs Biennial'!$C$10:$BT$21,MATCH('Summary Biennial'!$B40,'Calcs Biennial'!$B$10:$B$21,0),MATCH('Summary Biennial'!BR$38,'Calcs Biennial'!$C$6:$BT$6,0))</f>
        <v>-8831.139159938064</v>
      </c>
    </row>
    <row r="41" spans="1:72">
      <c r="B41" s="11" t="s">
        <v>90</v>
      </c>
      <c r="C41" s="18">
        <f ca="1">INDEX('Calcs Biennial'!$C$10:$BT$21,MATCH('Summary Biennial'!$B41,'Calcs Biennial'!$B$10:$B$21,0),MATCH('Summary Biennial'!C$38,'Calcs Biennial'!$C$6:$BT$6,0))*-1</f>
        <v>176.52345477462907</v>
      </c>
      <c r="D41" s="18">
        <f ca="1">INDEX('Calcs Biennial'!$C$10:$BT$21,MATCH('Summary Biennial'!$B41,'Calcs Biennial'!$B$10:$B$21,0),MATCH('Summary Biennial'!D$38,'Calcs Biennial'!$C$6:$BT$6,0))*-1</f>
        <v>1931.2484313619718</v>
      </c>
      <c r="E41" s="18">
        <f ca="1">INDEX('Calcs Biennial'!$C$10:$BT$21,MATCH('Summary Biennial'!$B41,'Calcs Biennial'!$B$10:$B$21,0),MATCH('Summary Biennial'!E$38,'Calcs Biennial'!$C$6:$BT$6,0))*-1</f>
        <v>4457.6542565309655</v>
      </c>
      <c r="F41" s="18">
        <f ca="1">INDEX('Calcs Biennial'!$C$10:$BT$21,MATCH('Summary Biennial'!$B41,'Calcs Biennial'!$B$10:$B$21,0),MATCH('Summary Biennial'!F$38,'Calcs Biennial'!$C$6:$BT$6,0))*-1</f>
        <v>6915.4123842226845</v>
      </c>
      <c r="G41" s="18">
        <f ca="1">INDEX('Calcs Biennial'!$C$10:$BT$21,MATCH('Summary Biennial'!$B41,'Calcs Biennial'!$B$10:$B$21,0),MATCH('Summary Biennial'!G$38,'Calcs Biennial'!$C$6:$BT$6,0))*-1</f>
        <v>9546.2240579632235</v>
      </c>
      <c r="H41" s="18">
        <f ca="1">INDEX('Calcs Biennial'!$C$10:$BT$21,MATCH('Summary Biennial'!$B41,'Calcs Biennial'!$B$10:$B$21,0),MATCH('Summary Biennial'!H$38,'Calcs Biennial'!$C$6:$BT$6,0))*-1</f>
        <v>12198.304504536132</v>
      </c>
      <c r="I41" s="18">
        <f ca="1">INDEX('Calcs Biennial'!$C$10:$BT$21,MATCH('Summary Biennial'!$B41,'Calcs Biennial'!$B$10:$B$21,0),MATCH('Summary Biennial'!I$38,'Calcs Biennial'!$C$6:$BT$6,0))*-1</f>
        <v>15026.561512173865</v>
      </c>
      <c r="J41" s="18">
        <f ca="1">INDEX('Calcs Biennial'!$C$10:$BT$21,MATCH('Summary Biennial'!$B41,'Calcs Biennial'!$B$10:$B$21,0),MATCH('Summary Biennial'!J$38,'Calcs Biennial'!$C$6:$BT$6,0))*-1</f>
        <v>17877.271031493958</v>
      </c>
      <c r="K41" s="18">
        <f ca="1">INDEX('Calcs Biennial'!$C$10:$BT$21,MATCH('Summary Biennial'!$B41,'Calcs Biennial'!$B$10:$B$21,0),MATCH('Summary Biennial'!K$38,'Calcs Biennial'!$C$6:$BT$6,0))*-1</f>
        <v>20766.857804340099</v>
      </c>
      <c r="L41" s="18">
        <f ca="1">INDEX('Calcs Biennial'!$C$10:$BT$21,MATCH('Summary Biennial'!$B41,'Calcs Biennial'!$B$10:$B$21,0),MATCH('Summary Biennial'!L$38,'Calcs Biennial'!$C$6:$BT$6,0))*-1</f>
        <v>22060.398402910236</v>
      </c>
      <c r="M41" s="18">
        <f ca="1">INDEX('Calcs Biennial'!$C$10:$BT$21,MATCH('Summary Biennial'!$B41,'Calcs Biennial'!$B$10:$B$21,0),MATCH('Summary Biennial'!M$38,'Calcs Biennial'!$C$6:$BT$6,0))*-1</f>
        <v>23307.012158808142</v>
      </c>
      <c r="N41" s="18">
        <f ca="1">INDEX('Calcs Biennial'!$C$10:$BT$21,MATCH('Summary Biennial'!$B41,'Calcs Biennial'!$B$10:$B$21,0),MATCH('Summary Biennial'!N$38,'Calcs Biennial'!$C$6:$BT$6,0))*-1</f>
        <v>24729.753546843658</v>
      </c>
      <c r="O41" s="18">
        <f ca="1">INDEX('Calcs Biennial'!$C$10:$BT$21,MATCH('Summary Biennial'!$B41,'Calcs Biennial'!$B$10:$B$21,0),MATCH('Summary Biennial'!O$38,'Calcs Biennial'!$C$6:$BT$6,0))*-1</f>
        <v>26114.01660399403</v>
      </c>
      <c r="P41" s="18">
        <f ca="1">INDEX('Calcs Biennial'!$C$10:$BT$21,MATCH('Summary Biennial'!$B41,'Calcs Biennial'!$B$10:$B$21,0),MATCH('Summary Biennial'!P$38,'Calcs Biennial'!$C$6:$BT$6,0))*-1</f>
        <v>27371.926937249325</v>
      </c>
      <c r="Q41" s="18">
        <f ca="1">INDEX('Calcs Biennial'!$C$10:$BT$21,MATCH('Summary Biennial'!$B41,'Calcs Biennial'!$B$10:$B$21,0),MATCH('Summary Biennial'!Q$38,'Calcs Biennial'!$C$6:$BT$6,0))*-1</f>
        <v>28593.912554783426</v>
      </c>
      <c r="R41" s="18">
        <f ca="1">INDEX('Calcs Biennial'!$C$10:$BT$21,MATCH('Summary Biennial'!$B41,'Calcs Biennial'!$B$10:$B$21,0),MATCH('Summary Biennial'!R$38,'Calcs Biennial'!$C$6:$BT$6,0))*-1</f>
        <v>29729.430830243757</v>
      </c>
      <c r="S41" s="18">
        <f ca="1">INDEX('Calcs Biennial'!$C$10:$BT$21,MATCH('Summary Biennial'!$B41,'Calcs Biennial'!$B$10:$B$21,0),MATCH('Summary Biennial'!S$38,'Calcs Biennial'!$C$6:$BT$6,0))*-1</f>
        <v>30840.252738886149</v>
      </c>
      <c r="T41" s="18">
        <f ca="1">INDEX('Calcs Biennial'!$C$10:$BT$21,MATCH('Summary Biennial'!$B41,'Calcs Biennial'!$B$10:$B$21,0),MATCH('Summary Biennial'!T$38,'Calcs Biennial'!$C$6:$BT$6,0))*-1</f>
        <v>31791.925445474146</v>
      </c>
      <c r="U41" s="18">
        <f ca="1">INDEX('Calcs Biennial'!$C$10:$BT$21,MATCH('Summary Biennial'!$B41,'Calcs Biennial'!$B$10:$B$21,0),MATCH('Summary Biennial'!U$38,'Calcs Biennial'!$C$6:$BT$6,0))*-1</f>
        <v>32676.753355797206</v>
      </c>
      <c r="V41" s="18">
        <f ca="1">INDEX('Calcs Biennial'!$C$10:$BT$21,MATCH('Summary Biennial'!$B41,'Calcs Biennial'!$B$10:$B$21,0),MATCH('Summary Biennial'!V$38,'Calcs Biennial'!$C$6:$BT$6,0))*-1</f>
        <v>33500.021545177566</v>
      </c>
      <c r="W41" s="18">
        <f ca="1">INDEX('Calcs Biennial'!$C$10:$BT$21,MATCH('Summary Biennial'!$B41,'Calcs Biennial'!$B$10:$B$21,0),MATCH('Summary Biennial'!W$38,'Calcs Biennial'!$C$6:$BT$6,0))*-1</f>
        <v>34302.378355094435</v>
      </c>
      <c r="X41" s="18">
        <f ca="1">INDEX('Calcs Biennial'!$C$10:$BT$21,MATCH('Summary Biennial'!$B41,'Calcs Biennial'!$B$10:$B$21,0),MATCH('Summary Biennial'!X$38,'Calcs Biennial'!$C$6:$BT$6,0))*-1</f>
        <v>35114.578659275532</v>
      </c>
      <c r="Y41" s="18">
        <f ca="1">INDEX('Calcs Biennial'!$C$10:$BT$21,MATCH('Summary Biennial'!$B41,'Calcs Biennial'!$B$10:$B$21,0),MATCH('Summary Biennial'!Y$38,'Calcs Biennial'!$C$6:$BT$6,0))*-1</f>
        <v>35941.430552101534</v>
      </c>
      <c r="Z41" s="18">
        <f ca="1">INDEX('Calcs Biennial'!$C$10:$BT$21,MATCH('Summary Biennial'!$B41,'Calcs Biennial'!$B$10:$B$21,0),MATCH('Summary Biennial'!Z$38,'Calcs Biennial'!$C$6:$BT$6,0))*-1</f>
        <v>36719.311322212467</v>
      </c>
      <c r="AA41" s="18">
        <f ca="1">INDEX('Calcs Biennial'!$C$10:$BT$21,MATCH('Summary Biennial'!$B41,'Calcs Biennial'!$B$10:$B$21,0),MATCH('Summary Biennial'!AA$38,'Calcs Biennial'!$C$6:$BT$6,0))*-1</f>
        <v>37480.303823016548</v>
      </c>
      <c r="AB41" s="18">
        <f ca="1">INDEX('Calcs Biennial'!$C$10:$BT$21,MATCH('Summary Biennial'!$B41,'Calcs Biennial'!$B$10:$B$21,0),MATCH('Summary Biennial'!AB$38,'Calcs Biennial'!$C$6:$BT$6,0))*-1</f>
        <v>38131.145608582396</v>
      </c>
      <c r="AC41" s="18">
        <f ca="1">INDEX('Calcs Biennial'!$C$10:$BT$21,MATCH('Summary Biennial'!$B41,'Calcs Biennial'!$B$10:$B$21,0),MATCH('Summary Biennial'!AC$38,'Calcs Biennial'!$C$6:$BT$6,0))*-1</f>
        <v>38730.193279611551</v>
      </c>
      <c r="AD41" s="18">
        <f ca="1">INDEX('Calcs Biennial'!$C$10:$BT$21,MATCH('Summary Biennial'!$B41,'Calcs Biennial'!$B$10:$B$21,0),MATCH('Summary Biennial'!AD$38,'Calcs Biennial'!$C$6:$BT$6,0))*-1</f>
        <v>39150.581024561456</v>
      </c>
      <c r="AE41" s="18">
        <f ca="1">INDEX('Calcs Biennial'!$C$10:$BT$21,MATCH('Summary Biennial'!$B41,'Calcs Biennial'!$B$10:$B$21,0),MATCH('Summary Biennial'!AE$38,'Calcs Biennial'!$C$6:$BT$6,0))*-1</f>
        <v>39477.799019537008</v>
      </c>
      <c r="AF41" s="18">
        <f ca="1">INDEX('Calcs Biennial'!$C$10:$BT$21,MATCH('Summary Biennial'!$B41,'Calcs Biennial'!$B$10:$B$21,0),MATCH('Summary Biennial'!AF$38,'Calcs Biennial'!$C$6:$BT$6,0))*-1</f>
        <v>39827.438238397444</v>
      </c>
      <c r="AG41" s="18">
        <f ca="1">INDEX('Calcs Biennial'!$C$10:$BT$21,MATCH('Summary Biennial'!$B41,'Calcs Biennial'!$B$10:$B$21,0),MATCH('Summary Biennial'!AG$38,'Calcs Biennial'!$C$6:$BT$6,0))*-1</f>
        <v>40185.041009924942</v>
      </c>
      <c r="AH41" s="18">
        <f ca="1">INDEX('Calcs Biennial'!$C$10:$BT$21,MATCH('Summary Biennial'!$B41,'Calcs Biennial'!$B$10:$B$21,0),MATCH('Summary Biennial'!AH$38,'Calcs Biennial'!$C$6:$BT$6,0))*-1</f>
        <v>40475.443852185192</v>
      </c>
      <c r="AI41" s="18">
        <f ca="1">INDEX('Calcs Biennial'!$C$10:$BT$21,MATCH('Summary Biennial'!$B41,'Calcs Biennial'!$B$10:$B$21,0),MATCH('Summary Biennial'!AI$38,'Calcs Biennial'!$C$6:$BT$6,0))*-1</f>
        <v>40726.068578311526</v>
      </c>
      <c r="AJ41" s="18">
        <f ca="1">INDEX('Calcs Biennial'!$C$10:$BT$21,MATCH('Summary Biennial'!$B41,'Calcs Biennial'!$B$10:$B$21,0),MATCH('Summary Biennial'!AJ$38,'Calcs Biennial'!$C$6:$BT$6,0))*-1</f>
        <v>40949.206107993479</v>
      </c>
      <c r="AK41" s="18">
        <f ca="1">INDEX('Calcs Biennial'!$C$10:$BT$21,MATCH('Summary Biennial'!$B41,'Calcs Biennial'!$B$10:$B$21,0),MATCH('Summary Biennial'!AK$38,'Calcs Biennial'!$C$6:$BT$6,0))*-1</f>
        <v>41151.122496334807</v>
      </c>
      <c r="AL41" s="18">
        <f ca="1">INDEX('Calcs Biennial'!$C$10:$BT$21,MATCH('Summary Biennial'!$B41,'Calcs Biennial'!$B$10:$B$21,0),MATCH('Summary Biennial'!AL$38,'Calcs Biennial'!$C$6:$BT$6,0))*-1</f>
        <v>41146.443673259346</v>
      </c>
      <c r="AM41" s="18">
        <f ca="1">INDEX('Calcs Biennial'!$C$10:$BT$21,MATCH('Summary Biennial'!$B41,'Calcs Biennial'!$B$10:$B$21,0),MATCH('Summary Biennial'!AM$38,'Calcs Biennial'!$C$6:$BT$6,0))*-1</f>
        <v>41022.305516007393</v>
      </c>
      <c r="AN41" s="18">
        <f ca="1">INDEX('Calcs Biennial'!$C$10:$BT$21,MATCH('Summary Biennial'!$B41,'Calcs Biennial'!$B$10:$B$21,0),MATCH('Summary Biennial'!AN$38,'Calcs Biennial'!$C$6:$BT$6,0))*-1</f>
        <v>40825.965485877241</v>
      </c>
      <c r="AO41" s="18">
        <f ca="1">INDEX('Calcs Biennial'!$C$10:$BT$21,MATCH('Summary Biennial'!$B41,'Calcs Biennial'!$B$10:$B$21,0),MATCH('Summary Biennial'!AO$38,'Calcs Biennial'!$C$6:$BT$6,0))*-1</f>
        <v>40574.776482963498</v>
      </c>
      <c r="AP41" s="18">
        <f ca="1">INDEX('Calcs Biennial'!$C$10:$BT$21,MATCH('Summary Biennial'!$B41,'Calcs Biennial'!$B$10:$B$21,0),MATCH('Summary Biennial'!AP$38,'Calcs Biennial'!$C$6:$BT$6,0))*-1</f>
        <v>40269.524360831005</v>
      </c>
      <c r="AQ41" s="18">
        <f ca="1">INDEX('Calcs Biennial'!$C$10:$BT$21,MATCH('Summary Biennial'!$B41,'Calcs Biennial'!$B$10:$B$21,0),MATCH('Summary Biennial'!AQ$38,'Calcs Biennial'!$C$6:$BT$6,0))*-1</f>
        <v>39916.349650458164</v>
      </c>
      <c r="AR41" s="18">
        <f ca="1">INDEX('Calcs Biennial'!$C$10:$BT$21,MATCH('Summary Biennial'!$B41,'Calcs Biennial'!$B$10:$B$21,0),MATCH('Summary Biennial'!AR$38,'Calcs Biennial'!$C$6:$BT$6,0))*-1</f>
        <v>39589.990609014472</v>
      </c>
      <c r="AS41" s="18">
        <f ca="1">INDEX('Calcs Biennial'!$C$10:$BT$21,MATCH('Summary Biennial'!$B41,'Calcs Biennial'!$B$10:$B$21,0),MATCH('Summary Biennial'!AS$38,'Calcs Biennial'!$C$6:$BT$6,0))*-1</f>
        <v>39256.894246507538</v>
      </c>
      <c r="AT41" s="18">
        <f ca="1">INDEX('Calcs Biennial'!$C$10:$BT$21,MATCH('Summary Biennial'!$B41,'Calcs Biennial'!$B$10:$B$21,0),MATCH('Summary Biennial'!AT$38,'Calcs Biennial'!$C$6:$BT$6,0))*-1</f>
        <v>38893.560602663187</v>
      </c>
      <c r="AU41" s="18">
        <f ca="1">INDEX('Calcs Biennial'!$C$10:$BT$21,MATCH('Summary Biennial'!$B41,'Calcs Biennial'!$B$10:$B$21,0),MATCH('Summary Biennial'!AU$38,'Calcs Biennial'!$C$6:$BT$6,0))*-1</f>
        <v>38493.49457733272</v>
      </c>
      <c r="AV41" s="18">
        <f ca="1">INDEX('Calcs Biennial'!$C$10:$BT$21,MATCH('Summary Biennial'!$B41,'Calcs Biennial'!$B$10:$B$21,0),MATCH('Summary Biennial'!AV$38,'Calcs Biennial'!$C$6:$BT$6,0))*-1</f>
        <v>38174.071342961419</v>
      </c>
      <c r="AW41" s="18">
        <f ca="1">INDEX('Calcs Biennial'!$C$10:$BT$21,MATCH('Summary Biennial'!$B41,'Calcs Biennial'!$B$10:$B$21,0),MATCH('Summary Biennial'!AW$38,'Calcs Biennial'!$C$6:$BT$6,0))*-1</f>
        <v>37876.148306821371</v>
      </c>
      <c r="AX41" s="18">
        <f ca="1">INDEX('Calcs Biennial'!$C$10:$BT$21,MATCH('Summary Biennial'!$B41,'Calcs Biennial'!$B$10:$B$21,0),MATCH('Summary Biennial'!AX$38,'Calcs Biennial'!$C$6:$BT$6,0))*-1</f>
        <v>37610.388186494689</v>
      </c>
      <c r="AY41" s="18">
        <f ca="1">INDEX('Calcs Biennial'!$C$10:$BT$21,MATCH('Summary Biennial'!$B41,'Calcs Biennial'!$B$10:$B$21,0),MATCH('Summary Biennial'!AY$38,'Calcs Biennial'!$C$6:$BT$6,0))*-1</f>
        <v>37342.775791016335</v>
      </c>
      <c r="AZ41" s="18">
        <f ca="1">INDEX('Calcs Biennial'!$C$10:$BT$21,MATCH('Summary Biennial'!$B41,'Calcs Biennial'!$B$10:$B$21,0),MATCH('Summary Biennial'!AZ$38,'Calcs Biennial'!$C$6:$BT$6,0))*-1</f>
        <v>37066.30699178209</v>
      </c>
      <c r="BA41" s="18">
        <f ca="1">INDEX('Calcs Biennial'!$C$10:$BT$21,MATCH('Summary Biennial'!$B41,'Calcs Biennial'!$B$10:$B$21,0),MATCH('Summary Biennial'!BA$38,'Calcs Biennial'!$C$6:$BT$6,0))*-1</f>
        <v>36766.833888919326</v>
      </c>
      <c r="BB41" s="18">
        <f ca="1">INDEX('Calcs Biennial'!$C$10:$BT$21,MATCH('Summary Biennial'!$B41,'Calcs Biennial'!$B$10:$B$21,0),MATCH('Summary Biennial'!BB$38,'Calcs Biennial'!$C$6:$BT$6,0))*-1</f>
        <v>36455.055212211926</v>
      </c>
      <c r="BC41" s="18">
        <f ca="1">INDEX('Calcs Biennial'!$C$10:$BT$21,MATCH('Summary Biennial'!$B41,'Calcs Biennial'!$B$10:$B$21,0),MATCH('Summary Biennial'!BC$38,'Calcs Biennial'!$C$6:$BT$6,0))*-1</f>
        <v>36117.801835111837</v>
      </c>
      <c r="BD41" s="18">
        <f ca="1">INDEX('Calcs Biennial'!$C$10:$BT$21,MATCH('Summary Biennial'!$B41,'Calcs Biennial'!$B$10:$B$21,0),MATCH('Summary Biennial'!BD$38,'Calcs Biennial'!$C$6:$BT$6,0))*-1</f>
        <v>35815.497312685075</v>
      </c>
      <c r="BE41" s="18">
        <f ca="1">INDEX('Calcs Biennial'!$C$10:$BT$21,MATCH('Summary Biennial'!$B41,'Calcs Biennial'!$B$10:$B$21,0),MATCH('Summary Biennial'!BE$38,'Calcs Biennial'!$C$6:$BT$6,0))*-1</f>
        <v>35512.405805837494</v>
      </c>
      <c r="BF41" s="18">
        <f ca="1">INDEX('Calcs Biennial'!$C$10:$BT$21,MATCH('Summary Biennial'!$B41,'Calcs Biennial'!$B$10:$B$21,0),MATCH('Summary Biennial'!BF$38,'Calcs Biennial'!$C$6:$BT$6,0))*-1</f>
        <v>35193.269617070211</v>
      </c>
      <c r="BG41" s="18">
        <f ca="1">INDEX('Calcs Biennial'!$C$10:$BT$21,MATCH('Summary Biennial'!$B41,'Calcs Biennial'!$B$10:$B$21,0),MATCH('Summary Biennial'!BG$38,'Calcs Biennial'!$C$6:$BT$6,0))*-1</f>
        <v>34846.945638060839</v>
      </c>
      <c r="BH41" s="18">
        <f ca="1">INDEX('Calcs Biennial'!$C$10:$BT$21,MATCH('Summary Biennial'!$B41,'Calcs Biennial'!$B$10:$B$21,0),MATCH('Summary Biennial'!BH$38,'Calcs Biennial'!$C$6:$BT$6,0))*-1</f>
        <v>34518.524531610572</v>
      </c>
      <c r="BI41" s="18">
        <f ca="1">INDEX('Calcs Biennial'!$C$10:$BT$21,MATCH('Summary Biennial'!$B41,'Calcs Biennial'!$B$10:$B$21,0),MATCH('Summary Biennial'!BI$38,'Calcs Biennial'!$C$6:$BT$6,0))*-1</f>
        <v>34180.31252284666</v>
      </c>
      <c r="BJ41" s="18">
        <f ca="1">INDEX('Calcs Biennial'!$C$10:$BT$21,MATCH('Summary Biennial'!$B41,'Calcs Biennial'!$B$10:$B$21,0),MATCH('Summary Biennial'!BJ$38,'Calcs Biennial'!$C$6:$BT$6,0))*-1</f>
        <v>33818.485470575484</v>
      </c>
      <c r="BK41" s="18">
        <f ca="1">INDEX('Calcs Biennial'!$C$10:$BT$21,MATCH('Summary Biennial'!$B41,'Calcs Biennial'!$B$10:$B$21,0),MATCH('Summary Biennial'!BK$38,'Calcs Biennial'!$C$6:$BT$6,0))*-1</f>
        <v>33424.935987021592</v>
      </c>
      <c r="BL41" s="18">
        <f ca="1">INDEX('Calcs Biennial'!$C$10:$BT$21,MATCH('Summary Biennial'!$B41,'Calcs Biennial'!$B$10:$B$21,0),MATCH('Summary Biennial'!BL$38,'Calcs Biennial'!$C$6:$BT$6,0))*-1</f>
        <v>32992.39810131555</v>
      </c>
      <c r="BM41" s="18">
        <f ca="1">INDEX('Calcs Biennial'!$C$10:$BT$21,MATCH('Summary Biennial'!$B41,'Calcs Biennial'!$B$10:$B$21,0),MATCH('Summary Biennial'!BM$38,'Calcs Biennial'!$C$6:$BT$6,0))*-1</f>
        <v>32518.722463517177</v>
      </c>
      <c r="BN41" s="18">
        <f ca="1">INDEX('Calcs Biennial'!$C$10:$BT$21,MATCH('Summary Biennial'!$B41,'Calcs Biennial'!$B$10:$B$21,0),MATCH('Summary Biennial'!BN$38,'Calcs Biennial'!$C$6:$BT$6,0))*-1</f>
        <v>31990.191195939035</v>
      </c>
      <c r="BO41" s="18">
        <f ca="1">INDEX('Calcs Biennial'!$C$10:$BT$21,MATCH('Summary Biennial'!$B41,'Calcs Biennial'!$B$10:$B$21,0),MATCH('Summary Biennial'!BO$38,'Calcs Biennial'!$C$6:$BT$6,0))*-1</f>
        <v>31410.214196461973</v>
      </c>
      <c r="BP41" s="18">
        <f ca="1">INDEX('Calcs Biennial'!$C$10:$BT$21,MATCH('Summary Biennial'!$B41,'Calcs Biennial'!$B$10:$B$21,0),MATCH('Summary Biennial'!BP$38,'Calcs Biennial'!$C$6:$BT$6,0))*-1</f>
        <v>37764.436590349025</v>
      </c>
      <c r="BQ41" s="18">
        <f ca="1">INDEX('Calcs Biennial'!$C$10:$BT$21,MATCH('Summary Biennial'!$B41,'Calcs Biennial'!$B$10:$B$21,0),MATCH('Summary Biennial'!BQ$38,'Calcs Biennial'!$C$6:$BT$6,0))*-1</f>
        <v>48099.440897118897</v>
      </c>
      <c r="BR41" s="18">
        <f ca="1">INDEX('Calcs Biennial'!$C$10:$BT$21,MATCH('Summary Biennial'!$B41,'Calcs Biennial'!$B$10:$B$21,0),MATCH('Summary Biennial'!BR$38,'Calcs Biennial'!$C$6:$BT$6,0))*-1</f>
        <v>58652.736502758096</v>
      </c>
    </row>
    <row r="42" spans="1:72">
      <c r="B42" s="11" t="s">
        <v>91</v>
      </c>
      <c r="C42" s="18">
        <f ca="1">INDEX('Calcs Biennial'!$C$10:$BT$21,MATCH('Summary Biennial'!$B42,'Calcs Biennial'!$B$10:$B$21,0),MATCH('Summary Biennial'!C$38,'Calcs Biennial'!$C$6:$BT$6,0))*-1</f>
        <v>0</v>
      </c>
      <c r="D42" s="18">
        <f ca="1">INDEX('Calcs Biennial'!$C$10:$BT$21,MATCH('Summary Biennial'!$B42,'Calcs Biennial'!$B$10:$B$21,0),MATCH('Summary Biennial'!D$38,'Calcs Biennial'!$C$6:$BT$6,0))*-1</f>
        <v>4.4593122054045544</v>
      </c>
      <c r="E42" s="18">
        <f ca="1">INDEX('Calcs Biennial'!$C$10:$BT$21,MATCH('Summary Biennial'!$B42,'Calcs Biennial'!$B$10:$B$21,0),MATCH('Summary Biennial'!E$38,'Calcs Biennial'!$C$6:$BT$6,0))*-1</f>
        <v>48.786942860573404</v>
      </c>
      <c r="F42" s="18">
        <f ca="1">INDEX('Calcs Biennial'!$C$10:$BT$21,MATCH('Summary Biennial'!$B42,'Calcs Biennial'!$B$10:$B$21,0),MATCH('Summary Biennial'!F$38,'Calcs Biennial'!$C$6:$BT$6,0))*-1</f>
        <v>112.60867321569715</v>
      </c>
      <c r="G42" s="18">
        <f ca="1">INDEX('Calcs Biennial'!$C$10:$BT$21,MATCH('Summary Biennial'!$B42,'Calcs Biennial'!$B$10:$B$21,0),MATCH('Summary Biennial'!G$38,'Calcs Biennial'!$C$6:$BT$6,0))*-1</f>
        <v>174.69623450176343</v>
      </c>
      <c r="H42" s="18">
        <f ca="1">INDEX('Calcs Biennial'!$C$10:$BT$21,MATCH('Summary Biennial'!$B42,'Calcs Biennial'!$B$10:$B$21,0),MATCH('Summary Biennial'!H$38,'Calcs Biennial'!$C$6:$BT$6,0))*-1</f>
        <v>241.15545161718836</v>
      </c>
      <c r="I42" s="18">
        <f ca="1">INDEX('Calcs Biennial'!$C$10:$BT$21,MATCH('Summary Biennial'!$B42,'Calcs Biennial'!$B$10:$B$21,0),MATCH('Summary Biennial'!I$38,'Calcs Biennial'!$C$6:$BT$6,0))*-1</f>
        <v>308.15195766346079</v>
      </c>
      <c r="J42" s="18">
        <f ca="1">INDEX('Calcs Biennial'!$C$10:$BT$21,MATCH('Summary Biennial'!$B42,'Calcs Biennial'!$B$10:$B$21,0),MATCH('Summary Biennial'!J$38,'Calcs Biennial'!$C$6:$BT$6,0))*-1</f>
        <v>379.59901273204639</v>
      </c>
      <c r="K42" s="18">
        <f ca="1">INDEX('Calcs Biennial'!$C$10:$BT$21,MATCH('Summary Biennial'!$B42,'Calcs Biennial'!$B$10:$B$21,0),MATCH('Summary Biennial'!K$38,'Calcs Biennial'!$C$6:$BT$6,0))*-1</f>
        <v>451.61326018600067</v>
      </c>
      <c r="L42" s="18">
        <f ca="1">INDEX('Calcs Biennial'!$C$10:$BT$21,MATCH('Summary Biennial'!$B42,'Calcs Biennial'!$B$10:$B$21,0),MATCH('Summary Biennial'!L$38,'Calcs Biennial'!$C$6:$BT$6,0))*-1</f>
        <v>524.60961968496702</v>
      </c>
      <c r="M42" s="18">
        <f ca="1">INDEX('Calcs Biennial'!$C$10:$BT$21,MATCH('Summary Biennial'!$B42,'Calcs Biennial'!$B$10:$B$21,0),MATCH('Summary Biennial'!M$38,'Calcs Biennial'!$C$6:$BT$6,0))*-1</f>
        <v>557.28687147994594</v>
      </c>
      <c r="N42" s="18">
        <f ca="1">INDEX('Calcs Biennial'!$C$10:$BT$21,MATCH('Summary Biennial'!$B42,'Calcs Biennial'!$B$10:$B$21,0),MATCH('Summary Biennial'!N$38,'Calcs Biennial'!$C$6:$BT$6,0))*-1</f>
        <v>588.77866357181313</v>
      </c>
      <c r="O42" s="18">
        <f ca="1">INDEX('Calcs Biennial'!$C$10:$BT$21,MATCH('Summary Biennial'!$B42,'Calcs Biennial'!$B$10:$B$21,0),MATCH('Summary Biennial'!O$38,'Calcs Biennial'!$C$6:$BT$6,0))*-1</f>
        <v>624.71976864989517</v>
      </c>
      <c r="P42" s="18">
        <f ca="1">INDEX('Calcs Biennial'!$C$10:$BT$21,MATCH('Summary Biennial'!$B42,'Calcs Biennial'!$B$10:$B$21,0),MATCH('Summary Biennial'!P$38,'Calcs Biennial'!$C$6:$BT$6,0))*-1</f>
        <v>659.68883921404358</v>
      </c>
      <c r="Q42" s="18">
        <f ca="1">INDEX('Calcs Biennial'!$C$10:$BT$21,MATCH('Summary Biennial'!$B42,'Calcs Biennial'!$B$10:$B$21,0),MATCH('Summary Biennial'!Q$38,'Calcs Biennial'!$C$6:$BT$6,0))*-1</f>
        <v>691.46600395145208</v>
      </c>
      <c r="R42" s="18">
        <f ca="1">INDEX('Calcs Biennial'!$C$10:$BT$21,MATCH('Summary Biennial'!$B42,'Calcs Biennial'!$B$10:$B$21,0),MATCH('Summary Biennial'!R$38,'Calcs Biennial'!$C$6:$BT$6,0))*-1</f>
        <v>722.33564326400551</v>
      </c>
      <c r="S42" s="18">
        <f ca="1">INDEX('Calcs Biennial'!$C$10:$BT$21,MATCH('Summary Biennial'!$B42,'Calcs Biennial'!$B$10:$B$21,0),MATCH('Summary Biennial'!S$38,'Calcs Biennial'!$C$6:$BT$6,0))*-1</f>
        <v>751.020955998707</v>
      </c>
      <c r="T42" s="18">
        <f ca="1">INDEX('Calcs Biennial'!$C$10:$BT$21,MATCH('Summary Biennial'!$B42,'Calcs Biennial'!$B$10:$B$21,0),MATCH('Summary Biennial'!T$38,'Calcs Biennial'!$C$6:$BT$6,0))*-1</f>
        <v>779.08239237589578</v>
      </c>
      <c r="U42" s="18">
        <f ca="1">INDEX('Calcs Biennial'!$C$10:$BT$21,MATCH('Summary Biennial'!$B42,'Calcs Biennial'!$B$10:$B$21,0),MATCH('Summary Biennial'!U$38,'Calcs Biennial'!$C$6:$BT$6,0))*-1</f>
        <v>803.12342262570814</v>
      </c>
      <c r="V42" s="18">
        <f ca="1">INDEX('Calcs Biennial'!$C$10:$BT$21,MATCH('Summary Biennial'!$B42,'Calcs Biennial'!$B$10:$B$21,0),MATCH('Summary Biennial'!V$38,'Calcs Biennial'!$C$6:$BT$6,0))*-1</f>
        <v>825.47582845882425</v>
      </c>
      <c r="W42" s="18">
        <f ca="1">INDEX('Calcs Biennial'!$C$10:$BT$21,MATCH('Summary Biennial'!$B42,'Calcs Biennial'!$B$10:$B$21,0),MATCH('Summary Biennial'!W$38,'Calcs Biennial'!$C$6:$BT$6,0))*-1</f>
        <v>846.27312075016448</v>
      </c>
      <c r="X42" s="18">
        <f ca="1">INDEX('Calcs Biennial'!$C$10:$BT$21,MATCH('Summary Biennial'!$B42,'Calcs Biennial'!$B$10:$B$21,0),MATCH('Summary Biennial'!X$38,'Calcs Biennial'!$C$6:$BT$6,0))*-1</f>
        <v>866.54215253474979</v>
      </c>
      <c r="Y42" s="18">
        <f ca="1">INDEX('Calcs Biennial'!$C$10:$BT$21,MATCH('Summary Biennial'!$B42,'Calcs Biennial'!$B$10:$B$21,0),MATCH('Summary Biennial'!Y$38,'Calcs Biennial'!$C$6:$BT$6,0))*-1</f>
        <v>887.05984937164976</v>
      </c>
      <c r="Z42" s="18">
        <f ca="1">INDEX('Calcs Biennial'!$C$10:$BT$21,MATCH('Summary Biennial'!$B42,'Calcs Biennial'!$B$10:$B$21,0),MATCH('Summary Biennial'!Z$38,'Calcs Biennial'!$C$6:$BT$6,0))*-1</f>
        <v>907.94767270622219</v>
      </c>
      <c r="AA42" s="18">
        <f ca="1">INDEX('Calcs Biennial'!$C$10:$BT$21,MATCH('Summary Biennial'!$B42,'Calcs Biennial'!$B$10:$B$21,0),MATCH('Summary Biennial'!AA$38,'Calcs Biennial'!$C$6:$BT$6,0))*-1</f>
        <v>927.59839400517865</v>
      </c>
      <c r="AB42" s="18">
        <f ca="1">INDEX('Calcs Biennial'!$C$10:$BT$21,MATCH('Summary Biennial'!$B42,'Calcs Biennial'!$B$10:$B$21,0),MATCH('Summary Biennial'!AB$38,'Calcs Biennial'!$C$6:$BT$6,0))*-1</f>
        <v>946.82248607492386</v>
      </c>
      <c r="AC42" s="18">
        <f ca="1">INDEX('Calcs Biennial'!$C$10:$BT$21,MATCH('Summary Biennial'!$B42,'Calcs Biennial'!$B$10:$B$21,0),MATCH('Summary Biennial'!AC$38,'Calcs Biennial'!$C$6:$BT$6,0))*-1</f>
        <v>963.26396532121726</v>
      </c>
      <c r="AD42" s="18">
        <f ca="1">INDEX('Calcs Biennial'!$C$10:$BT$21,MATCH('Summary Biennial'!$B42,'Calcs Biennial'!$B$10:$B$21,0),MATCH('Summary Biennial'!AD$38,'Calcs Biennial'!$C$6:$BT$6,0))*-1</f>
        <v>978.39702848525985</v>
      </c>
      <c r="AE42" s="18">
        <f ca="1">INDEX('Calcs Biennial'!$C$10:$BT$21,MATCH('Summary Biennial'!$B42,'Calcs Biennial'!$B$10:$B$21,0),MATCH('Summary Biennial'!AE$38,'Calcs Biennial'!$C$6:$BT$6,0))*-1</f>
        <v>989.01680818791192</v>
      </c>
      <c r="AF42" s="18">
        <f ca="1">INDEX('Calcs Biennial'!$C$10:$BT$21,MATCH('Summary Biennial'!$B42,'Calcs Biennial'!$B$10:$B$21,0),MATCH('Summary Biennial'!AF$38,'Calcs Biennial'!$C$6:$BT$6,0))*-1</f>
        <v>997.28294596934961</v>
      </c>
      <c r="AG42" s="18">
        <f ca="1">INDEX('Calcs Biennial'!$C$10:$BT$21,MATCH('Summary Biennial'!$B42,'Calcs Biennial'!$B$10:$B$21,0),MATCH('Summary Biennial'!AG$38,'Calcs Biennial'!$C$6:$BT$6,0))*-1</f>
        <v>1006.1154857479477</v>
      </c>
      <c r="AH42" s="18">
        <f ca="1">INDEX('Calcs Biennial'!$C$10:$BT$21,MATCH('Summary Biennial'!$B42,'Calcs Biennial'!$B$10:$B$21,0),MATCH('Summary Biennial'!AH$38,'Calcs Biennial'!$C$6:$BT$6,0))*-1</f>
        <v>1015.1491997424704</v>
      </c>
      <c r="AI42" s="18">
        <f ca="1">INDEX('Calcs Biennial'!$C$10:$BT$21,MATCH('Summary Biennial'!$B42,'Calcs Biennial'!$B$10:$B$21,0),MATCH('Summary Biennial'!AI$38,'Calcs Biennial'!$C$6:$BT$6,0))*-1</f>
        <v>1022.4853179972862</v>
      </c>
      <c r="AJ42" s="18">
        <f ca="1">INDEX('Calcs Biennial'!$C$10:$BT$21,MATCH('Summary Biennial'!$B42,'Calcs Biennial'!$B$10:$B$21,0),MATCH('Summary Biennial'!AJ$38,'Calcs Biennial'!$C$6:$BT$6,0))*-1</f>
        <v>1028.8165667348446</v>
      </c>
      <c r="AK42" s="18">
        <f ca="1">INDEX('Calcs Biennial'!$C$10:$BT$21,MATCH('Summary Biennial'!$B42,'Calcs Biennial'!$B$10:$B$21,0),MATCH('Summary Biennial'!AK$38,'Calcs Biennial'!$C$6:$BT$6,0))*-1</f>
        <v>1034.4534375453834</v>
      </c>
      <c r="AL42" s="18">
        <f ca="1">INDEX('Calcs Biennial'!$C$10:$BT$21,MATCH('Summary Biennial'!$B42,'Calcs Biennial'!$B$10:$B$21,0),MATCH('Summary Biennial'!AL$38,'Calcs Biennial'!$C$6:$BT$6,0))*-1</f>
        <v>1039.5542226855296</v>
      </c>
      <c r="AM42" s="18">
        <f ca="1">INDEX('Calcs Biennial'!$C$10:$BT$21,MATCH('Summary Biennial'!$B42,'Calcs Biennial'!$B$10:$B$21,0),MATCH('Summary Biennial'!AM$38,'Calcs Biennial'!$C$6:$BT$6,0))*-1</f>
        <v>1039.4360268748144</v>
      </c>
      <c r="AN42" s="18">
        <f ca="1">INDEX('Calcs Biennial'!$C$10:$BT$21,MATCH('Summary Biennial'!$B42,'Calcs Biennial'!$B$10:$B$21,0),MATCH('Summary Biennial'!AN$38,'Calcs Biennial'!$C$6:$BT$6,0))*-1</f>
        <v>1036.3000651381894</v>
      </c>
      <c r="AO42" s="18">
        <f ca="1">INDEX('Calcs Biennial'!$C$10:$BT$21,MATCH('Summary Biennial'!$B42,'Calcs Biennial'!$B$10:$B$21,0),MATCH('Summary Biennial'!AO$38,'Calcs Biennial'!$C$6:$BT$6,0))*-1</f>
        <v>1031.3401492228415</v>
      </c>
      <c r="AP42" s="18">
        <f ca="1">INDEX('Calcs Biennial'!$C$10:$BT$21,MATCH('Summary Biennial'!$B42,'Calcs Biennial'!$B$10:$B$21,0),MATCH('Summary Biennial'!AP$38,'Calcs Biennial'!$C$6:$BT$6,0))*-1</f>
        <v>1024.9946457995898</v>
      </c>
      <c r="AQ42" s="18">
        <f ca="1">INDEX('Calcs Biennial'!$C$10:$BT$21,MATCH('Summary Biennial'!$B42,'Calcs Biennial'!$B$10:$B$21,0),MATCH('Summary Biennial'!AQ$38,'Calcs Biennial'!$C$6:$BT$6,0))*-1</f>
        <v>1017.2834069974206</v>
      </c>
      <c r="AR42" s="18">
        <f ca="1">INDEX('Calcs Biennial'!$C$10:$BT$21,MATCH('Summary Biennial'!$B42,'Calcs Biennial'!$B$10:$B$21,0),MATCH('Summary Biennial'!AR$38,'Calcs Biennial'!$C$6:$BT$6,0))*-1</f>
        <v>1008.3615540990817</v>
      </c>
      <c r="AS42" s="18">
        <f ca="1">INDEX('Calcs Biennial'!$C$10:$BT$21,MATCH('Summary Biennial'!$B42,'Calcs Biennial'!$B$10:$B$21,0),MATCH('Summary Biennial'!AS$38,'Calcs Biennial'!$C$6:$BT$6,0))*-1</f>
        <v>1000.1171150883448</v>
      </c>
      <c r="AT42" s="18">
        <f ca="1">INDEX('Calcs Biennial'!$C$10:$BT$21,MATCH('Summary Biennial'!$B42,'Calcs Biennial'!$B$10:$B$21,0),MATCH('Summary Biennial'!AT$38,'Calcs Biennial'!$C$6:$BT$6,0))*-1</f>
        <v>991.70247876254075</v>
      </c>
      <c r="AU42" s="18">
        <f ca="1">INDEX('Calcs Biennial'!$C$10:$BT$21,MATCH('Summary Biennial'!$B42,'Calcs Biennial'!$B$10:$B$21,0),MATCH('Summary Biennial'!AU$38,'Calcs Biennial'!$C$6:$BT$6,0))*-1</f>
        <v>982.52399222828501</v>
      </c>
      <c r="AV42" s="18">
        <f ca="1">INDEX('Calcs Biennial'!$C$10:$BT$21,MATCH('Summary Biennial'!$B42,'Calcs Biennial'!$B$10:$B$21,0),MATCH('Summary Biennial'!AV$38,'Calcs Biennial'!$C$6:$BT$6,0))*-1</f>
        <v>972.41757712326944</v>
      </c>
      <c r="AW42" s="18">
        <f ca="1">INDEX('Calcs Biennial'!$C$10:$BT$21,MATCH('Summary Biennial'!$B42,'Calcs Biennial'!$B$10:$B$21,0),MATCH('Summary Biennial'!AW$38,'Calcs Biennial'!$C$6:$BT$6,0))*-1</f>
        <v>964.34834955495398</v>
      </c>
      <c r="AX42" s="18">
        <f ca="1">INDEX('Calcs Biennial'!$C$10:$BT$21,MATCH('Summary Biennial'!$B42,'Calcs Biennial'!$B$10:$B$21,0),MATCH('Summary Biennial'!AX$38,'Calcs Biennial'!$C$6:$BT$6,0))*-1</f>
        <v>956.82225715535378</v>
      </c>
      <c r="AY42" s="18">
        <f ca="1">INDEX('Calcs Biennial'!$C$10:$BT$21,MATCH('Summary Biennial'!$B42,'Calcs Biennial'!$B$10:$B$21,0),MATCH('Summary Biennial'!AY$38,'Calcs Biennial'!$C$6:$BT$6,0))*-1</f>
        <v>950.10866008806545</v>
      </c>
      <c r="AZ42" s="18">
        <f ca="1">INDEX('Calcs Biennial'!$C$10:$BT$21,MATCH('Summary Biennial'!$B42,'Calcs Biennial'!$B$10:$B$21,0),MATCH('Summary Biennial'!AZ$38,'Calcs Biennial'!$C$6:$BT$6,0))*-1</f>
        <v>943.34827109048001</v>
      </c>
      <c r="BA42" s="18">
        <f ca="1">INDEX('Calcs Biennial'!$C$10:$BT$21,MATCH('Summary Biennial'!$B42,'Calcs Biennial'!$B$10:$B$21,0),MATCH('Summary Biennial'!BA$38,'Calcs Biennial'!$C$6:$BT$6,0))*-1</f>
        <v>936.36415279066068</v>
      </c>
      <c r="BB42" s="18">
        <f ca="1">INDEX('Calcs Biennial'!$C$10:$BT$21,MATCH('Summary Biennial'!$B42,'Calcs Biennial'!$B$10:$B$21,0),MATCH('Summary Biennial'!BB$38,'Calcs Biennial'!$C$6:$BT$6,0))*-1</f>
        <v>928.7989028101905</v>
      </c>
      <c r="BC42" s="18">
        <f ca="1">INDEX('Calcs Biennial'!$C$10:$BT$21,MATCH('Summary Biennial'!$B42,'Calcs Biennial'!$B$10:$B$21,0),MATCH('Summary Biennial'!BC$38,'Calcs Biennial'!$C$6:$BT$6,0))*-1</f>
        <v>920.92279104815168</v>
      </c>
      <c r="BD42" s="18">
        <f ca="1">INDEX('Calcs Biennial'!$C$10:$BT$21,MATCH('Summary Biennial'!$B42,'Calcs Biennial'!$B$10:$B$21,0),MATCH('Summary Biennial'!BD$38,'Calcs Biennial'!$C$6:$BT$6,0))*-1</f>
        <v>912.40314076861</v>
      </c>
      <c r="BE42" s="18">
        <f ca="1">INDEX('Calcs Biennial'!$C$10:$BT$21,MATCH('Summary Biennial'!$B42,'Calcs Biennial'!$B$10:$B$21,0),MATCH('Summary Biennial'!BE$38,'Calcs Biennial'!$C$6:$BT$6,0))*-1</f>
        <v>904.76636384098992</v>
      </c>
      <c r="BF42" s="18">
        <f ca="1">INDEX('Calcs Biennial'!$C$10:$BT$21,MATCH('Summary Biennial'!$B42,'Calcs Biennial'!$B$10:$B$21,0),MATCH('Summary Biennial'!BF$38,'Calcs Biennial'!$C$6:$BT$6,0))*-1</f>
        <v>897.10970621684896</v>
      </c>
      <c r="BG42" s="18">
        <f ca="1">INDEX('Calcs Biennial'!$C$10:$BT$21,MATCH('Summary Biennial'!$B42,'Calcs Biennial'!$B$10:$B$21,0),MATCH('Summary Biennial'!BG$38,'Calcs Biennial'!$C$6:$BT$6,0))*-1</f>
        <v>889.04772995667906</v>
      </c>
      <c r="BH42" s="18">
        <f ca="1">INDEX('Calcs Biennial'!$C$10:$BT$21,MATCH('Summary Biennial'!$B42,'Calcs Biennial'!$B$10:$B$21,0),MATCH('Summary Biennial'!BH$38,'Calcs Biennial'!$C$6:$BT$6,0))*-1</f>
        <v>880.29893932943639</v>
      </c>
      <c r="BI42" s="18">
        <f ca="1">INDEX('Calcs Biennial'!$C$10:$BT$21,MATCH('Summary Biennial'!$B42,'Calcs Biennial'!$B$10:$B$21,0),MATCH('Summary Biennial'!BI$38,'Calcs Biennial'!$C$6:$BT$6,0))*-1</f>
        <v>872.00240870478967</v>
      </c>
      <c r="BJ42" s="18">
        <f ca="1">INDEX('Calcs Biennial'!$C$10:$BT$21,MATCH('Summary Biennial'!$B42,'Calcs Biennial'!$B$10:$B$21,0),MATCH('Summary Biennial'!BJ$38,'Calcs Biennial'!$C$6:$BT$6,0))*-1</f>
        <v>863.45854159873943</v>
      </c>
      <c r="BK42" s="18">
        <f ca="1">INDEX('Calcs Biennial'!$C$10:$BT$21,MATCH('Summary Biennial'!$B42,'Calcs Biennial'!$B$10:$B$21,0),MATCH('Summary Biennial'!BK$38,'Calcs Biennial'!$C$6:$BT$6,0))*-1</f>
        <v>854.31811438186685</v>
      </c>
      <c r="BL42" s="18">
        <f ca="1">INDEX('Calcs Biennial'!$C$10:$BT$21,MATCH('Summary Biennial'!$B42,'Calcs Biennial'!$B$10:$B$21,0),MATCH('Summary Biennial'!BL$38,'Calcs Biennial'!$C$6:$BT$6,0))*-1</f>
        <v>844.37631929473173</v>
      </c>
      <c r="BM42" s="18">
        <f ca="1">INDEX('Calcs Biennial'!$C$10:$BT$21,MATCH('Summary Biennial'!$B42,'Calcs Biennial'!$B$10:$B$21,0),MATCH('Summary Biennial'!BM$38,'Calcs Biennial'!$C$6:$BT$6,0))*-1</f>
        <v>833.44960434066854</v>
      </c>
      <c r="BN42" s="18">
        <f ca="1">INDEX('Calcs Biennial'!$C$10:$BT$21,MATCH('Summary Biennial'!$B42,'Calcs Biennial'!$B$10:$B$21,0),MATCH('Summary Biennial'!BN$38,'Calcs Biennial'!$C$6:$BT$6,0))*-1</f>
        <v>821.5</v>
      </c>
      <c r="BO42" s="18">
        <f ca="1">INDEX('Calcs Biennial'!$C$10:$BT$21,MATCH('Summary Biennial'!$B42,'Calcs Biennial'!$B$10:$B$21,0),MATCH('Summary Biennial'!BO$38,'Calcs Biennial'!$C$6:$BT$6,0))*-1</f>
        <v>808.1</v>
      </c>
      <c r="BP42" s="18">
        <f ca="1">INDEX('Calcs Biennial'!$C$10:$BT$21,MATCH('Summary Biennial'!$B42,'Calcs Biennial'!$B$10:$B$21,0),MATCH('Summary Biennial'!BP$38,'Calcs Biennial'!$C$6:$BT$6,0))*-1</f>
        <v>793.48068345638137</v>
      </c>
      <c r="BQ42" s="18">
        <f ca="1">INDEX('Calcs Biennial'!$C$10:$BT$21,MATCH('Summary Biennial'!$B42,'Calcs Biennial'!$B$10:$B$21,0),MATCH('Summary Biennial'!BQ$38,'Calcs Biennial'!$C$6:$BT$6,0))*-1</f>
        <v>954.00021052484885</v>
      </c>
      <c r="BR42" s="18">
        <f ca="1">INDEX('Calcs Biennial'!$C$10:$BT$21,MATCH('Summary Biennial'!$B42,'Calcs Biennial'!$B$10:$B$21,0),MATCH('Summary Biennial'!BR$38,'Calcs Biennial'!$C$6:$BT$6,0))*-1</f>
        <v>1215.0817246325787</v>
      </c>
    </row>
    <row r="43" spans="1:72">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row>
    <row r="44" spans="1:72">
      <c r="B44" s="10" t="s">
        <v>9</v>
      </c>
      <c r="D44" s="13"/>
      <c r="M44" s="49"/>
    </row>
    <row r="45" spans="1:72">
      <c r="B45" s="64" t="s">
        <v>7</v>
      </c>
      <c r="C45" s="77" t="s">
        <v>92</v>
      </c>
      <c r="D45" s="10" t="s">
        <v>194</v>
      </c>
      <c r="E45" s="10" t="s">
        <v>93</v>
      </c>
      <c r="F45" s="10" t="s">
        <v>94</v>
      </c>
      <c r="G45" s="10" t="s">
        <v>95</v>
      </c>
      <c r="H45" s="10" t="s">
        <v>96</v>
      </c>
      <c r="I45" s="10" t="s">
        <v>97</v>
      </c>
      <c r="J45" s="76" t="s">
        <v>98</v>
      </c>
      <c r="K45" s="10" t="s">
        <v>99</v>
      </c>
      <c r="L45" s="10" t="s">
        <v>100</v>
      </c>
      <c r="M45" s="10" t="s">
        <v>195</v>
      </c>
      <c r="N45" s="10" t="s">
        <v>101</v>
      </c>
      <c r="O45" s="10" t="s">
        <v>102</v>
      </c>
      <c r="P45" s="10" t="s">
        <v>103</v>
      </c>
      <c r="Q45" s="10" t="s">
        <v>104</v>
      </c>
      <c r="R45" s="10" t="s">
        <v>105</v>
      </c>
      <c r="S45" s="10" t="s">
        <v>106</v>
      </c>
      <c r="T45" s="10" t="s">
        <v>107</v>
      </c>
      <c r="U45" s="10" t="s">
        <v>108</v>
      </c>
      <c r="V45" s="10" t="s">
        <v>109</v>
      </c>
      <c r="W45" s="10" t="s">
        <v>110</v>
      </c>
      <c r="X45" s="10" t="s">
        <v>111</v>
      </c>
      <c r="Y45" s="10" t="s">
        <v>112</v>
      </c>
      <c r="Z45" s="10" t="s">
        <v>113</v>
      </c>
      <c r="AA45" s="10" t="s">
        <v>114</v>
      </c>
      <c r="AB45" s="10" t="s">
        <v>115</v>
      </c>
      <c r="AC45" s="10" t="s">
        <v>116</v>
      </c>
      <c r="AD45" s="10" t="s">
        <v>117</v>
      </c>
      <c r="AE45" s="10" t="s">
        <v>118</v>
      </c>
      <c r="AF45" s="10" t="s">
        <v>119</v>
      </c>
      <c r="AG45" s="10" t="s">
        <v>120</v>
      </c>
      <c r="AH45" s="10" t="s">
        <v>121</v>
      </c>
      <c r="AI45" s="10" t="s">
        <v>122</v>
      </c>
      <c r="AJ45" s="10" t="s">
        <v>123</v>
      </c>
      <c r="AK45" s="10" t="s">
        <v>124</v>
      </c>
      <c r="AL45" s="10" t="s">
        <v>125</v>
      </c>
      <c r="AM45" s="10" t="s">
        <v>126</v>
      </c>
      <c r="AN45" s="10" t="s">
        <v>127</v>
      </c>
      <c r="AO45" s="10" t="s">
        <v>128</v>
      </c>
      <c r="AP45" s="10" t="s">
        <v>129</v>
      </c>
      <c r="AQ45" s="10" t="s">
        <v>130</v>
      </c>
      <c r="AR45" s="10" t="s">
        <v>131</v>
      </c>
      <c r="AS45" s="10" t="s">
        <v>132</v>
      </c>
      <c r="AT45" s="10" t="s">
        <v>133</v>
      </c>
      <c r="AU45" s="10" t="s">
        <v>134</v>
      </c>
      <c r="AV45" s="10" t="s">
        <v>135</v>
      </c>
      <c r="AW45" s="10" t="s">
        <v>136</v>
      </c>
      <c r="AX45" s="10" t="s">
        <v>137</v>
      </c>
      <c r="AY45" s="10" t="s">
        <v>138</v>
      </c>
      <c r="AZ45" s="10" t="s">
        <v>139</v>
      </c>
      <c r="BA45" s="10" t="s">
        <v>140</v>
      </c>
      <c r="BB45" s="10" t="s">
        <v>141</v>
      </c>
      <c r="BC45" s="10" t="s">
        <v>142</v>
      </c>
      <c r="BD45" s="10" t="s">
        <v>143</v>
      </c>
      <c r="BE45" s="10" t="s">
        <v>144</v>
      </c>
      <c r="BF45" s="10" t="s">
        <v>145</v>
      </c>
      <c r="BG45" s="10" t="s">
        <v>146</v>
      </c>
      <c r="BH45" s="10" t="s">
        <v>147</v>
      </c>
      <c r="BI45" s="10" t="s">
        <v>148</v>
      </c>
      <c r="BJ45" s="10" t="s">
        <v>149</v>
      </c>
      <c r="BK45" s="10" t="s">
        <v>150</v>
      </c>
      <c r="BL45" s="10" t="s">
        <v>151</v>
      </c>
      <c r="BM45" s="10" t="s">
        <v>152</v>
      </c>
      <c r="BN45" s="10" t="s">
        <v>153</v>
      </c>
      <c r="BO45" s="10" t="s">
        <v>154</v>
      </c>
      <c r="BP45" s="10" t="s">
        <v>155</v>
      </c>
      <c r="BQ45" s="10" t="s">
        <v>156</v>
      </c>
      <c r="BR45" s="10" t="s">
        <v>157</v>
      </c>
    </row>
    <row r="46" spans="1:72">
      <c r="A46" s="13"/>
      <c r="B46" s="157" t="s">
        <v>158</v>
      </c>
      <c r="C46" s="158">
        <f ca="1">INDEX('Res Bill Biennial'!$C$16:$BT$16,MATCH('Summary Biennial'!C45,'Res Bill Biennial'!$C$8:$BT$8,0))</f>
        <v>123</v>
      </c>
      <c r="D46" s="158">
        <f ca="1">INDEX('Res Bill Biennial'!$C$16:$BT$16,MATCH('Summary Biennial'!D45,'Res Bill Biennial'!$C$8:$BT$8,0))</f>
        <v>123</v>
      </c>
      <c r="E46" s="158">
        <f ca="1">INDEX('Res Bill Biennial'!$C$16:$BT$16,MATCH('Summary Biennial'!E45,'Res Bill Biennial'!$C$8:$BT$8,0))</f>
        <v>125.00406838585937</v>
      </c>
      <c r="F46" s="158">
        <f ca="1">INDEX('Res Bill Biennial'!$C$16:$BT$16,MATCH('Summary Biennial'!F45,'Res Bill Biennial'!$C$8:$BT$8,0))</f>
        <v>126</v>
      </c>
      <c r="G46" s="158">
        <f ca="1">INDEX('Res Bill Biennial'!$C$16:$BT$16,MATCH('Summary Biennial'!G45,'Res Bill Biennial'!$C$8:$BT$8,0))</f>
        <v>127.33604559057291</v>
      </c>
      <c r="H46" s="158">
        <f ca="1">INDEX('Res Bill Biennial'!$C$16:$BT$16,MATCH('Summary Biennial'!H45,'Res Bill Biennial'!$C$8:$BT$8,0))</f>
        <v>128</v>
      </c>
      <c r="I46" s="158">
        <f ca="1">INDEX('Res Bill Biennial'!$C$16:$BT$16,MATCH('Summary Biennial'!I45,'Res Bill Biennial'!$C$8:$BT$8,0))</f>
        <v>130.00406838585937</v>
      </c>
      <c r="J46" s="158">
        <f ca="1">INDEX('Res Bill Biennial'!$C$16:$BT$16,MATCH('Summary Biennial'!J45,'Res Bill Biennial'!$C$8:$BT$8,0))</f>
        <v>131</v>
      </c>
      <c r="K46" s="158">
        <f ca="1">INDEX('Res Bill Biennial'!$C$16:$BT$16,MATCH('Summary Biennial'!K45,'Res Bill Biennial'!$C$8:$BT$8,0))</f>
        <v>132.33604559057292</v>
      </c>
      <c r="L46" s="158">
        <f ca="1">INDEX('Res Bill Biennial'!$C$16:$BT$16,MATCH('Summary Biennial'!L45,'Res Bill Biennial'!$C$8:$BT$8,0))</f>
        <v>133</v>
      </c>
      <c r="M46" s="158">
        <f ca="1">INDEX('Res Bill Biennial'!$C$16:$BT$16,MATCH('Summary Biennial'!M45,'Res Bill Biennial'!$C$8:$BT$8,0))</f>
        <v>133</v>
      </c>
      <c r="N46" s="158">
        <f ca="1">INDEX('Res Bill Biennial'!$C$16:$BT$16,MATCH('Summary Biennial'!N45,'Res Bill Biennial'!$C$8:$BT$8,0))</f>
        <v>139.01220515757811</v>
      </c>
      <c r="O46" s="158">
        <f ca="1">INDEX('Res Bill Biennial'!$C$16:$BT$16,MATCH('Summary Biennial'!O45,'Res Bill Biennial'!$C$8:$BT$8,0))</f>
        <v>142</v>
      </c>
      <c r="P46" s="158">
        <f ca="1">INDEX('Res Bill Biennial'!$C$16:$BT$16,MATCH('Summary Biennial'!P45,'Res Bill Biennial'!$C$8:$BT$8,0))</f>
        <v>148.01220515757811</v>
      </c>
      <c r="Q46" s="158">
        <f ca="1">INDEX('Res Bill Biennial'!$C$16:$BT$16,MATCH('Summary Biennial'!Q45,'Res Bill Biennial'!$C$8:$BT$8,0))</f>
        <v>151</v>
      </c>
      <c r="R46" s="158">
        <f ca="1">INDEX('Res Bill Biennial'!$C$16:$BT$16,MATCH('Summary Biennial'!R45,'Res Bill Biennial'!$C$8:$BT$8,0))</f>
        <v>157.68022795286458</v>
      </c>
      <c r="S46" s="158">
        <f ca="1">INDEX('Res Bill Biennial'!$C$16:$BT$16,MATCH('Summary Biennial'!S45,'Res Bill Biennial'!$C$8:$BT$8,0))</f>
        <v>161</v>
      </c>
      <c r="T46" s="158">
        <f ca="1">INDEX('Res Bill Biennial'!$C$16:$BT$16,MATCH('Summary Biennial'!T45,'Res Bill Biennial'!$C$8:$BT$8,0))</f>
        <v>168.34825074815103</v>
      </c>
      <c r="U46" s="158">
        <f ca="1">INDEX('Res Bill Biennial'!$C$16:$BT$16,MATCH('Summary Biennial'!U45,'Res Bill Biennial'!$C$8:$BT$8,0))</f>
        <v>172</v>
      </c>
      <c r="V46" s="158">
        <f ca="1">INDEX('Res Bill Biennial'!$C$16:$BT$16,MATCH('Summary Biennial'!V45,'Res Bill Biennial'!$C$8:$BT$8,0))</f>
        <v>179.348250748151</v>
      </c>
      <c r="W46" s="158">
        <f ca="1">INDEX('Res Bill Biennial'!$C$16:$BT$16,MATCH('Summary Biennial'!W45,'Res Bill Biennial'!$C$8:$BT$8,0))</f>
        <v>183</v>
      </c>
      <c r="X46" s="158">
        <f ca="1">INDEX('Res Bill Biennial'!$C$16:$BT$16,MATCH('Summary Biennial'!X45,'Res Bill Biennial'!$C$8:$BT$8,0))</f>
        <v>191.01627354343748</v>
      </c>
      <c r="Y46" s="158">
        <f ca="1">INDEX('Res Bill Biennial'!$C$16:$BT$16,MATCH('Summary Biennial'!Y45,'Res Bill Biennial'!$C$8:$BT$8,0))</f>
        <v>195</v>
      </c>
      <c r="Z46" s="158">
        <f ca="1">INDEX('Res Bill Biennial'!$C$16:$BT$16,MATCH('Summary Biennial'!Z45,'Res Bill Biennial'!$C$8:$BT$8,0))</f>
        <v>208.36045590572911</v>
      </c>
      <c r="AA46" s="158">
        <f ca="1">INDEX('Res Bill Biennial'!$C$16:$BT$16,MATCH('Summary Biennial'!AA45,'Res Bill Biennial'!$C$8:$BT$8,0))</f>
        <v>215</v>
      </c>
      <c r="AB46" s="158">
        <f ca="1">INDEX('Res Bill Biennial'!$C$16:$BT$16,MATCH('Summary Biennial'!AB45,'Res Bill Biennial'!$C$8:$BT$8,0))</f>
        <v>214.33197720471355</v>
      </c>
      <c r="AC46" s="158">
        <f ca="1">INDEX('Res Bill Biennial'!$C$16:$BT$16,MATCH('Summary Biennial'!AC45,'Res Bill Biennial'!$C$8:$BT$8,0))</f>
        <v>214</v>
      </c>
      <c r="AD46" s="158">
        <f ca="1">INDEX('Res Bill Biennial'!$C$16:$BT$16,MATCH('Summary Biennial'!AD45,'Res Bill Biennial'!$C$8:$BT$8,0))</f>
        <v>215.33604559057289</v>
      </c>
      <c r="AE46" s="158">
        <f ca="1">INDEX('Res Bill Biennial'!$C$16:$BT$16,MATCH('Summary Biennial'!AE45,'Res Bill Biennial'!$C$8:$BT$8,0))</f>
        <v>216</v>
      </c>
      <c r="AF46" s="158">
        <f ca="1">INDEX('Res Bill Biennial'!$C$16:$BT$16,MATCH('Summary Biennial'!AF45,'Res Bill Biennial'!$C$8:$BT$8,0))</f>
        <v>218.00406838585937</v>
      </c>
      <c r="AG46" s="158">
        <f ca="1">INDEX('Res Bill Biennial'!$C$16:$BT$16,MATCH('Summary Biennial'!AG45,'Res Bill Biennial'!$C$8:$BT$8,0))</f>
        <v>219</v>
      </c>
      <c r="AH46" s="158">
        <f ca="1">INDEX('Res Bill Biennial'!$C$16:$BT$16,MATCH('Summary Biennial'!AH45,'Res Bill Biennial'!$C$8:$BT$8,0))</f>
        <v>220.33604559057289</v>
      </c>
      <c r="AI46" s="158">
        <f ca="1">INDEX('Res Bill Biennial'!$C$16:$BT$16,MATCH('Summary Biennial'!AI45,'Res Bill Biennial'!$C$8:$BT$8,0))</f>
        <v>221</v>
      </c>
      <c r="AJ46" s="158">
        <f ca="1">INDEX('Res Bill Biennial'!$C$16:$BT$16,MATCH('Summary Biennial'!AJ45,'Res Bill Biennial'!$C$8:$BT$8,0))</f>
        <v>222.33604559057292</v>
      </c>
      <c r="AK46" s="158">
        <f ca="1">INDEX('Res Bill Biennial'!$C$16:$BT$16,MATCH('Summary Biennial'!AK45,'Res Bill Biennial'!$C$8:$BT$8,0))</f>
        <v>223</v>
      </c>
      <c r="AL46" s="158">
        <f ca="1">INDEX('Res Bill Biennial'!$C$16:$BT$16,MATCH('Summary Biennial'!AL45,'Res Bill Biennial'!$C$8:$BT$8,0))</f>
        <v>223.66802279528645</v>
      </c>
      <c r="AM46" s="158">
        <f ca="1">INDEX('Res Bill Biennial'!$C$16:$BT$16,MATCH('Summary Biennial'!AM45,'Res Bill Biennial'!$C$8:$BT$8,0))</f>
        <v>224</v>
      </c>
      <c r="AN46" s="158">
        <f ca="1">INDEX('Res Bill Biennial'!$C$16:$BT$16,MATCH('Summary Biennial'!AN45,'Res Bill Biennial'!$C$8:$BT$8,0))</f>
        <v>221.99593161414063</v>
      </c>
      <c r="AO46" s="158">
        <f ca="1">INDEX('Res Bill Biennial'!$C$16:$BT$16,MATCH('Summary Biennial'!AO45,'Res Bill Biennial'!$C$8:$BT$8,0))</f>
        <v>221</v>
      </c>
      <c r="AP46" s="158">
        <f ca="1">INDEX('Res Bill Biennial'!$C$16:$BT$16,MATCH('Summary Biennial'!AP45,'Res Bill Biennial'!$C$8:$BT$8,0))</f>
        <v>221.66802279528648</v>
      </c>
      <c r="AQ46" s="158">
        <f ca="1">INDEX('Res Bill Biennial'!$C$16:$BT$16,MATCH('Summary Biennial'!AQ45,'Res Bill Biennial'!$C$8:$BT$8,0))</f>
        <v>222</v>
      </c>
      <c r="AR46" s="158">
        <f ca="1">INDEX('Res Bill Biennial'!$C$16:$BT$16,MATCH('Summary Biennial'!AR45,'Res Bill Biennial'!$C$8:$BT$8,0))</f>
        <v>222</v>
      </c>
      <c r="AS46" s="158">
        <f ca="1">INDEX('Res Bill Biennial'!$C$16:$BT$16,MATCH('Summary Biennial'!AS45,'Res Bill Biennial'!$C$8:$BT$8,0))</f>
        <v>222</v>
      </c>
      <c r="AT46" s="158">
        <f ca="1">INDEX('Res Bill Biennial'!$C$16:$BT$16,MATCH('Summary Biennial'!AT45,'Res Bill Biennial'!$C$8:$BT$8,0))</f>
        <v>222.66802279528645</v>
      </c>
      <c r="AU46" s="158">
        <f ca="1">INDEX('Res Bill Biennial'!$C$16:$BT$16,MATCH('Summary Biennial'!AU45,'Res Bill Biennial'!$C$8:$BT$8,0))</f>
        <v>223</v>
      </c>
      <c r="AV46" s="158">
        <f ca="1">INDEX('Res Bill Biennial'!$C$16:$BT$16,MATCH('Summary Biennial'!AV45,'Res Bill Biennial'!$C$8:$BT$8,0))</f>
        <v>223.66802279528645</v>
      </c>
      <c r="AW46" s="158">
        <f ca="1">INDEX('Res Bill Biennial'!$C$16:$BT$16,MATCH('Summary Biennial'!AW45,'Res Bill Biennial'!$C$8:$BT$8,0))</f>
        <v>224</v>
      </c>
      <c r="AX46" s="158">
        <f ca="1">INDEX('Res Bill Biennial'!$C$16:$BT$16,MATCH('Summary Biennial'!AX45,'Res Bill Biennial'!$C$8:$BT$8,0))</f>
        <v>224.66802279528645</v>
      </c>
      <c r="AY46" s="158">
        <f ca="1">INDEX('Res Bill Biennial'!$C$16:$BT$16,MATCH('Summary Biennial'!AY45,'Res Bill Biennial'!$C$8:$BT$8,0))</f>
        <v>225</v>
      </c>
      <c r="AZ46" s="158">
        <f ca="1">INDEX('Res Bill Biennial'!$C$16:$BT$16,MATCH('Summary Biennial'!AZ45,'Res Bill Biennial'!$C$8:$BT$8,0))</f>
        <v>225.66802279528645</v>
      </c>
      <c r="BA46" s="158">
        <f ca="1">INDEX('Res Bill Biennial'!$C$16:$BT$16,MATCH('Summary Biennial'!BA45,'Res Bill Biennial'!$C$8:$BT$8,0))</f>
        <v>226</v>
      </c>
      <c r="BB46" s="158">
        <f ca="1">INDEX('Res Bill Biennial'!$C$16:$BT$16,MATCH('Summary Biennial'!BB45,'Res Bill Biennial'!$C$8:$BT$8,0))</f>
        <v>226.66802279528648</v>
      </c>
      <c r="BC46" s="158">
        <f ca="1">INDEX('Res Bill Biennial'!$C$16:$BT$16,MATCH('Summary Biennial'!BC45,'Res Bill Biennial'!$C$8:$BT$8,0))</f>
        <v>227</v>
      </c>
      <c r="BD46" s="158">
        <f ca="1">INDEX('Res Bill Biennial'!$C$16:$BT$16,MATCH('Summary Biennial'!BD45,'Res Bill Biennial'!$C$8:$BT$8,0))</f>
        <v>227.66802279528645</v>
      </c>
      <c r="BE46" s="158">
        <f ca="1">INDEX('Res Bill Biennial'!$C$16:$BT$16,MATCH('Summary Biennial'!BE45,'Res Bill Biennial'!$C$8:$BT$8,0))</f>
        <v>228</v>
      </c>
      <c r="BF46" s="158">
        <f ca="1">INDEX('Res Bill Biennial'!$C$16:$BT$16,MATCH('Summary Biennial'!BF45,'Res Bill Biennial'!$C$8:$BT$8,0))</f>
        <v>228.66802279528645</v>
      </c>
      <c r="BG46" s="158">
        <f ca="1">INDEX('Res Bill Biennial'!$C$16:$BT$16,MATCH('Summary Biennial'!BG45,'Res Bill Biennial'!$C$8:$BT$8,0))</f>
        <v>229</v>
      </c>
      <c r="BH46" s="158">
        <f ca="1">INDEX('Res Bill Biennial'!$C$16:$BT$16,MATCH('Summary Biennial'!BH45,'Res Bill Biennial'!$C$8:$BT$8,0))</f>
        <v>229.66802279528645</v>
      </c>
      <c r="BI46" s="158">
        <f ca="1">INDEX('Res Bill Biennial'!$C$16:$BT$16,MATCH('Summary Biennial'!BI45,'Res Bill Biennial'!$C$8:$BT$8,0))</f>
        <v>230</v>
      </c>
      <c r="BJ46" s="158">
        <f ca="1">INDEX('Res Bill Biennial'!$C$16:$BT$16,MATCH('Summary Biennial'!BJ45,'Res Bill Biennial'!$C$8:$BT$8,0))</f>
        <v>230</v>
      </c>
      <c r="BK46" s="158">
        <f ca="1">INDEX('Res Bill Biennial'!$C$16:$BT$16,MATCH('Summary Biennial'!BK45,'Res Bill Biennial'!$C$8:$BT$8,0))</f>
        <v>230</v>
      </c>
      <c r="BL46" s="158">
        <f ca="1">INDEX('Res Bill Biennial'!$C$16:$BT$16,MATCH('Summary Biennial'!BL45,'Res Bill Biennial'!$C$8:$BT$8,0))</f>
        <v>230.66802279528645</v>
      </c>
      <c r="BM46" s="158">
        <f ca="1">INDEX('Res Bill Biennial'!$C$16:$BT$16,MATCH('Summary Biennial'!BM45,'Res Bill Biennial'!$C$8:$BT$8,0))</f>
        <v>231</v>
      </c>
      <c r="BN46" s="158">
        <f ca="1">INDEX('Res Bill Biennial'!$C$16:$BT$16,MATCH('Summary Biennial'!BN45,'Res Bill Biennial'!$C$8:$BT$8,0))</f>
        <v>216.97152129898441</v>
      </c>
      <c r="BO46" s="158">
        <f ca="1">INDEX('Res Bill Biennial'!$C$16:$BT$16,MATCH('Summary Biennial'!BO45,'Res Bill Biennial'!$C$8:$BT$8,0))</f>
        <v>210</v>
      </c>
      <c r="BP46" s="158">
        <f ca="1">INDEX('Res Bill Biennial'!$C$16:$BT$16,MATCH('Summary Biennial'!BP45,'Res Bill Biennial'!$C$8:$BT$8,0))</f>
        <v>69.715212989844275</v>
      </c>
      <c r="BQ46" s="158">
        <f ca="1">INDEX('Res Bill Biennial'!$C$16:$BT$16,MATCH('Summary Biennial'!BQ45,'Res Bill Biennial'!$C$8:$BT$8,0))</f>
        <v>0</v>
      </c>
      <c r="BR46" s="158">
        <f ca="1">INDEX('Res Bill Biennial'!$C$16:$BT$16,MATCH('Summary Biennial'!BR45,'Res Bill Biennial'!$C$8:$BT$8,0))</f>
        <v>0</v>
      </c>
    </row>
    <row r="47" spans="1:72">
      <c r="A47" s="49" t="s">
        <v>274</v>
      </c>
      <c r="B47" s="11" t="s">
        <v>282</v>
      </c>
      <c r="C47" s="18">
        <f>INDEX('Res Bill Biennial'!$C$18:$BT$18,MATCH('Summary Biennial'!C45,'Res Bill Biennial'!$C$8:$BT$8,0))</f>
        <v>152.70563809980166</v>
      </c>
      <c r="D47" s="18">
        <f ca="1">INDEX('Res Bill Biennial'!$C$18:$BT$18,MATCH('Summary Biennial'!D45,'Res Bill Biennial'!$C$8:$BT$8,0))</f>
        <v>150.1815</v>
      </c>
      <c r="E47" s="18">
        <f ca="1">INDEX('Res Bill Biennial'!$C$18:$BT$18,MATCH('Summary Biennial'!E45,'Res Bill Biennial'!$C$8:$BT$8,0))</f>
        <v>149.23374842745801</v>
      </c>
      <c r="F47" s="18">
        <f ca="1">INDEX('Res Bill Biennial'!$C$18:$BT$18,MATCH('Summary Biennial'!F45,'Res Bill Biennial'!$C$8:$BT$8,0))</f>
        <v>148.76275863484108</v>
      </c>
      <c r="G47" s="18">
        <f ca="1">INDEX('Res Bill Biennial'!$C$18:$BT$18,MATCH('Summary Biennial'!G45,'Res Bill Biennial'!$C$8:$BT$8,0))</f>
        <v>151.75646828170818</v>
      </c>
      <c r="H47" s="18">
        <f ca="1">INDEX('Res Bill Biennial'!$C$18:$BT$18,MATCH('Summary Biennial'!H45,'Res Bill Biennial'!$C$8:$BT$8,0))</f>
        <v>153.24420697461423</v>
      </c>
      <c r="I47" s="18">
        <f ca="1">INDEX('Res Bill Biennial'!$C$18:$BT$18,MATCH('Summary Biennial'!I45,'Res Bill Biennial'!$C$8:$BT$8,0))</f>
        <v>156.12555746399786</v>
      </c>
      <c r="J47" s="18">
        <f ca="1">INDEX('Res Bill Biennial'!$C$18:$BT$18,MATCH('Summary Biennial'!J45,'Res Bill Biennial'!$C$8:$BT$8,0))</f>
        <v>157.55745872248022</v>
      </c>
      <c r="K47" s="18">
        <f ca="1">INDEX('Res Bill Biennial'!$C$18:$BT$18,MATCH('Summary Biennial'!K45,'Res Bill Biennial'!$C$8:$BT$8,0))</f>
        <v>157.41627974885705</v>
      </c>
      <c r="L47" s="18">
        <f ca="1">INDEX('Res Bill Biennial'!$C$18:$BT$18,MATCH('Summary Biennial'!L45,'Res Bill Biennial'!$C$8:$BT$8,0))</f>
        <v>157.34612016544395</v>
      </c>
      <c r="M47" s="18">
        <f ca="1">INDEX('Res Bill Biennial'!$C$18:$BT$18,MATCH('Summary Biennial'!M45,'Res Bill Biennial'!$C$8:$BT$8,0))</f>
        <v>157.34612016544395</v>
      </c>
      <c r="N47" s="18">
        <f ca="1">INDEX('Res Bill Biennial'!$C$18:$BT$18,MATCH('Summary Biennial'!N45,'Res Bill Biennial'!$C$8:$BT$8,0))</f>
        <v>159.80160803502426</v>
      </c>
      <c r="O47" s="18">
        <f ca="1">INDEX('Res Bill Biennial'!$C$18:$BT$18,MATCH('Summary Biennial'!O45,'Res Bill Biennial'!$C$8:$BT$8,0))</f>
        <v>161.02187477577482</v>
      </c>
      <c r="P47" s="18">
        <f ca="1">INDEX('Res Bill Biennial'!$C$18:$BT$18,MATCH('Summary Biennial'!P45,'Res Bill Biennial'!$C$8:$BT$8,0))</f>
        <v>163.36530543226462</v>
      </c>
      <c r="Q47" s="18">
        <f ca="1">INDEX('Res Bill Biennial'!$C$18:$BT$18,MATCH('Summary Biennial'!Q45,'Res Bill Biennial'!$C$8:$BT$8,0))</f>
        <v>164.52988479133856</v>
      </c>
      <c r="R47" s="18">
        <f ca="1">INDEX('Res Bill Biennial'!$C$18:$BT$18,MATCH('Summary Biennial'!R45,'Res Bill Biennial'!$C$8:$BT$8,0))</f>
        <v>167.97276424792759</v>
      </c>
      <c r="S47" s="18">
        <f ca="1">INDEX('Res Bill Biennial'!$C$18:$BT$18,MATCH('Summary Biennial'!S45,'Res Bill Biennial'!$C$8:$BT$8,0))</f>
        <v>169.68372008091526</v>
      </c>
      <c r="T47" s="18">
        <f ca="1">INDEX('Res Bill Biennial'!$C$18:$BT$18,MATCH('Summary Biennial'!T45,'Res Bill Biennial'!$C$8:$BT$8,0))</f>
        <v>171.24043916711966</v>
      </c>
      <c r="U47" s="18">
        <f ca="1">INDEX('Res Bill Biennial'!$C$18:$BT$18,MATCH('Summary Biennial'!U45,'Res Bill Biennial'!$C$8:$BT$8,0))</f>
        <v>172.01405835258583</v>
      </c>
      <c r="V47" s="18">
        <f ca="1">INDEX('Res Bill Biennial'!$C$18:$BT$18,MATCH('Summary Biennial'!V45,'Res Bill Biennial'!$C$8:$BT$8,0))</f>
        <v>175.01631238419586</v>
      </c>
      <c r="W47" s="18">
        <f ca="1">INDEX('Res Bill Biennial'!$C$18:$BT$18,MATCH('Summary Biennial'!W45,'Res Bill Biennial'!$C$8:$BT$8,0))</f>
        <v>176.5082972510094</v>
      </c>
      <c r="X47" s="18">
        <f ca="1">INDEX('Res Bill Biennial'!$C$18:$BT$18,MATCH('Summary Biennial'!X45,'Res Bill Biennial'!$C$8:$BT$8,0))</f>
        <v>178.89359522831984</v>
      </c>
      <c r="Y47" s="18">
        <f ca="1">INDEX('Res Bill Biennial'!$C$18:$BT$18,MATCH('Summary Biennial'!Y45,'Res Bill Biennial'!$C$8:$BT$8,0))</f>
        <v>180.07898075783129</v>
      </c>
      <c r="Z47" s="18">
        <f ca="1">INDEX('Res Bill Biennial'!$C$18:$BT$18,MATCH('Summary Biennial'!Z45,'Res Bill Biennial'!$C$8:$BT$8,0))</f>
        <v>181.58779986143753</v>
      </c>
      <c r="AA47" s="18">
        <f ca="1">INDEX('Res Bill Biennial'!$C$18:$BT$18,MATCH('Summary Biennial'!AA45,'Res Bill Biennial'!$C$8:$BT$8,0))</f>
        <v>182.33761491560617</v>
      </c>
      <c r="AB47" s="18">
        <f ca="1">INDEX('Res Bill Biennial'!$C$18:$BT$18,MATCH('Summary Biennial'!AB45,'Res Bill Biennial'!$C$8:$BT$8,0))</f>
        <v>182.82623416318822</v>
      </c>
      <c r="AC47" s="18">
        <f ca="1">INDEX('Res Bill Biennial'!$C$18:$BT$18,MATCH('Summary Biennial'!AC45,'Res Bill Biennial'!$C$8:$BT$8,0))</f>
        <v>183.06905589491063</v>
      </c>
      <c r="AD47" s="18">
        <f ca="1">INDEX('Res Bill Biennial'!$C$18:$BT$18,MATCH('Summary Biennial'!AD45,'Res Bill Biennial'!$C$8:$BT$8,0))</f>
        <v>183.77864259797195</v>
      </c>
      <c r="AE47" s="18">
        <f ca="1">INDEX('Res Bill Biennial'!$C$18:$BT$18,MATCH('Summary Biennial'!AE45,'Res Bill Biennial'!$C$8:$BT$8,0))</f>
        <v>184.13127519052171</v>
      </c>
      <c r="AF47" s="18">
        <f ca="1">INDEX('Res Bill Biennial'!$C$18:$BT$18,MATCH('Summary Biennial'!AF45,'Res Bill Biennial'!$C$8:$BT$8,0))</f>
        <v>183.34479395530974</v>
      </c>
      <c r="AG47" s="18">
        <f ca="1">INDEX('Res Bill Biennial'!$C$18:$BT$18,MATCH('Summary Biennial'!AG45,'Res Bill Biennial'!$C$8:$BT$8,0))</f>
        <v>182.95394824784648</v>
      </c>
      <c r="AH47" s="18">
        <f ca="1">INDEX('Res Bill Biennial'!$C$18:$BT$18,MATCH('Summary Biennial'!AH45,'Res Bill Biennial'!$C$8:$BT$8,0))</f>
        <v>184.3088376512672</v>
      </c>
      <c r="AI47" s="18">
        <f ca="1">INDEX('Res Bill Biennial'!$C$18:$BT$18,MATCH('Summary Biennial'!AI45,'Res Bill Biennial'!$C$8:$BT$8,0))</f>
        <v>184.98215658591636</v>
      </c>
      <c r="AJ47" s="18">
        <f ca="1">INDEX('Res Bill Biennial'!$C$18:$BT$18,MATCH('Summary Biennial'!AJ45,'Res Bill Biennial'!$C$8:$BT$8,0))</f>
        <v>185.2112684251772</v>
      </c>
      <c r="AK47" s="18">
        <f ca="1">INDEX('Res Bill Biennial'!$C$18:$BT$18,MATCH('Summary Biennial'!AK45,'Res Bill Biennial'!$C$8:$BT$8,0))</f>
        <v>185.3251266774723</v>
      </c>
      <c r="AL47" s="18">
        <f ca="1">INDEX('Res Bill Biennial'!$C$18:$BT$18,MATCH('Summary Biennial'!AL45,'Res Bill Biennial'!$C$8:$BT$8,0))</f>
        <v>183.56126066208728</v>
      </c>
      <c r="AM47" s="18">
        <f ca="1">INDEX('Res Bill Biennial'!$C$18:$BT$18,MATCH('Summary Biennial'!AM45,'Res Bill Biennial'!$C$8:$BT$8,0))</f>
        <v>182.6846987941264</v>
      </c>
      <c r="AN47" s="18">
        <f ca="1">INDEX('Res Bill Biennial'!$C$18:$BT$18,MATCH('Summary Biennial'!AN45,'Res Bill Biennial'!$C$8:$BT$8,0))</f>
        <v>181.62953893002955</v>
      </c>
      <c r="AO47" s="18">
        <f ca="1">INDEX('Res Bill Biennial'!$C$18:$BT$18,MATCH('Summary Biennial'!AO45,'Res Bill Biennial'!$C$8:$BT$8,0))</f>
        <v>181.10517206009575</v>
      </c>
      <c r="AP47" s="18">
        <f ca="1">INDEX('Res Bill Biennial'!$C$18:$BT$18,MATCH('Summary Biennial'!AP45,'Res Bill Biennial'!$C$8:$BT$8,0))</f>
        <v>180.99224417336316</v>
      </c>
      <c r="AQ47" s="18">
        <f ca="1">INDEX('Res Bill Biennial'!$C$18:$BT$18,MATCH('Summary Biennial'!AQ45,'Res Bill Biennial'!$C$8:$BT$8,0))</f>
        <v>180.93612410614958</v>
      </c>
      <c r="AR47" s="18">
        <f ca="1">INDEX('Res Bill Biennial'!$C$18:$BT$18,MATCH('Summary Biennial'!AR45,'Res Bill Biennial'!$C$8:$BT$8,0))</f>
        <v>180.82330162904154</v>
      </c>
      <c r="AS47" s="18">
        <f ca="1">INDEX('Res Bill Biennial'!$C$18:$BT$18,MATCH('Summary Biennial'!AS45,'Res Bill Biennial'!$C$8:$BT$8,0))</f>
        <v>180.76723394565792</v>
      </c>
      <c r="AT47" s="18">
        <f ca="1">INDEX('Res Bill Biennial'!$C$18:$BT$18,MATCH('Summary Biennial'!AT45,'Res Bill Biennial'!$C$8:$BT$8,0))</f>
        <v>180.6545167797826</v>
      </c>
      <c r="AU47" s="18">
        <f ca="1">INDEX('Res Bill Biennial'!$C$18:$BT$18,MATCH('Summary Biennial'!AU45,'Res Bill Biennial'!$C$8:$BT$8,0))</f>
        <v>180.59850143133255</v>
      </c>
      <c r="AV47" s="18">
        <f ca="1">INDEX('Res Bill Biennial'!$C$18:$BT$18,MATCH('Summary Biennial'!AV45,'Res Bill Biennial'!$C$8:$BT$8,0))</f>
        <v>180.48588947838985</v>
      </c>
      <c r="AW47" s="18">
        <f ca="1">INDEX('Res Bill Biennial'!$C$18:$BT$18,MATCH('Summary Biennial'!AW45,'Res Bill Biennial'!$C$8:$BT$8,0))</f>
        <v>180.42992641602274</v>
      </c>
      <c r="AX47" s="18">
        <f ca="1">INDEX('Res Bill Biennial'!$C$18:$BT$18,MATCH('Summary Biennial'!AX45,'Res Bill Biennial'!$C$8:$BT$8,0))</f>
        <v>180.31741957780434</v>
      </c>
      <c r="AY47" s="18">
        <f ca="1">INDEX('Res Bill Biennial'!$C$18:$BT$18,MATCH('Summary Biennial'!AY45,'Res Bill Biennial'!$C$8:$BT$8,0))</f>
        <v>180.26150875271509</v>
      </c>
      <c r="AZ47" s="18">
        <f ca="1">INDEX('Res Bill Biennial'!$C$18:$BT$18,MATCH('Summary Biennial'!AZ45,'Res Bill Biennial'!$C$8:$BT$8,0))</f>
        <v>180.1491069311044</v>
      </c>
      <c r="BA47" s="18">
        <f ca="1">INDEX('Res Bill Biennial'!$C$18:$BT$18,MATCH('Summary Biennial'!BA45,'Res Bill Biennial'!$C$8:$BT$8,0))</f>
        <v>180.09324829453345</v>
      </c>
      <c r="BB47" s="18">
        <f ca="1">INDEX('Res Bill Biennial'!$C$18:$BT$18,MATCH('Summary Biennial'!BB45,'Res Bill Biennial'!$C$8:$BT$8,0))</f>
        <v>179.98095139150539</v>
      </c>
      <c r="BC47" s="18">
        <f ca="1">INDEX('Res Bill Biennial'!$C$18:$BT$18,MATCH('Summary Biennial'!BC45,'Res Bill Biennial'!$C$8:$BT$8,0))</f>
        <v>179.92514489473868</v>
      </c>
      <c r="BD47" s="18">
        <f ca="1">INDEX('Res Bill Biennial'!$C$18:$BT$18,MATCH('Summary Biennial'!BD45,'Res Bill Biennial'!$C$8:$BT$8,0))</f>
        <v>179.81295281235973</v>
      </c>
      <c r="BE47" s="18">
        <f ca="1">INDEX('Res Bill Biennial'!$C$18:$BT$18,MATCH('Summary Biennial'!BE45,'Res Bill Biennial'!$C$8:$BT$8,0))</f>
        <v>179.75719840672875</v>
      </c>
      <c r="BF47" s="18">
        <f ca="1">INDEX('Res Bill Biennial'!$C$18:$BT$18,MATCH('Summary Biennial'!BF45,'Res Bill Biennial'!$C$8:$BT$8,0))</f>
        <v>179.64511104715677</v>
      </c>
      <c r="BG47" s="18">
        <f ca="1">INDEX('Res Bill Biennial'!$C$18:$BT$18,MATCH('Summary Biennial'!BG45,'Res Bill Biennial'!$C$8:$BT$8,0))</f>
        <v>179.58940868403837</v>
      </c>
      <c r="BH47" s="18">
        <f ca="1">INDEX('Res Bill Biennial'!$C$18:$BT$18,MATCH('Summary Biennial'!BH45,'Res Bill Biennial'!$C$8:$BT$8,0))</f>
        <v>179.47742594952257</v>
      </c>
      <c r="BI47" s="18">
        <f ca="1">INDEX('Res Bill Biennial'!$C$18:$BT$18,MATCH('Summary Biennial'!BI45,'Res Bill Biennial'!$C$8:$BT$8,0))</f>
        <v>179.42177558033899</v>
      </c>
      <c r="BJ47" s="18">
        <f ca="1">INDEX('Res Bill Biennial'!$C$18:$BT$18,MATCH('Summary Biennial'!BJ45,'Res Bill Biennial'!$C$8:$BT$8,0))</f>
        <v>179.30989737321977</v>
      </c>
      <c r="BK47" s="18">
        <f ca="1">INDEX('Res Bill Biennial'!$C$18:$BT$18,MATCH('Summary Biennial'!BK45,'Res Bill Biennial'!$C$8:$BT$8,0))</f>
        <v>179.25429894943863</v>
      </c>
      <c r="BL47" s="18">
        <f ca="1">INDEX('Res Bill Biennial'!$C$18:$BT$18,MATCH('Summary Biennial'!BL45,'Res Bill Biennial'!$C$8:$BT$8,0))</f>
        <v>179.14252517214763</v>
      </c>
      <c r="BM47" s="18">
        <f ca="1">INDEX('Res Bill Biennial'!$C$18:$BT$18,MATCH('Summary Biennial'!BM45,'Res Bill Biennial'!$C$8:$BT$8,0))</f>
        <v>179.08697864528185</v>
      </c>
      <c r="BN47" s="18">
        <f ca="1">INDEX('Res Bill Biennial'!$C$18:$BT$18,MATCH('Summary Biennial'!BN45,'Res Bill Biennial'!$C$8:$BT$8,0))</f>
        <v>178.97530920034171</v>
      </c>
      <c r="BO47" s="18">
        <f ca="1">INDEX('Res Bill Biennial'!$C$18:$BT$18,MATCH('Summary Biennial'!BO45,'Res Bill Biennial'!$C$8:$BT$8,0))</f>
        <v>178.91981452194943</v>
      </c>
      <c r="BP47" s="18">
        <f ca="1">INDEX('Res Bill Biennial'!$C$18:$BT$18,MATCH('Summary Biennial'!BP45,'Res Bill Biennial'!$C$8:$BT$8,0))</f>
        <v>178.80824931197387</v>
      </c>
      <c r="BQ47" s="18">
        <f ca="1">INDEX('Res Bill Biennial'!$C$18:$BT$18,MATCH('Summary Biennial'!BQ45,'Res Bill Biennial'!$C$8:$BT$8,0))</f>
        <v>178.75280643365844</v>
      </c>
      <c r="BR47" s="18">
        <f ca="1">INDEX('Res Bill Biennial'!$C$18:$BT$18,MATCH('Summary Biennial'!BR45,'Res Bill Biennial'!$C$8:$BT$8,0))</f>
        <v>178.64134536135194</v>
      </c>
    </row>
    <row r="48" spans="1:72">
      <c r="A48" s="49" t="s">
        <v>274</v>
      </c>
      <c r="B48" s="11" t="s">
        <v>281</v>
      </c>
      <c r="C48" s="18">
        <v>123</v>
      </c>
      <c r="D48" s="18">
        <v>123</v>
      </c>
      <c r="E48" s="18">
        <v>125.00406838585937</v>
      </c>
      <c r="F48" s="18">
        <v>126</v>
      </c>
      <c r="G48" s="18">
        <v>127.33604559057291</v>
      </c>
      <c r="H48" s="18">
        <v>128</v>
      </c>
      <c r="I48" s="18">
        <v>130.00406838585937</v>
      </c>
      <c r="J48" s="18">
        <v>131</v>
      </c>
      <c r="K48" s="18">
        <v>132.33604559057292</v>
      </c>
      <c r="L48" s="18">
        <v>133</v>
      </c>
      <c r="M48" s="18">
        <v>133</v>
      </c>
      <c r="N48" s="18">
        <v>139.01220515757811</v>
      </c>
      <c r="O48" s="18">
        <v>142</v>
      </c>
      <c r="P48" s="18">
        <v>148.01220515757811</v>
      </c>
      <c r="Q48" s="18">
        <v>151</v>
      </c>
      <c r="R48" s="18">
        <v>157.68022795286458</v>
      </c>
      <c r="S48" s="18">
        <v>161</v>
      </c>
      <c r="T48" s="18">
        <v>168.34825074815103</v>
      </c>
      <c r="U48" s="18">
        <v>172</v>
      </c>
      <c r="V48" s="18">
        <v>179.348250748151</v>
      </c>
      <c r="W48" s="18">
        <v>183</v>
      </c>
      <c r="X48" s="18">
        <v>191.01627354343748</v>
      </c>
      <c r="Y48" s="18">
        <v>195</v>
      </c>
      <c r="Z48" s="18">
        <v>208.36045590572911</v>
      </c>
      <c r="AA48" s="18">
        <v>215</v>
      </c>
      <c r="AB48" s="18">
        <v>214.33197720471355</v>
      </c>
      <c r="AC48" s="18">
        <v>214</v>
      </c>
      <c r="AD48" s="18">
        <v>215.33604559057289</v>
      </c>
      <c r="AE48" s="18">
        <v>216</v>
      </c>
      <c r="AF48" s="18">
        <v>218.00406838585937</v>
      </c>
      <c r="AG48" s="18">
        <v>219</v>
      </c>
      <c r="AH48" s="18">
        <v>220.33604559057289</v>
      </c>
      <c r="AI48" s="18">
        <v>221</v>
      </c>
      <c r="AJ48" s="18">
        <v>222.33604559057292</v>
      </c>
      <c r="AK48" s="18">
        <v>223</v>
      </c>
      <c r="AL48" s="18">
        <v>223.66802279528645</v>
      </c>
      <c r="AM48" s="18">
        <v>224</v>
      </c>
      <c r="AN48" s="18">
        <v>221.99593161414063</v>
      </c>
      <c r="AO48" s="18">
        <v>221</v>
      </c>
      <c r="AP48" s="18">
        <v>221.66802279528648</v>
      </c>
      <c r="AQ48" s="18">
        <v>222</v>
      </c>
      <c r="AR48" s="18">
        <v>222</v>
      </c>
      <c r="AS48" s="18">
        <v>222</v>
      </c>
      <c r="AT48" s="18">
        <v>222.66802279528645</v>
      </c>
      <c r="AU48" s="18">
        <v>223</v>
      </c>
      <c r="AV48" s="18">
        <v>223.66802279528645</v>
      </c>
      <c r="AW48" s="18">
        <v>224</v>
      </c>
      <c r="AX48" s="18">
        <v>224.66802279528645</v>
      </c>
      <c r="AY48" s="18">
        <v>225</v>
      </c>
      <c r="AZ48" s="18">
        <v>225.66802279528645</v>
      </c>
      <c r="BA48" s="18">
        <v>226</v>
      </c>
      <c r="BB48" s="18">
        <v>226.66802279528648</v>
      </c>
      <c r="BC48" s="18">
        <v>227</v>
      </c>
      <c r="BD48" s="18">
        <v>227.66802279528645</v>
      </c>
      <c r="BE48" s="18">
        <v>228</v>
      </c>
      <c r="BF48" s="18">
        <v>228.66802279528645</v>
      </c>
      <c r="BG48" s="18">
        <v>229</v>
      </c>
      <c r="BH48" s="18">
        <v>229.66802279528645</v>
      </c>
      <c r="BI48" s="18">
        <v>230</v>
      </c>
      <c r="BJ48" s="18">
        <v>230</v>
      </c>
      <c r="BK48" s="18">
        <v>230</v>
      </c>
      <c r="BL48" s="18">
        <v>230.66802279528645</v>
      </c>
      <c r="BM48" s="18">
        <v>231</v>
      </c>
      <c r="BN48" s="178">
        <v>216.97152129898441</v>
      </c>
      <c r="BO48" s="18">
        <v>210</v>
      </c>
      <c r="BP48" s="18">
        <v>69.715212989844275</v>
      </c>
      <c r="BQ48" s="18">
        <v>0</v>
      </c>
      <c r="BR48" s="18">
        <v>0</v>
      </c>
      <c r="BS48">
        <v>0</v>
      </c>
      <c r="BT48">
        <v>0</v>
      </c>
    </row>
    <row r="49" spans="1:71" s="121" customFormat="1">
      <c r="A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row>
    <row r="50" spans="1:71" s="122" customFormat="1">
      <c r="A50" s="119" t="s">
        <v>218</v>
      </c>
    </row>
    <row r="51" spans="1:71">
      <c r="C51" s="78"/>
    </row>
    <row r="52" spans="1:71">
      <c r="A52" s="49" t="s">
        <v>274</v>
      </c>
      <c r="B52" s="11" t="s">
        <v>280</v>
      </c>
      <c r="C52" s="18">
        <v>135.85</v>
      </c>
      <c r="D52" s="18">
        <v>121.21792499999999</v>
      </c>
      <c r="E52" s="18">
        <v>121.21792499999999</v>
      </c>
      <c r="F52" s="18">
        <v>123.64228349999999</v>
      </c>
      <c r="G52" s="18">
        <v>123.64228349999999</v>
      </c>
      <c r="H52" s="18">
        <v>126.11512916999999</v>
      </c>
      <c r="I52" s="18">
        <v>126.11512916999999</v>
      </c>
      <c r="J52" s="18">
        <v>128.63743175339999</v>
      </c>
      <c r="K52" s="18">
        <v>128.63743175339999</v>
      </c>
      <c r="L52" s="18">
        <v>128.63743175339999</v>
      </c>
      <c r="M52" s="18">
        <v>133.18331256248177</v>
      </c>
      <c r="N52" s="18">
        <v>138.92554788355636</v>
      </c>
      <c r="O52" s="18">
        <v>141.77917989154838</v>
      </c>
      <c r="P52" s="18">
        <v>147.28128267477265</v>
      </c>
      <c r="Q52" s="18">
        <v>150.01557964024994</v>
      </c>
      <c r="R52" s="18">
        <v>155.92594976333882</v>
      </c>
      <c r="S52" s="18">
        <v>158.86313718587897</v>
      </c>
      <c r="T52" s="18">
        <v>164.43939448153074</v>
      </c>
      <c r="U52" s="18">
        <v>167.21054289568056</v>
      </c>
      <c r="V52" s="18">
        <v>171.99939603442976</v>
      </c>
      <c r="W52" s="18">
        <v>174.37924009065529</v>
      </c>
      <c r="X52" s="18">
        <v>176.94477190010585</v>
      </c>
      <c r="Y52" s="18">
        <v>178.21972551653121</v>
      </c>
      <c r="Z52" s="18">
        <v>181.2098150089185</v>
      </c>
      <c r="AA52" s="18">
        <v>182.69575464829924</v>
      </c>
      <c r="AB52" s="18">
        <v>185.9680149408353</v>
      </c>
      <c r="AC52" s="18">
        <v>187.59418074337412</v>
      </c>
      <c r="AD52" s="18">
        <v>192.47857454709049</v>
      </c>
      <c r="AE52" s="18">
        <v>194.90589800539041</v>
      </c>
      <c r="AF52" s="18">
        <v>193.80742783093933</v>
      </c>
      <c r="AG52" s="18">
        <v>193.26153768984156</v>
      </c>
      <c r="AH52" s="18">
        <v>196.21461511243857</v>
      </c>
      <c r="AI52" s="18">
        <v>197.68216142219592</v>
      </c>
      <c r="AJ52" s="18">
        <v>198.58778076352939</v>
      </c>
      <c r="AK52" s="18">
        <v>199.03783273719222</v>
      </c>
      <c r="AL52" s="18">
        <v>198.36952196238084</v>
      </c>
      <c r="AM52" s="18">
        <v>197.42224606064283</v>
      </c>
      <c r="AN52" s="18">
        <v>196.28196429814122</v>
      </c>
      <c r="AO52" s="18">
        <v>195.71529568327941</v>
      </c>
      <c r="AP52" s="18">
        <v>195.59325767358953</v>
      </c>
      <c r="AQ52" s="18">
        <v>195.53261028608793</v>
      </c>
      <c r="AR52" s="18">
        <v>195.41068618963203</v>
      </c>
      <c r="AS52" s="18">
        <v>195.3500954118708</v>
      </c>
      <c r="AT52" s="18">
        <v>195.22828512231951</v>
      </c>
      <c r="AU52" s="18">
        <v>195.16775090145771</v>
      </c>
      <c r="AV52" s="18">
        <v>195.04605431258094</v>
      </c>
      <c r="AW52" s="18">
        <v>194.98557659582704</v>
      </c>
      <c r="AX52" s="18">
        <v>194.8639936014938</v>
      </c>
      <c r="AY52" s="18">
        <v>194.80357233610547</v>
      </c>
      <c r="AZ52" s="18">
        <v>194.68210283028384</v>
      </c>
      <c r="BA52" s="18">
        <v>194.62173796356808</v>
      </c>
      <c r="BB52" s="18">
        <v>194.50038184032522</v>
      </c>
      <c r="BC52" s="18">
        <v>194.440073319638</v>
      </c>
      <c r="BD52" s="18">
        <v>194.31883047313974</v>
      </c>
      <c r="BE52" s="18">
        <v>194.25857824588641</v>
      </c>
      <c r="BF52" s="18">
        <v>194.13744857039762</v>
      </c>
      <c r="BG52" s="18">
        <v>194.07725258403252</v>
      </c>
      <c r="BH52" s="18">
        <v>193.95623597391653</v>
      </c>
      <c r="BI52" s="18">
        <v>193.89609617594306</v>
      </c>
      <c r="BJ52" s="18">
        <v>193.77519252566196</v>
      </c>
      <c r="BK52" s="18">
        <v>193.71510886363251</v>
      </c>
      <c r="BL52" s="18">
        <v>193.59431806774683</v>
      </c>
      <c r="BM52" s="18">
        <v>193.53429048926273</v>
      </c>
      <c r="BN52" s="178">
        <v>193.41361244243151</v>
      </c>
      <c r="BO52" s="18">
        <v>173.38159908479321</v>
      </c>
      <c r="BP52" s="18">
        <v>173.17073974677248</v>
      </c>
      <c r="BQ52" s="18">
        <v>173.06595216449563</v>
      </c>
      <c r="BR52" s="18">
        <v>172.85253203292467</v>
      </c>
    </row>
    <row r="53" spans="1:71">
      <c r="A53" s="49" t="s">
        <v>276</v>
      </c>
      <c r="B53" s="11" t="s">
        <v>250</v>
      </c>
      <c r="C53" s="18">
        <v>134.55163006437544</v>
      </c>
      <c r="D53" s="18">
        <v>986.01043958977891</v>
      </c>
      <c r="E53" s="18">
        <v>2312.6529090173826</v>
      </c>
      <c r="F53" s="18">
        <v>3608.4641706591101</v>
      </c>
      <c r="G53" s="18">
        <v>4999.5820293247616</v>
      </c>
      <c r="H53" s="18">
        <v>6357.9947060245458</v>
      </c>
      <c r="I53" s="18">
        <v>8039.1133663889941</v>
      </c>
      <c r="J53" s="18">
        <v>9807.7619641608253</v>
      </c>
      <c r="K53" s="18">
        <v>11548.15099538992</v>
      </c>
      <c r="L53" s="18">
        <v>12302.440059848348</v>
      </c>
      <c r="M53" s="18">
        <v>12724.934661120449</v>
      </c>
      <c r="N53" s="18">
        <v>13182.235240658149</v>
      </c>
      <c r="O53" s="18">
        <v>13639.374733794077</v>
      </c>
      <c r="P53" s="18">
        <v>14081.67666716207</v>
      </c>
      <c r="Q53" s="18">
        <v>14523.237919377842</v>
      </c>
      <c r="R53" s="18">
        <v>14961.740348420206</v>
      </c>
      <c r="S53" s="18">
        <v>15405.134830148285</v>
      </c>
      <c r="T53" s="18">
        <v>15831.352012922773</v>
      </c>
      <c r="U53" s="18">
        <v>16254.687850065995</v>
      </c>
      <c r="V53" s="18">
        <v>16649.806190040403</v>
      </c>
      <c r="W53" s="18">
        <v>17035.515338928566</v>
      </c>
      <c r="X53" s="18">
        <v>17421.75913672883</v>
      </c>
      <c r="Y53" s="18">
        <v>17812.609902765555</v>
      </c>
      <c r="Z53" s="18">
        <v>18145.548332029561</v>
      </c>
      <c r="AA53" s="18">
        <v>18451.775781275235</v>
      </c>
      <c r="AB53" s="18">
        <v>18639.892994873695</v>
      </c>
      <c r="AC53" s="18">
        <v>18766.813843918571</v>
      </c>
      <c r="AD53" s="18">
        <v>18707.243431325878</v>
      </c>
      <c r="AE53" s="18">
        <v>18544.683453799935</v>
      </c>
      <c r="AF53" s="18">
        <v>18396.102580717037</v>
      </c>
      <c r="AG53" s="18">
        <v>18245.190241934764</v>
      </c>
      <c r="AH53" s="18">
        <v>18018.210483949169</v>
      </c>
      <c r="AI53" s="18">
        <v>17740.895500287766</v>
      </c>
      <c r="AJ53" s="18">
        <v>17426.667102677773</v>
      </c>
      <c r="AK53" s="18">
        <v>17083.366341979814</v>
      </c>
      <c r="AL53" s="18">
        <v>16729.763469934722</v>
      </c>
      <c r="AM53" s="18">
        <v>16356.77588184484</v>
      </c>
      <c r="AN53" s="18">
        <v>15978.897468399467</v>
      </c>
      <c r="AO53" s="18">
        <v>15584.061513015818</v>
      </c>
      <c r="AP53" s="18">
        <v>15180.030350021858</v>
      </c>
      <c r="AQ53" s="18">
        <v>14756.391591508334</v>
      </c>
      <c r="AR53" s="18">
        <v>14322.831883809682</v>
      </c>
      <c r="AS53" s="18">
        <v>13868.81378000941</v>
      </c>
      <c r="AT53" s="18">
        <v>13404.109082840703</v>
      </c>
      <c r="AU53" s="18">
        <v>12918.053051764477</v>
      </c>
      <c r="AV53" s="18">
        <v>12420.502805685734</v>
      </c>
      <c r="AW53" s="18">
        <v>11900.664007644033</v>
      </c>
      <c r="AX53" s="18">
        <v>11368.479214070017</v>
      </c>
      <c r="AY53" s="18">
        <v>10813.022117680386</v>
      </c>
      <c r="AZ53" s="18">
        <v>10244.320792824617</v>
      </c>
      <c r="BA53" s="18">
        <v>9651.3145138314103</v>
      </c>
      <c r="BB53" s="18">
        <v>9044.1169097223428</v>
      </c>
      <c r="BC53" s="18">
        <v>8411.5303109998604</v>
      </c>
      <c r="BD53" s="18">
        <v>7763.7538916464446</v>
      </c>
      <c r="BE53" s="18">
        <v>7089.4504321613422</v>
      </c>
      <c r="BF53" s="18">
        <v>6398.9045923350523</v>
      </c>
      <c r="BG53" s="18">
        <v>5680.6369122184278</v>
      </c>
      <c r="BH53" s="18">
        <v>4945.017425677499</v>
      </c>
      <c r="BI53" s="18">
        <v>4180.4216538995452</v>
      </c>
      <c r="BJ53" s="18">
        <v>3397.3048372071194</v>
      </c>
      <c r="BK53" s="18">
        <v>2583.8946076560756</v>
      </c>
      <c r="BL53" s="18">
        <v>1750.7311850352723</v>
      </c>
      <c r="BM53" s="18">
        <v>885.89134607588198</v>
      </c>
      <c r="BN53" s="18">
        <v>0</v>
      </c>
      <c r="BO53" s="18">
        <v>0</v>
      </c>
      <c r="BP53" s="18">
        <v>0</v>
      </c>
      <c r="BQ53" s="18">
        <v>0</v>
      </c>
      <c r="BR53" s="18">
        <v>0</v>
      </c>
    </row>
    <row r="54" spans="1:71" s="49" customFormat="1">
      <c r="B54" s="134"/>
      <c r="C54" s="134"/>
      <c r="D54" s="134"/>
      <c r="E54" s="134"/>
      <c r="F54" s="134"/>
      <c r="G54" s="134"/>
      <c r="H54" s="134"/>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row>
    <row r="55" spans="1:71">
      <c r="B55" s="11" t="s">
        <v>216</v>
      </c>
      <c r="C55" s="106" t="s">
        <v>92</v>
      </c>
      <c r="D55" s="106" t="s">
        <v>194</v>
      </c>
      <c r="E55" s="106" t="s">
        <v>94</v>
      </c>
      <c r="F55" s="106" t="s">
        <v>96</v>
      </c>
      <c r="G55" s="106" t="s">
        <v>98</v>
      </c>
      <c r="H55" s="106" t="s">
        <v>195</v>
      </c>
      <c r="I55" s="106" t="s">
        <v>102</v>
      </c>
      <c r="J55" s="106" t="s">
        <v>104</v>
      </c>
      <c r="K55" s="106" t="s">
        <v>106</v>
      </c>
      <c r="L55" s="106" t="s">
        <v>108</v>
      </c>
      <c r="M55" s="106" t="s">
        <v>110</v>
      </c>
      <c r="N55" s="106" t="s">
        <v>112</v>
      </c>
      <c r="O55" s="106" t="s">
        <v>114</v>
      </c>
      <c r="P55" s="106" t="s">
        <v>116</v>
      </c>
      <c r="Q55" s="106" t="s">
        <v>118</v>
      </c>
      <c r="R55" s="106" t="s">
        <v>120</v>
      </c>
      <c r="S55" s="106" t="s">
        <v>122</v>
      </c>
      <c r="T55" s="106" t="s">
        <v>124</v>
      </c>
      <c r="U55" s="106" t="s">
        <v>126</v>
      </c>
      <c r="V55" s="106" t="s">
        <v>128</v>
      </c>
      <c r="W55" s="106" t="s">
        <v>130</v>
      </c>
      <c r="X55" s="106" t="s">
        <v>132</v>
      </c>
      <c r="Y55" s="106" t="s">
        <v>134</v>
      </c>
      <c r="Z55" s="106" t="s">
        <v>136</v>
      </c>
      <c r="AA55" s="106" t="s">
        <v>138</v>
      </c>
      <c r="AB55" s="106" t="s">
        <v>140</v>
      </c>
      <c r="AC55" s="106" t="s">
        <v>142</v>
      </c>
      <c r="AD55" s="106" t="s">
        <v>144</v>
      </c>
      <c r="AE55" s="106" t="s">
        <v>146</v>
      </c>
      <c r="AF55" s="106" t="s">
        <v>148</v>
      </c>
      <c r="AG55" s="106" t="s">
        <v>150</v>
      </c>
      <c r="AH55" s="106" t="s">
        <v>152</v>
      </c>
      <c r="AI55" s="106" t="s">
        <v>154</v>
      </c>
      <c r="AJ55" s="106"/>
      <c r="AK55" s="106"/>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row>
    <row r="56" spans="1:71" s="49" customFormat="1">
      <c r="B56" s="11" t="s">
        <v>216</v>
      </c>
      <c r="C56" s="106">
        <v>2017</v>
      </c>
      <c r="D56" s="106">
        <v>2017</v>
      </c>
      <c r="E56" s="106">
        <v>2018</v>
      </c>
      <c r="F56" s="106">
        <v>2019</v>
      </c>
      <c r="G56" s="106">
        <v>2020</v>
      </c>
      <c r="H56" s="106">
        <v>2021</v>
      </c>
      <c r="I56" s="106">
        <v>2022</v>
      </c>
      <c r="J56" s="106">
        <v>2023</v>
      </c>
      <c r="K56" s="106">
        <v>2024</v>
      </c>
      <c r="L56" s="106">
        <v>2025</v>
      </c>
      <c r="M56" s="106">
        <v>2026</v>
      </c>
      <c r="N56" s="106">
        <v>2027</v>
      </c>
      <c r="O56" s="106">
        <v>2028</v>
      </c>
      <c r="P56" s="106">
        <v>2029</v>
      </c>
      <c r="Q56" s="106">
        <v>2030</v>
      </c>
      <c r="R56" s="106">
        <v>2031</v>
      </c>
      <c r="S56" s="106">
        <v>2032</v>
      </c>
      <c r="T56" s="106">
        <v>2033</v>
      </c>
      <c r="U56" s="106">
        <v>2034</v>
      </c>
      <c r="V56" s="106">
        <v>2035</v>
      </c>
      <c r="W56" s="106">
        <v>2036</v>
      </c>
      <c r="X56" s="106">
        <v>2037</v>
      </c>
      <c r="Y56" s="106">
        <v>2038</v>
      </c>
      <c r="Z56" s="106">
        <v>2039</v>
      </c>
      <c r="AA56" s="106">
        <v>2040</v>
      </c>
      <c r="AB56" s="106">
        <v>2041</v>
      </c>
      <c r="AC56" s="106">
        <v>2042</v>
      </c>
      <c r="AD56" s="106">
        <v>2043</v>
      </c>
      <c r="AE56" s="106">
        <v>2044</v>
      </c>
      <c r="AF56" s="106">
        <v>2045</v>
      </c>
      <c r="AG56" s="106">
        <v>2046</v>
      </c>
      <c r="AH56" s="106">
        <v>2047</v>
      </c>
      <c r="AI56" s="106">
        <v>2048</v>
      </c>
      <c r="AJ56" s="106"/>
      <c r="AK56" s="106"/>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row>
    <row r="57" spans="1:71">
      <c r="A57" t="s">
        <v>274</v>
      </c>
      <c r="B57" s="110" t="s">
        <v>277</v>
      </c>
      <c r="C57" s="111">
        <f t="shared" ref="C57" si="2">INDEX($C$48:$BR$48,MATCH(C55,$C$45:$BR$45,0))</f>
        <v>123</v>
      </c>
      <c r="D57" s="111">
        <f t="shared" ref="D57:AI57" si="3">INDEX($C$48:$BR$48,MATCH(D55,$C$45:$BR$45,0))</f>
        <v>123</v>
      </c>
      <c r="E57" s="111">
        <f t="shared" si="3"/>
        <v>126</v>
      </c>
      <c r="F57" s="111">
        <f t="shared" si="3"/>
        <v>128</v>
      </c>
      <c r="G57" s="111">
        <f t="shared" si="3"/>
        <v>131</v>
      </c>
      <c r="H57" s="111">
        <f t="shared" si="3"/>
        <v>133</v>
      </c>
      <c r="I57" s="111">
        <f t="shared" si="3"/>
        <v>142</v>
      </c>
      <c r="J57" s="111">
        <f t="shared" si="3"/>
        <v>151</v>
      </c>
      <c r="K57" s="111">
        <f t="shared" si="3"/>
        <v>161</v>
      </c>
      <c r="L57" s="111">
        <f t="shared" si="3"/>
        <v>172</v>
      </c>
      <c r="M57" s="111">
        <f t="shared" si="3"/>
        <v>183</v>
      </c>
      <c r="N57" s="111">
        <f t="shared" si="3"/>
        <v>195</v>
      </c>
      <c r="O57" s="111">
        <f t="shared" si="3"/>
        <v>215</v>
      </c>
      <c r="P57" s="111">
        <f t="shared" si="3"/>
        <v>214</v>
      </c>
      <c r="Q57" s="111">
        <f t="shared" si="3"/>
        <v>216</v>
      </c>
      <c r="R57" s="111">
        <f t="shared" si="3"/>
        <v>219</v>
      </c>
      <c r="S57" s="111">
        <f t="shared" si="3"/>
        <v>221</v>
      </c>
      <c r="T57" s="111">
        <f t="shared" si="3"/>
        <v>223</v>
      </c>
      <c r="U57" s="111">
        <f t="shared" si="3"/>
        <v>224</v>
      </c>
      <c r="V57" s="111">
        <f t="shared" si="3"/>
        <v>221</v>
      </c>
      <c r="W57" s="111">
        <f t="shared" si="3"/>
        <v>222</v>
      </c>
      <c r="X57" s="111">
        <f t="shared" si="3"/>
        <v>222</v>
      </c>
      <c r="Y57" s="111">
        <f t="shared" si="3"/>
        <v>223</v>
      </c>
      <c r="Z57" s="111">
        <f t="shared" si="3"/>
        <v>224</v>
      </c>
      <c r="AA57" s="111">
        <f t="shared" si="3"/>
        <v>225</v>
      </c>
      <c r="AB57" s="111">
        <f t="shared" si="3"/>
        <v>226</v>
      </c>
      <c r="AC57" s="111">
        <f t="shared" si="3"/>
        <v>227</v>
      </c>
      <c r="AD57" s="111">
        <f t="shared" si="3"/>
        <v>228</v>
      </c>
      <c r="AE57" s="111">
        <f t="shared" si="3"/>
        <v>229</v>
      </c>
      <c r="AF57" s="111">
        <f t="shared" si="3"/>
        <v>230</v>
      </c>
      <c r="AG57" s="111">
        <f t="shared" si="3"/>
        <v>230</v>
      </c>
      <c r="AH57" s="111">
        <f t="shared" si="3"/>
        <v>231</v>
      </c>
      <c r="AI57" s="111">
        <f t="shared" si="3"/>
        <v>210</v>
      </c>
      <c r="AJ57" s="107"/>
      <c r="AK57" s="107"/>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row>
    <row r="58" spans="1:71">
      <c r="A58" t="s">
        <v>275</v>
      </c>
      <c r="B58" s="110" t="s">
        <v>277</v>
      </c>
      <c r="C58" s="111" t="s">
        <v>190</v>
      </c>
      <c r="D58" s="112">
        <f>D57/C57-1</f>
        <v>0</v>
      </c>
      <c r="E58" s="112">
        <f>E57/D57-1</f>
        <v>2.4390243902439046E-2</v>
      </c>
      <c r="F58" s="112">
        <f t="shared" ref="F58:AI58" si="4">F57/E57-1</f>
        <v>1.5873015873015817E-2</v>
      </c>
      <c r="G58" s="112">
        <f t="shared" si="4"/>
        <v>2.34375E-2</v>
      </c>
      <c r="H58" s="112">
        <f t="shared" si="4"/>
        <v>1.5267175572519109E-2</v>
      </c>
      <c r="I58" s="112">
        <f t="shared" si="4"/>
        <v>6.7669172932330879E-2</v>
      </c>
      <c r="J58" s="112">
        <f t="shared" si="4"/>
        <v>6.3380281690140761E-2</v>
      </c>
      <c r="K58" s="112">
        <f t="shared" si="4"/>
        <v>6.6225165562913801E-2</v>
      </c>
      <c r="L58" s="112">
        <f t="shared" si="4"/>
        <v>6.8322981366459645E-2</v>
      </c>
      <c r="M58" s="112">
        <f t="shared" si="4"/>
        <v>6.3953488372092915E-2</v>
      </c>
      <c r="N58" s="112">
        <f t="shared" si="4"/>
        <v>6.5573770491803351E-2</v>
      </c>
      <c r="O58" s="112">
        <f t="shared" si="4"/>
        <v>0.10256410256410264</v>
      </c>
      <c r="P58" s="112">
        <f t="shared" si="4"/>
        <v>-4.6511627906976605E-3</v>
      </c>
      <c r="Q58" s="112">
        <f t="shared" si="4"/>
        <v>9.3457943925232545E-3</v>
      </c>
      <c r="R58" s="112">
        <f t="shared" si="4"/>
        <v>1.388888888888884E-2</v>
      </c>
      <c r="S58" s="112">
        <f t="shared" si="4"/>
        <v>9.1324200913243114E-3</v>
      </c>
      <c r="T58" s="112">
        <f t="shared" si="4"/>
        <v>9.0497737556560764E-3</v>
      </c>
      <c r="U58" s="112">
        <f t="shared" si="4"/>
        <v>4.484304932735439E-3</v>
      </c>
      <c r="V58" s="112">
        <f t="shared" si="4"/>
        <v>-1.3392857142857095E-2</v>
      </c>
      <c r="W58" s="112">
        <f t="shared" si="4"/>
        <v>4.5248868778280382E-3</v>
      </c>
      <c r="X58" s="112">
        <f t="shared" si="4"/>
        <v>0</v>
      </c>
      <c r="Y58" s="112">
        <f t="shared" si="4"/>
        <v>4.5045045045044585E-3</v>
      </c>
      <c r="Z58" s="112">
        <f t="shared" si="4"/>
        <v>4.484304932735439E-3</v>
      </c>
      <c r="AA58" s="112">
        <f t="shared" si="4"/>
        <v>4.4642857142858094E-3</v>
      </c>
      <c r="AB58" s="112">
        <f t="shared" si="4"/>
        <v>4.4444444444444731E-3</v>
      </c>
      <c r="AC58" s="112">
        <f t="shared" si="4"/>
        <v>4.4247787610618428E-3</v>
      </c>
      <c r="AD58" s="112">
        <f t="shared" si="4"/>
        <v>4.405286343612369E-3</v>
      </c>
      <c r="AE58" s="112">
        <f t="shared" si="4"/>
        <v>4.3859649122806044E-3</v>
      </c>
      <c r="AF58" s="112">
        <f t="shared" si="4"/>
        <v>4.366812227074135E-3</v>
      </c>
      <c r="AG58" s="112">
        <f t="shared" si="4"/>
        <v>0</v>
      </c>
      <c r="AH58" s="112">
        <f t="shared" si="4"/>
        <v>4.3478260869564966E-3</v>
      </c>
      <c r="AI58" s="112">
        <f t="shared" si="4"/>
        <v>-9.0909090909090939E-2</v>
      </c>
      <c r="AJ58" s="107"/>
      <c r="AK58" s="107"/>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row>
    <row r="59" spans="1:71">
      <c r="A59" t="s">
        <v>276</v>
      </c>
      <c r="B59" s="110" t="s">
        <v>279</v>
      </c>
      <c r="C59" s="113">
        <f ca="1">INDEX($C$41:$BR$41,MATCH(C55,$C$45:$BR$45,0))/1000</f>
        <v>0.17652345477462908</v>
      </c>
      <c r="D59" s="113">
        <f ca="1">INDEX($C$41:$BR$41,MATCH(D55,$C$45:$BR$45,0))/1000</f>
        <v>1.9312484313619718</v>
      </c>
      <c r="E59" s="113">
        <f t="shared" ref="E59:AI59" ca="1" si="5">INDEX($C$41:$BR$41,MATCH(E55,$C$45:$BR$45,0))/1000</f>
        <v>6.9154123842226847</v>
      </c>
      <c r="F59" s="113">
        <f t="shared" ca="1" si="5"/>
        <v>12.198304504536132</v>
      </c>
      <c r="G59" s="113">
        <f t="shared" ca="1" si="5"/>
        <v>17.877271031493958</v>
      </c>
      <c r="H59" s="113">
        <f t="shared" ca="1" si="5"/>
        <v>23.307012158808142</v>
      </c>
      <c r="I59" s="113">
        <f t="shared" ca="1" si="5"/>
        <v>26.114016603994031</v>
      </c>
      <c r="J59" s="113">
        <f t="shared" ca="1" si="5"/>
        <v>28.593912554783426</v>
      </c>
      <c r="K59" s="113">
        <f t="shared" ca="1" si="5"/>
        <v>30.84025273888615</v>
      </c>
      <c r="L59" s="113">
        <f t="shared" ca="1" si="5"/>
        <v>32.676753355797203</v>
      </c>
      <c r="M59" s="113">
        <f t="shared" ca="1" si="5"/>
        <v>34.302378355094433</v>
      </c>
      <c r="N59" s="113">
        <f t="shared" ca="1" si="5"/>
        <v>35.941430552101536</v>
      </c>
      <c r="O59" s="113">
        <f t="shared" ca="1" si="5"/>
        <v>37.480303823016548</v>
      </c>
      <c r="P59" s="113">
        <f t="shared" ca="1" si="5"/>
        <v>38.730193279611548</v>
      </c>
      <c r="Q59" s="113">
        <f t="shared" ca="1" si="5"/>
        <v>39.477799019537009</v>
      </c>
      <c r="R59" s="113">
        <f t="shared" ca="1" si="5"/>
        <v>40.185041009924944</v>
      </c>
      <c r="S59" s="113">
        <f t="shared" ca="1" si="5"/>
        <v>40.726068578311526</v>
      </c>
      <c r="T59" s="113">
        <f t="shared" ca="1" si="5"/>
        <v>41.151122496334807</v>
      </c>
      <c r="U59" s="113">
        <f t="shared" ca="1" si="5"/>
        <v>41.022305516007393</v>
      </c>
      <c r="V59" s="113">
        <f t="shared" ca="1" si="5"/>
        <v>40.5747764829635</v>
      </c>
      <c r="W59" s="113">
        <f t="shared" ca="1" si="5"/>
        <v>39.916349650458166</v>
      </c>
      <c r="X59" s="113">
        <f t="shared" ca="1" si="5"/>
        <v>39.256894246507535</v>
      </c>
      <c r="Y59" s="113">
        <f t="shared" ca="1" si="5"/>
        <v>38.493494577332719</v>
      </c>
      <c r="Z59" s="113">
        <f t="shared" ca="1" si="5"/>
        <v>37.876148306821371</v>
      </c>
      <c r="AA59" s="113">
        <f t="shared" ca="1" si="5"/>
        <v>37.342775791016336</v>
      </c>
      <c r="AB59" s="113">
        <f t="shared" ca="1" si="5"/>
        <v>36.766833888919322</v>
      </c>
      <c r="AC59" s="113">
        <f t="shared" ca="1" si="5"/>
        <v>36.117801835111834</v>
      </c>
      <c r="AD59" s="113">
        <f t="shared" ca="1" si="5"/>
        <v>35.512405805837496</v>
      </c>
      <c r="AE59" s="113">
        <f t="shared" ca="1" si="5"/>
        <v>34.846945638060838</v>
      </c>
      <c r="AF59" s="113">
        <f t="shared" ca="1" si="5"/>
        <v>34.180312522846663</v>
      </c>
      <c r="AG59" s="113">
        <f t="shared" ca="1" si="5"/>
        <v>33.424935987021591</v>
      </c>
      <c r="AH59" s="113">
        <f t="shared" ca="1" si="5"/>
        <v>32.518722463517179</v>
      </c>
      <c r="AI59" s="113">
        <f t="shared" ca="1" si="5"/>
        <v>31.410214196461972</v>
      </c>
      <c r="AJ59" s="107"/>
      <c r="AK59" s="107"/>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c r="BS59" s="109"/>
    </row>
    <row r="60" spans="1:71" s="49" customFormat="1">
      <c r="A60" s="49" t="s">
        <v>274</v>
      </c>
      <c r="B60" s="155" t="s">
        <v>278</v>
      </c>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07"/>
      <c r="AK60" s="107"/>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row>
    <row r="61" spans="1:71" s="49" customFormat="1">
      <c r="A61" s="49" t="s">
        <v>275</v>
      </c>
      <c r="B61" s="155" t="s">
        <v>278</v>
      </c>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07"/>
      <c r="AK61" s="107"/>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109"/>
      <c r="BN61" s="109"/>
      <c r="BO61" s="109"/>
      <c r="BP61" s="109"/>
      <c r="BQ61" s="109"/>
      <c r="BR61" s="109"/>
      <c r="BS61" s="109"/>
    </row>
    <row r="62" spans="1:71" s="49" customFormat="1">
      <c r="A62" s="49" t="s">
        <v>276</v>
      </c>
      <c r="B62" s="155" t="s">
        <v>278</v>
      </c>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07"/>
      <c r="AK62" s="107"/>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row>
    <row r="63" spans="1:71">
      <c r="A63" s="49" t="s">
        <v>274</v>
      </c>
      <c r="B63" s="114">
        <v>6.3</v>
      </c>
      <c r="C63" s="115">
        <v>135.85</v>
      </c>
      <c r="D63" s="115">
        <v>121.21792499999999</v>
      </c>
      <c r="E63" s="115">
        <v>123.64228349999999</v>
      </c>
      <c r="F63" s="115">
        <v>126.11512916999999</v>
      </c>
      <c r="G63" s="115">
        <v>128.63743175339999</v>
      </c>
      <c r="H63" s="115">
        <v>131.35696987021748</v>
      </c>
      <c r="I63" s="115">
        <v>139.82016285745212</v>
      </c>
      <c r="J63" s="115">
        <v>148.82863056905003</v>
      </c>
      <c r="K63" s="115">
        <v>158.41750448853972</v>
      </c>
      <c r="L63" s="115">
        <v>168.6241795844046</v>
      </c>
      <c r="M63" s="115">
        <v>179.48846014406521</v>
      </c>
      <c r="N63" s="115">
        <v>191.05271500379314</v>
      </c>
      <c r="O63" s="115">
        <v>193.95901766968595</v>
      </c>
      <c r="P63" s="115">
        <v>194.73707750059307</v>
      </c>
      <c r="Q63" s="115">
        <v>195.86699801217742</v>
      </c>
      <c r="R63" s="115">
        <v>194.61463339512881</v>
      </c>
      <c r="S63" s="115">
        <v>196.77211086933829</v>
      </c>
      <c r="T63" s="115">
        <v>197.13694037574078</v>
      </c>
      <c r="U63" s="115">
        <v>194.32822315785648</v>
      </c>
      <c r="V63" s="115">
        <v>192.64802429237616</v>
      </c>
      <c r="W63" s="115">
        <v>192.46820196058988</v>
      </c>
      <c r="X63" s="115">
        <v>192.28854747932337</v>
      </c>
      <c r="Y63" s="115">
        <v>192.10906069190088</v>
      </c>
      <c r="Z63" s="115">
        <v>191.92974144179288</v>
      </c>
      <c r="AA63" s="115">
        <v>191.75058957261606</v>
      </c>
      <c r="AB63" s="115">
        <v>191.57160492813298</v>
      </c>
      <c r="AC63" s="115">
        <v>191.39278735225201</v>
      </c>
      <c r="AD63" s="115">
        <v>191.2141366890273</v>
      </c>
      <c r="AE63" s="115">
        <v>191.03565278265856</v>
      </c>
      <c r="AF63" s="115">
        <v>190.85733547749089</v>
      </c>
      <c r="AG63" s="115">
        <v>190.67918461801469</v>
      </c>
      <c r="AH63" s="115">
        <v>190.50120004886551</v>
      </c>
      <c r="AI63" s="115">
        <v>173.38159908479321</v>
      </c>
      <c r="AJ63" s="107"/>
      <c r="AK63" s="107"/>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row>
    <row r="64" spans="1:71">
      <c r="A64" s="49" t="s">
        <v>275</v>
      </c>
      <c r="B64" s="114">
        <v>6.3</v>
      </c>
      <c r="C64" s="115" t="s">
        <v>190</v>
      </c>
      <c r="D64" s="115">
        <v>-0.10770758189179241</v>
      </c>
      <c r="E64" s="116">
        <v>2.0000000000000018E-2</v>
      </c>
      <c r="F64" s="116">
        <v>2.0000000000000018E-2</v>
      </c>
      <c r="G64" s="116">
        <v>2.0000000000000018E-2</v>
      </c>
      <c r="H64" s="116">
        <v>2.1141110171033928E-2</v>
      </c>
      <c r="I64" s="116">
        <v>6.4428960226445398E-2</v>
      </c>
      <c r="J64" s="116">
        <v>6.442896022644562E-2</v>
      </c>
      <c r="K64" s="116">
        <v>6.442896022644562E-2</v>
      </c>
      <c r="L64" s="116">
        <v>6.442896022644562E-2</v>
      </c>
      <c r="M64" s="116">
        <v>6.442896022644562E-2</v>
      </c>
      <c r="N64" s="116">
        <v>6.4428960226445398E-2</v>
      </c>
      <c r="O64" s="116">
        <v>1.5212045878725711E-2</v>
      </c>
      <c r="P64" s="116">
        <v>4.0114651035827453E-3</v>
      </c>
      <c r="Q64" s="116">
        <v>5.8022875052179401E-3</v>
      </c>
      <c r="R64" s="116">
        <v>-6.3939542125965865E-3</v>
      </c>
      <c r="S64" s="116">
        <v>1.1085895426111714E-2</v>
      </c>
      <c r="T64" s="116">
        <v>1.8540712136017046E-3</v>
      </c>
      <c r="U64" s="116">
        <v>-1.4247543928250672E-2</v>
      </c>
      <c r="V64" s="116">
        <v>-8.6461906468184857E-3</v>
      </c>
      <c r="W64" s="116">
        <v>-9.3342421987874236E-4</v>
      </c>
      <c r="X64" s="116">
        <v>-9.3342421987863133E-4</v>
      </c>
      <c r="Y64" s="116">
        <v>-9.3342421987863133E-4</v>
      </c>
      <c r="Z64" s="116">
        <v>-9.3342421987885338E-4</v>
      </c>
      <c r="AA64" s="116">
        <v>-9.3342421987863133E-4</v>
      </c>
      <c r="AB64" s="116">
        <v>-9.3342421987863133E-4</v>
      </c>
      <c r="AC64" s="116">
        <v>-9.3342421987874236E-4</v>
      </c>
      <c r="AD64" s="116">
        <v>-9.3342421987885338E-4</v>
      </c>
      <c r="AE64" s="116">
        <v>-9.3342421987874236E-4</v>
      </c>
      <c r="AF64" s="116">
        <v>-9.3342421987863133E-4</v>
      </c>
      <c r="AG64" s="116">
        <v>-9.3342421987874236E-4</v>
      </c>
      <c r="AH64" s="116">
        <v>-9.3342421987863133E-4</v>
      </c>
      <c r="AI64" s="116">
        <v>-8.9866105618657266E-2</v>
      </c>
      <c r="AJ64" s="107"/>
      <c r="AK64" s="107"/>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row>
    <row r="65" spans="1:16384">
      <c r="A65" s="49" t="s">
        <v>276</v>
      </c>
      <c r="B65" s="114">
        <v>6.3</v>
      </c>
      <c r="C65" s="117">
        <v>0.17652345477462908</v>
      </c>
      <c r="D65" s="117">
        <v>1.0186686371650229</v>
      </c>
      <c r="E65" s="117">
        <v>3.293590712712978</v>
      </c>
      <c r="F65" s="117">
        <v>5.7690069150364778</v>
      </c>
      <c r="G65" s="117">
        <v>8.5349085988602749</v>
      </c>
      <c r="H65" s="117">
        <v>11.546323896533767</v>
      </c>
      <c r="I65" s="117">
        <v>13.971787079759363</v>
      </c>
      <c r="J65" s="117">
        <v>16.024578941198659</v>
      </c>
      <c r="K65" s="117">
        <v>17.758387709083923</v>
      </c>
      <c r="L65" s="117">
        <v>18.907428036156375</v>
      </c>
      <c r="M65" s="117">
        <v>19.50429033794919</v>
      </c>
      <c r="N65" s="117">
        <v>19.416645281652148</v>
      </c>
      <c r="O65" s="117">
        <v>19.033217245044515</v>
      </c>
      <c r="P65" s="117">
        <v>18.60916947844629</v>
      </c>
      <c r="Q65" s="117">
        <v>18.140216747097366</v>
      </c>
      <c r="R65" s="117">
        <v>17.634215769818773</v>
      </c>
      <c r="S65" s="117">
        <v>17.07213769536299</v>
      </c>
      <c r="T65" s="117">
        <v>16.453862698585841</v>
      </c>
      <c r="U65" s="117">
        <v>15.789298261408575</v>
      </c>
      <c r="V65" s="117">
        <v>15.071731845111396</v>
      </c>
      <c r="W65" s="117">
        <v>14.297009686522259</v>
      </c>
      <c r="X65" s="117">
        <v>13.461764243474455</v>
      </c>
      <c r="Y65" s="117">
        <v>12.562385182189615</v>
      </c>
      <c r="Z65" s="117">
        <v>11.595061120409111</v>
      </c>
      <c r="AA65" s="117">
        <v>10.555768789579462</v>
      </c>
      <c r="AB65" s="117">
        <v>9.4402616236977277</v>
      </c>
      <c r="AC65" s="117">
        <v>8.2440577448379262</v>
      </c>
      <c r="AD65" s="117">
        <v>6.9624273138236585</v>
      </c>
      <c r="AE65" s="117">
        <v>5.5903792128757006</v>
      </c>
      <c r="AF65" s="117">
        <v>4.1226470253427205</v>
      </c>
      <c r="AG65" s="117">
        <v>2.5536742758135458</v>
      </c>
      <c r="AH65" s="117">
        <v>0.87759889200645336</v>
      </c>
      <c r="AI65" s="117">
        <v>0</v>
      </c>
      <c r="AJ65" s="107"/>
      <c r="AK65" s="107"/>
      <c r="AL65" s="109"/>
      <c r="AM65" s="109"/>
      <c r="AN65" s="109"/>
      <c r="AO65" s="109"/>
      <c r="AP65" s="109"/>
      <c r="AQ65" s="109"/>
      <c r="AR65" s="109"/>
      <c r="AS65" s="109"/>
      <c r="AT65" s="109"/>
      <c r="AU65" s="109"/>
      <c r="AV65" s="109"/>
      <c r="AW65" s="109"/>
      <c r="AX65" s="109"/>
      <c r="AY65" s="109"/>
      <c r="AZ65" s="109"/>
      <c r="BA65" s="109"/>
      <c r="BB65" s="109"/>
      <c r="BC65" s="109"/>
      <c r="BD65" s="109"/>
      <c r="BE65" s="109"/>
      <c r="BF65" s="109"/>
      <c r="BG65" s="109"/>
      <c r="BH65" s="109"/>
      <c r="BI65" s="109"/>
      <c r="BJ65" s="109"/>
      <c r="BK65" s="109"/>
      <c r="BL65" s="109"/>
      <c r="BM65" s="109"/>
      <c r="BN65" s="109"/>
      <c r="BO65" s="109"/>
      <c r="BP65" s="109"/>
      <c r="BQ65" s="109"/>
      <c r="BR65" s="109"/>
      <c r="BS65" s="109"/>
    </row>
    <row r="66" spans="1:16384" s="49" customFormat="1">
      <c r="B66" s="11" t="s">
        <v>228</v>
      </c>
      <c r="C66" s="129" t="e">
        <f t="shared" ref="C66:AH66" si="6">B39-B40</f>
        <v>#VALUE!</v>
      </c>
      <c r="D66" s="129">
        <f t="shared" ca="1" si="6"/>
        <v>172.17401747984218</v>
      </c>
      <c r="E66" s="129">
        <f t="shared" ca="1" si="6"/>
        <v>1750.2656643819382</v>
      </c>
      <c r="F66" s="129">
        <f t="shared" ca="1" si="6"/>
        <v>2477.6188823084199</v>
      </c>
      <c r="G66" s="129">
        <f t="shared" ca="1" si="6"/>
        <v>2345.1494544760221</v>
      </c>
      <c r="H66" s="129">
        <f t="shared" ca="1" si="6"/>
        <v>2456.1154392387743</v>
      </c>
      <c r="I66" s="129">
        <f t="shared" ca="1" si="6"/>
        <v>2410.9249949557202</v>
      </c>
      <c r="J66" s="129">
        <f t="shared" ca="1" si="6"/>
        <v>2520.1050499742723</v>
      </c>
      <c r="K66" s="129">
        <f t="shared" ca="1" si="6"/>
        <v>2471.1105065880456</v>
      </c>
      <c r="L66" s="129">
        <f t="shared" ca="1" si="6"/>
        <v>2437.9735126601404</v>
      </c>
      <c r="M66" s="129">
        <f t="shared" ca="1" si="6"/>
        <v>768.93097888516888</v>
      </c>
      <c r="N66" s="129">
        <f t="shared" ca="1" si="6"/>
        <v>689.32688441796017</v>
      </c>
      <c r="O66" s="129">
        <f t="shared" ca="1" si="6"/>
        <v>833.96272446370131</v>
      </c>
      <c r="P66" s="129">
        <f t="shared" ca="1" si="6"/>
        <v>759.54328850047659</v>
      </c>
      <c r="Q66" s="129">
        <f t="shared" ca="1" si="6"/>
        <v>598.22149404125412</v>
      </c>
      <c r="R66" s="129">
        <f t="shared" ca="1" si="6"/>
        <v>530.51961358264771</v>
      </c>
      <c r="S66" s="129">
        <f t="shared" ca="1" si="6"/>
        <v>413.18263219632263</v>
      </c>
      <c r="T66" s="129">
        <f t="shared" ca="1" si="6"/>
        <v>359.80095264368265</v>
      </c>
      <c r="U66" s="129">
        <f t="shared" ca="1" si="6"/>
        <v>172.5903142121042</v>
      </c>
      <c r="V66" s="129">
        <f t="shared" ca="1" si="6"/>
        <v>81.704487697350942</v>
      </c>
      <c r="W66" s="129">
        <f t="shared" ca="1" si="6"/>
        <v>-2.2076390784632167</v>
      </c>
      <c r="X66" s="129">
        <f t="shared" ca="1" si="6"/>
        <v>-43.9163108332923</v>
      </c>
      <c r="Y66" s="129">
        <f t="shared" ca="1" si="6"/>
        <v>-54.341848353650676</v>
      </c>
      <c r="Z66" s="129">
        <f t="shared" ca="1" si="6"/>
        <v>-60.207956545641537</v>
      </c>
      <c r="AA66" s="129">
        <f t="shared" ca="1" si="6"/>
        <v>-130.06690259529023</v>
      </c>
      <c r="AB66" s="129">
        <f t="shared" ca="1" si="6"/>
        <v>-166.60589320110103</v>
      </c>
      <c r="AC66" s="129">
        <f t="shared" ca="1" si="6"/>
        <v>-295.98070050907518</v>
      </c>
      <c r="AD66" s="129">
        <f t="shared" ca="1" si="6"/>
        <v>-364.21629429206541</v>
      </c>
      <c r="AE66" s="129">
        <f t="shared" ca="1" si="6"/>
        <v>-558.00928353535437</v>
      </c>
      <c r="AF66" s="129">
        <f t="shared" ca="1" si="6"/>
        <v>-661.79881321235735</v>
      </c>
      <c r="AG66" s="129">
        <f t="shared" ca="1" si="6"/>
        <v>-647.64372710891439</v>
      </c>
      <c r="AH66" s="129">
        <f t="shared" ca="1" si="6"/>
        <v>-648.51271422045329</v>
      </c>
      <c r="AI66" s="129">
        <f t="shared" ref="AI66:BS66" ca="1" si="7">AH39-AH40</f>
        <v>-724.74635748222045</v>
      </c>
      <c r="AJ66" s="129">
        <f t="shared" ca="1" si="7"/>
        <v>-771.86059187095225</v>
      </c>
      <c r="AK66" s="129">
        <f t="shared" ca="1" si="7"/>
        <v>-805.67903705289291</v>
      </c>
      <c r="AL66" s="129">
        <f t="shared" ca="1" si="7"/>
        <v>-832.53704920405107</v>
      </c>
      <c r="AM66" s="129">
        <f t="shared" ca="1" si="7"/>
        <v>-1044.2330457609951</v>
      </c>
      <c r="AN66" s="129">
        <f t="shared" ca="1" si="7"/>
        <v>-1163.5741841267677</v>
      </c>
      <c r="AO66" s="129">
        <f t="shared" ca="1" si="7"/>
        <v>-1232.6400952683362</v>
      </c>
      <c r="AP66" s="129">
        <f t="shared" ca="1" si="7"/>
        <v>-1282.5291521365893</v>
      </c>
      <c r="AQ66" s="129">
        <f t="shared" ca="1" si="7"/>
        <v>-1330.2467679320825</v>
      </c>
      <c r="AR66" s="129">
        <f t="shared" ca="1" si="7"/>
        <v>-1370.4581173702618</v>
      </c>
      <c r="AS66" s="129">
        <f t="shared" ca="1" si="7"/>
        <v>-1334.720595542771</v>
      </c>
      <c r="AT66" s="129">
        <f t="shared" ca="1" si="7"/>
        <v>-1333.2134775952773</v>
      </c>
      <c r="AU66" s="129">
        <f t="shared" ca="1" si="7"/>
        <v>-1355.0361226068921</v>
      </c>
      <c r="AV66" s="129">
        <f t="shared" ca="1" si="7"/>
        <v>-1382.5900175587506</v>
      </c>
      <c r="AW66" s="129">
        <f t="shared" ca="1" si="7"/>
        <v>-1291.8408114945703</v>
      </c>
      <c r="AX66" s="129">
        <f t="shared" ca="1" si="7"/>
        <v>-1262.2713856949999</v>
      </c>
      <c r="AY66" s="129">
        <f t="shared" ca="1" si="7"/>
        <v>-1222.5823774820369</v>
      </c>
      <c r="AZ66" s="129">
        <f t="shared" ca="1" si="7"/>
        <v>-1217.7210555664169</v>
      </c>
      <c r="BA66" s="129">
        <f t="shared" ca="1" si="7"/>
        <v>-1219.8170703247226</v>
      </c>
      <c r="BB66" s="129">
        <f t="shared" ca="1" si="7"/>
        <v>-1235.8372556534202</v>
      </c>
      <c r="BC66" s="129">
        <f t="shared" ca="1" si="7"/>
        <v>-1240.5775795175873</v>
      </c>
      <c r="BD66" s="129">
        <f t="shared" ca="1" si="7"/>
        <v>-1258.1761681482358</v>
      </c>
      <c r="BE66" s="129">
        <f t="shared" ca="1" si="7"/>
        <v>-1214.7076631953776</v>
      </c>
      <c r="BF66" s="129">
        <f t="shared" ca="1" si="7"/>
        <v>-1207.8578706885644</v>
      </c>
      <c r="BG66" s="129">
        <f t="shared" ca="1" si="7"/>
        <v>-1216.2458949841334</v>
      </c>
      <c r="BH66" s="129">
        <f t="shared" ca="1" si="7"/>
        <v>-1235.3717089660508</v>
      </c>
      <c r="BI66" s="129">
        <f t="shared" ca="1" si="7"/>
        <v>-1208.7200457797039</v>
      </c>
      <c r="BJ66" s="129">
        <f t="shared" ca="1" si="7"/>
        <v>-1210.2144174687062</v>
      </c>
      <c r="BK66" s="129">
        <f t="shared" ca="1" si="7"/>
        <v>-1225.2855938699115</v>
      </c>
      <c r="BL66" s="129">
        <f t="shared" ca="1" si="7"/>
        <v>-1247.8675979357586</v>
      </c>
      <c r="BM66" s="129">
        <f t="shared" ca="1" si="7"/>
        <v>-1276.9142050007752</v>
      </c>
      <c r="BN66" s="129">
        <f t="shared" ca="1" si="7"/>
        <v>-1307.1252421390402</v>
      </c>
      <c r="BO66" s="129">
        <f t="shared" ca="1" si="7"/>
        <v>-1350.0312675781433</v>
      </c>
      <c r="BP66" s="129">
        <f t="shared" ca="1" si="7"/>
        <v>-1388.0769994770599</v>
      </c>
      <c r="BQ66" s="129">
        <f t="shared" ca="1" si="7"/>
        <v>5560.7417104306769</v>
      </c>
      <c r="BR66" s="129">
        <f t="shared" ca="1" si="7"/>
        <v>9381.0040962450221</v>
      </c>
      <c r="BS66" s="129">
        <f t="shared" ca="1" si="7"/>
        <v>9338.213881006619</v>
      </c>
    </row>
    <row r="67" spans="1:16384" s="49" customFormat="1">
      <c r="B67" s="36"/>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4"/>
      <c r="BN67" s="134"/>
      <c r="BO67" s="134"/>
      <c r="BP67" s="134"/>
      <c r="BQ67" s="134"/>
      <c r="BR67" s="134"/>
    </row>
    <row r="68" spans="1:16384" s="137" customFormat="1">
      <c r="B68" s="138" t="s">
        <v>229</v>
      </c>
      <c r="C68" s="139">
        <f t="shared" ref="C68:U68" si="8">C48</f>
        <v>123</v>
      </c>
      <c r="D68" s="139">
        <f t="shared" si="8"/>
        <v>123</v>
      </c>
      <c r="E68" s="139">
        <f t="shared" si="8"/>
        <v>125.00406838585937</v>
      </c>
      <c r="F68" s="139">
        <f t="shared" si="8"/>
        <v>126</v>
      </c>
      <c r="G68" s="139">
        <f t="shared" si="8"/>
        <v>127.33604559057291</v>
      </c>
      <c r="H68" s="139">
        <f t="shared" si="8"/>
        <v>128</v>
      </c>
      <c r="I68" s="139">
        <f t="shared" si="8"/>
        <v>130.00406838585937</v>
      </c>
      <c r="J68" s="139">
        <f t="shared" si="8"/>
        <v>131</v>
      </c>
      <c r="K68" s="139">
        <f t="shared" si="8"/>
        <v>132.33604559057292</v>
      </c>
      <c r="L68" s="139">
        <f t="shared" si="8"/>
        <v>133</v>
      </c>
      <c r="M68" s="139">
        <f t="shared" si="8"/>
        <v>133</v>
      </c>
      <c r="N68" s="139">
        <f t="shared" si="8"/>
        <v>139.01220515757811</v>
      </c>
      <c r="O68" s="139">
        <f t="shared" si="8"/>
        <v>142</v>
      </c>
      <c r="P68" s="139">
        <f t="shared" si="8"/>
        <v>148.01220515757811</v>
      </c>
      <c r="Q68" s="139">
        <f t="shared" si="8"/>
        <v>151</v>
      </c>
      <c r="R68" s="139">
        <f t="shared" si="8"/>
        <v>157.68022795286458</v>
      </c>
      <c r="S68" s="139">
        <f t="shared" si="8"/>
        <v>161</v>
      </c>
      <c r="T68" s="139">
        <f t="shared" si="8"/>
        <v>168.34825074815103</v>
      </c>
      <c r="U68" s="139">
        <f t="shared" si="8"/>
        <v>172</v>
      </c>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36"/>
      <c r="EL68" s="136"/>
      <c r="EM68" s="136"/>
      <c r="EN68" s="136"/>
      <c r="EO68" s="136"/>
      <c r="EP68" s="136"/>
      <c r="EQ68" s="136"/>
      <c r="ER68" s="136"/>
      <c r="ES68" s="136"/>
      <c r="ET68" s="136"/>
      <c r="EU68" s="136"/>
      <c r="EV68" s="136"/>
      <c r="EW68" s="136"/>
      <c r="EX68" s="136"/>
      <c r="EY68" s="136"/>
      <c r="EZ68" s="136"/>
      <c r="FA68" s="136"/>
      <c r="FB68" s="136"/>
      <c r="FC68" s="136"/>
      <c r="FD68" s="136"/>
      <c r="FE68" s="136"/>
      <c r="FF68" s="136"/>
      <c r="FG68" s="136"/>
      <c r="FH68" s="136"/>
      <c r="FI68" s="136"/>
      <c r="FJ68" s="136"/>
      <c r="FK68" s="136"/>
      <c r="FL68" s="136"/>
      <c r="FM68" s="136"/>
      <c r="FN68" s="136"/>
      <c r="FO68" s="136"/>
      <c r="FP68" s="136"/>
      <c r="FQ68" s="136"/>
      <c r="FR68" s="136"/>
      <c r="FS68" s="136"/>
      <c r="FT68" s="136"/>
      <c r="FU68" s="136"/>
      <c r="FV68" s="136"/>
      <c r="FW68" s="136"/>
      <c r="FX68" s="136"/>
      <c r="FY68" s="136"/>
      <c r="FZ68" s="136"/>
      <c r="GA68" s="136"/>
      <c r="GB68" s="136"/>
      <c r="GC68" s="136"/>
      <c r="GD68" s="136"/>
      <c r="GE68" s="136"/>
      <c r="GF68" s="136"/>
      <c r="GG68" s="136"/>
      <c r="GH68" s="136"/>
      <c r="GI68" s="136"/>
      <c r="GJ68" s="136"/>
      <c r="GK68" s="136"/>
      <c r="GL68" s="136"/>
      <c r="GM68" s="136"/>
      <c r="GN68" s="136"/>
      <c r="GO68" s="136"/>
      <c r="GP68" s="136"/>
      <c r="GQ68" s="136"/>
      <c r="GR68" s="136"/>
      <c r="GS68" s="136"/>
      <c r="GT68" s="136"/>
      <c r="GU68" s="136"/>
      <c r="GV68" s="136"/>
      <c r="GW68" s="136"/>
      <c r="GX68" s="136"/>
      <c r="GY68" s="136"/>
      <c r="GZ68" s="136"/>
      <c r="HA68" s="136"/>
      <c r="HB68" s="136"/>
      <c r="HC68" s="136"/>
      <c r="HD68" s="136"/>
      <c r="HE68" s="136"/>
      <c r="HF68" s="136"/>
      <c r="HG68" s="136"/>
      <c r="HH68" s="136"/>
      <c r="HI68" s="136"/>
      <c r="HJ68" s="136"/>
      <c r="HK68" s="136"/>
      <c r="HL68" s="136"/>
      <c r="HM68" s="136"/>
      <c r="HN68" s="136"/>
      <c r="HO68" s="136"/>
      <c r="HP68" s="136"/>
      <c r="HQ68" s="136"/>
      <c r="HR68" s="136"/>
      <c r="HS68" s="136"/>
      <c r="HT68" s="136"/>
      <c r="HU68" s="136"/>
      <c r="HV68" s="136"/>
      <c r="HW68" s="136"/>
      <c r="HX68" s="136"/>
      <c r="HY68" s="136"/>
      <c r="HZ68" s="136"/>
      <c r="IA68" s="136"/>
      <c r="IB68" s="136"/>
      <c r="IC68" s="136"/>
      <c r="ID68" s="136"/>
      <c r="IE68" s="136"/>
      <c r="IF68" s="136"/>
      <c r="IG68" s="136"/>
      <c r="IH68" s="136"/>
      <c r="II68" s="136"/>
      <c r="IJ68" s="136"/>
      <c r="IK68" s="136"/>
      <c r="IL68" s="136"/>
      <c r="IM68" s="136"/>
      <c r="IN68" s="136"/>
      <c r="IO68" s="136"/>
      <c r="IP68" s="136"/>
      <c r="IQ68" s="136"/>
      <c r="IR68" s="136"/>
      <c r="IS68" s="136"/>
      <c r="IT68" s="136"/>
      <c r="IU68" s="136"/>
      <c r="IV68" s="136"/>
      <c r="IW68" s="136"/>
      <c r="IX68" s="136"/>
      <c r="IY68" s="136"/>
      <c r="IZ68" s="136"/>
      <c r="JA68" s="136"/>
      <c r="JB68" s="136"/>
      <c r="JC68" s="136"/>
      <c r="JD68" s="136"/>
      <c r="JE68" s="136"/>
      <c r="JF68" s="136"/>
      <c r="JG68" s="136"/>
      <c r="JH68" s="136"/>
      <c r="JI68" s="136"/>
      <c r="JJ68" s="136"/>
      <c r="JK68" s="136"/>
      <c r="JL68" s="136"/>
      <c r="JM68" s="136"/>
      <c r="JN68" s="136"/>
      <c r="JO68" s="136"/>
      <c r="JP68" s="136"/>
      <c r="JQ68" s="136"/>
      <c r="JR68" s="136"/>
      <c r="JS68" s="136"/>
      <c r="JT68" s="136"/>
      <c r="JU68" s="136"/>
      <c r="JV68" s="136"/>
      <c r="JW68" s="136"/>
      <c r="JX68" s="136"/>
      <c r="JY68" s="136"/>
      <c r="JZ68" s="136"/>
      <c r="KA68" s="136"/>
      <c r="KB68" s="136"/>
      <c r="KC68" s="136"/>
      <c r="KD68" s="136"/>
      <c r="KE68" s="136"/>
      <c r="KF68" s="136"/>
      <c r="KG68" s="136"/>
      <c r="KH68" s="136"/>
      <c r="KI68" s="136"/>
      <c r="KJ68" s="136"/>
      <c r="KK68" s="136"/>
      <c r="KL68" s="136"/>
      <c r="KM68" s="136"/>
      <c r="KN68" s="136"/>
      <c r="KO68" s="136"/>
      <c r="KP68" s="136"/>
      <c r="KQ68" s="136"/>
      <c r="KR68" s="136"/>
      <c r="KS68" s="136"/>
      <c r="KT68" s="136"/>
      <c r="KU68" s="136"/>
      <c r="KV68" s="136"/>
      <c r="KW68" s="136"/>
      <c r="KX68" s="136"/>
      <c r="KY68" s="136"/>
      <c r="KZ68" s="136"/>
      <c r="LA68" s="136"/>
      <c r="LB68" s="136"/>
      <c r="LC68" s="136"/>
      <c r="LD68" s="136"/>
      <c r="LE68" s="136"/>
      <c r="LF68" s="136"/>
      <c r="LG68" s="136"/>
      <c r="LH68" s="136"/>
      <c r="LI68" s="136"/>
      <c r="LJ68" s="136"/>
      <c r="LK68" s="136"/>
      <c r="LL68" s="136"/>
      <c r="LM68" s="136"/>
      <c r="LN68" s="136"/>
      <c r="LO68" s="136"/>
      <c r="LP68" s="136"/>
      <c r="LQ68" s="136"/>
      <c r="LR68" s="136"/>
      <c r="LS68" s="136"/>
      <c r="LT68" s="136"/>
      <c r="LU68" s="136"/>
      <c r="LV68" s="136"/>
      <c r="LW68" s="136"/>
      <c r="LX68" s="136"/>
      <c r="LY68" s="136"/>
      <c r="LZ68" s="136"/>
      <c r="MA68" s="136"/>
      <c r="MB68" s="136"/>
      <c r="MC68" s="136"/>
      <c r="MD68" s="136"/>
      <c r="ME68" s="136"/>
      <c r="MF68" s="136"/>
      <c r="MG68" s="136"/>
      <c r="MH68" s="136"/>
      <c r="MI68" s="136"/>
      <c r="MJ68" s="136"/>
      <c r="MK68" s="136"/>
      <c r="ML68" s="136"/>
      <c r="MM68" s="136"/>
      <c r="MN68" s="136"/>
      <c r="MO68" s="136"/>
      <c r="MP68" s="136"/>
      <c r="MQ68" s="136"/>
      <c r="MR68" s="136"/>
      <c r="MS68" s="136"/>
      <c r="MT68" s="136"/>
      <c r="MU68" s="136"/>
      <c r="MV68" s="136"/>
      <c r="MW68" s="136"/>
      <c r="MX68" s="136"/>
      <c r="MY68" s="136"/>
      <c r="MZ68" s="136"/>
      <c r="NA68" s="136"/>
      <c r="NB68" s="136"/>
      <c r="NC68" s="136"/>
      <c r="ND68" s="136"/>
      <c r="NE68" s="136"/>
      <c r="NF68" s="136"/>
      <c r="NG68" s="136"/>
      <c r="NH68" s="136"/>
      <c r="NI68" s="136"/>
      <c r="NJ68" s="136"/>
      <c r="NK68" s="136"/>
      <c r="NL68" s="136"/>
      <c r="NM68" s="136"/>
      <c r="NN68" s="136"/>
      <c r="NO68" s="136"/>
      <c r="NP68" s="136"/>
      <c r="NQ68" s="136"/>
      <c r="NR68" s="136"/>
      <c r="NS68" s="136"/>
      <c r="NT68" s="136"/>
      <c r="NU68" s="136"/>
      <c r="NV68" s="136"/>
      <c r="NW68" s="136"/>
      <c r="NX68" s="136"/>
      <c r="NY68" s="136"/>
      <c r="NZ68" s="136"/>
      <c r="OA68" s="136"/>
      <c r="OB68" s="136"/>
      <c r="OC68" s="136"/>
      <c r="OD68" s="136"/>
      <c r="OE68" s="136"/>
      <c r="OF68" s="136"/>
      <c r="OG68" s="136"/>
      <c r="OH68" s="136"/>
      <c r="OI68" s="136"/>
      <c r="OJ68" s="136"/>
      <c r="OK68" s="136"/>
      <c r="OL68" s="136"/>
      <c r="OM68" s="136"/>
      <c r="ON68" s="136"/>
      <c r="OO68" s="136"/>
      <c r="OP68" s="136"/>
      <c r="OQ68" s="136"/>
      <c r="OR68" s="136"/>
      <c r="OS68" s="136"/>
      <c r="OT68" s="136"/>
      <c r="OU68" s="136"/>
      <c r="OV68" s="136"/>
      <c r="OW68" s="136"/>
      <c r="OX68" s="136"/>
      <c r="OY68" s="136"/>
      <c r="OZ68" s="136"/>
      <c r="PA68" s="136"/>
      <c r="PB68" s="136"/>
      <c r="PC68" s="136"/>
      <c r="PD68" s="136"/>
      <c r="PE68" s="136"/>
      <c r="PF68" s="136"/>
      <c r="PG68" s="136"/>
      <c r="PH68" s="136"/>
      <c r="PI68" s="136"/>
      <c r="PJ68" s="136"/>
      <c r="PK68" s="136"/>
      <c r="PL68" s="136"/>
      <c r="PM68" s="136"/>
      <c r="PN68" s="136"/>
      <c r="PO68" s="136"/>
      <c r="PP68" s="136"/>
      <c r="PQ68" s="136"/>
      <c r="PR68" s="136"/>
      <c r="PS68" s="136"/>
      <c r="PT68" s="136"/>
      <c r="PU68" s="136"/>
      <c r="PV68" s="136"/>
      <c r="PW68" s="136"/>
      <c r="PX68" s="136"/>
      <c r="PY68" s="136"/>
      <c r="PZ68" s="136"/>
      <c r="QA68" s="136"/>
      <c r="QB68" s="136"/>
      <c r="QC68" s="136"/>
      <c r="QD68" s="136"/>
      <c r="QE68" s="136"/>
      <c r="QF68" s="136"/>
      <c r="QG68" s="136"/>
      <c r="QH68" s="136"/>
      <c r="QI68" s="136"/>
      <c r="QJ68" s="136"/>
      <c r="QK68" s="136"/>
      <c r="QL68" s="136"/>
      <c r="QM68" s="136"/>
      <c r="QN68" s="136"/>
      <c r="QO68" s="136"/>
      <c r="QP68" s="136"/>
      <c r="QQ68" s="136"/>
      <c r="QR68" s="136"/>
      <c r="QS68" s="136"/>
      <c r="QT68" s="136"/>
      <c r="QU68" s="136"/>
      <c r="QV68" s="136"/>
      <c r="QW68" s="136"/>
      <c r="QX68" s="136"/>
      <c r="QY68" s="136"/>
      <c r="QZ68" s="136"/>
      <c r="RA68" s="136"/>
      <c r="RB68" s="136"/>
      <c r="RC68" s="136"/>
      <c r="RD68" s="136"/>
      <c r="RE68" s="136"/>
      <c r="RF68" s="136"/>
      <c r="RG68" s="136"/>
      <c r="RH68" s="136"/>
      <c r="RI68" s="136"/>
      <c r="RJ68" s="136"/>
      <c r="RK68" s="136"/>
      <c r="RL68" s="136"/>
      <c r="RM68" s="136"/>
      <c r="RN68" s="136"/>
      <c r="RO68" s="136"/>
      <c r="RP68" s="136"/>
      <c r="RQ68" s="136"/>
      <c r="RR68" s="136"/>
      <c r="RS68" s="136"/>
      <c r="RT68" s="136"/>
      <c r="RU68" s="136"/>
      <c r="RV68" s="136"/>
      <c r="RW68" s="136"/>
      <c r="RX68" s="136"/>
      <c r="RY68" s="136"/>
      <c r="RZ68" s="136"/>
      <c r="SA68" s="136"/>
      <c r="SB68" s="136"/>
      <c r="SC68" s="136"/>
      <c r="SD68" s="136"/>
      <c r="SE68" s="136"/>
      <c r="SF68" s="136"/>
      <c r="SG68" s="136"/>
      <c r="SH68" s="136"/>
      <c r="SI68" s="136"/>
      <c r="SJ68" s="136"/>
      <c r="SK68" s="136"/>
      <c r="SL68" s="136"/>
      <c r="SM68" s="136"/>
      <c r="SN68" s="136"/>
      <c r="SO68" s="136"/>
      <c r="SP68" s="136"/>
      <c r="SQ68" s="136"/>
      <c r="SR68" s="136"/>
      <c r="SS68" s="136"/>
      <c r="ST68" s="136"/>
      <c r="SU68" s="136"/>
      <c r="SV68" s="136"/>
      <c r="SW68" s="136"/>
      <c r="SX68" s="136"/>
      <c r="SY68" s="136"/>
      <c r="SZ68" s="136"/>
      <c r="TA68" s="136"/>
      <c r="TB68" s="136"/>
      <c r="TC68" s="136"/>
      <c r="TD68" s="136"/>
      <c r="TE68" s="136"/>
      <c r="TF68" s="136"/>
      <c r="TG68" s="136"/>
      <c r="TH68" s="136"/>
      <c r="TI68" s="136"/>
      <c r="TJ68" s="136"/>
      <c r="TK68" s="136"/>
      <c r="TL68" s="136"/>
      <c r="TM68" s="136"/>
      <c r="TN68" s="136"/>
      <c r="TO68" s="136"/>
      <c r="TP68" s="136"/>
      <c r="TQ68" s="136"/>
      <c r="TR68" s="136"/>
      <c r="TS68" s="136"/>
      <c r="TT68" s="136"/>
      <c r="TU68" s="136"/>
      <c r="TV68" s="136"/>
      <c r="TW68" s="136"/>
      <c r="TX68" s="136"/>
      <c r="TY68" s="136"/>
      <c r="TZ68" s="136"/>
      <c r="UA68" s="136"/>
      <c r="UB68" s="136"/>
      <c r="UC68" s="136"/>
      <c r="UD68" s="136"/>
      <c r="UE68" s="136"/>
      <c r="UF68" s="136"/>
      <c r="UG68" s="136"/>
      <c r="UH68" s="136"/>
      <c r="UI68" s="136"/>
      <c r="UJ68" s="136"/>
      <c r="UK68" s="136"/>
      <c r="UL68" s="136"/>
      <c r="UM68" s="136"/>
      <c r="UN68" s="136"/>
      <c r="UO68" s="136"/>
      <c r="UP68" s="136"/>
      <c r="UQ68" s="136"/>
      <c r="UR68" s="136"/>
      <c r="US68" s="136"/>
      <c r="UT68" s="136"/>
      <c r="UU68" s="136"/>
      <c r="UV68" s="136"/>
      <c r="UW68" s="136"/>
      <c r="UX68" s="136"/>
      <c r="UY68" s="136"/>
      <c r="UZ68" s="136"/>
      <c r="VA68" s="136"/>
      <c r="VB68" s="136"/>
      <c r="VC68" s="136"/>
      <c r="VD68" s="136"/>
      <c r="VE68" s="136"/>
      <c r="VF68" s="136"/>
      <c r="VG68" s="136"/>
      <c r="VH68" s="136"/>
      <c r="VI68" s="136"/>
      <c r="VJ68" s="136"/>
      <c r="VK68" s="136"/>
      <c r="VL68" s="136"/>
      <c r="VM68" s="136"/>
      <c r="VN68" s="136"/>
      <c r="VO68" s="136"/>
      <c r="VP68" s="136"/>
      <c r="VQ68" s="136"/>
      <c r="VR68" s="136"/>
      <c r="VS68" s="136"/>
      <c r="VT68" s="136"/>
      <c r="VU68" s="136"/>
      <c r="VV68" s="136"/>
      <c r="VW68" s="136"/>
      <c r="VX68" s="136"/>
      <c r="VY68" s="136"/>
      <c r="VZ68" s="136"/>
      <c r="WA68" s="136"/>
      <c r="WB68" s="136"/>
      <c r="WC68" s="136"/>
      <c r="WD68" s="136"/>
      <c r="WE68" s="136"/>
      <c r="WF68" s="136"/>
      <c r="WG68" s="136"/>
      <c r="WH68" s="136"/>
      <c r="WI68" s="136"/>
      <c r="WJ68" s="136"/>
      <c r="WK68" s="136"/>
      <c r="WL68" s="136"/>
      <c r="WM68" s="136"/>
      <c r="WN68" s="136"/>
      <c r="WO68" s="136"/>
      <c r="WP68" s="136"/>
      <c r="WQ68" s="136"/>
      <c r="WR68" s="136"/>
      <c r="WS68" s="136"/>
      <c r="WT68" s="136"/>
      <c r="WU68" s="136"/>
      <c r="WV68" s="136"/>
      <c r="WW68" s="136"/>
      <c r="WX68" s="136"/>
      <c r="WY68" s="136"/>
      <c r="WZ68" s="136"/>
      <c r="XA68" s="136"/>
      <c r="XB68" s="136"/>
      <c r="XC68" s="136"/>
      <c r="XD68" s="136"/>
      <c r="XE68" s="136"/>
      <c r="XF68" s="136"/>
      <c r="XG68" s="136"/>
      <c r="XH68" s="136"/>
      <c r="XI68" s="136"/>
      <c r="XJ68" s="136"/>
      <c r="XK68" s="136"/>
      <c r="XL68" s="136"/>
      <c r="XM68" s="136"/>
      <c r="XN68" s="136"/>
      <c r="XO68" s="136"/>
      <c r="XP68" s="136"/>
      <c r="XQ68" s="136"/>
      <c r="XR68" s="136"/>
      <c r="XS68" s="136"/>
      <c r="XT68" s="136"/>
      <c r="XU68" s="136"/>
      <c r="XV68" s="136"/>
      <c r="XW68" s="136"/>
      <c r="XX68" s="136"/>
      <c r="XY68" s="136"/>
      <c r="XZ68" s="136"/>
      <c r="YA68" s="136"/>
      <c r="YB68" s="136"/>
      <c r="YC68" s="136"/>
      <c r="YD68" s="136"/>
      <c r="YE68" s="136"/>
      <c r="YF68" s="136"/>
      <c r="YG68" s="136"/>
      <c r="YH68" s="136"/>
      <c r="YI68" s="136"/>
      <c r="YJ68" s="136"/>
      <c r="YK68" s="136"/>
      <c r="YL68" s="136"/>
      <c r="YM68" s="136"/>
      <c r="YN68" s="136"/>
      <c r="YO68" s="136"/>
      <c r="YP68" s="136"/>
      <c r="YQ68" s="136"/>
      <c r="YR68" s="136"/>
      <c r="YS68" s="136"/>
      <c r="YT68" s="136"/>
      <c r="YU68" s="136"/>
      <c r="YV68" s="136"/>
      <c r="YW68" s="136"/>
      <c r="YX68" s="136"/>
      <c r="YY68" s="136"/>
      <c r="YZ68" s="136"/>
      <c r="ZA68" s="136"/>
      <c r="ZB68" s="136"/>
      <c r="ZC68" s="136"/>
      <c r="ZD68" s="136"/>
      <c r="ZE68" s="136"/>
      <c r="ZF68" s="136"/>
      <c r="ZG68" s="136"/>
      <c r="ZH68" s="136"/>
      <c r="ZI68" s="136"/>
      <c r="ZJ68" s="136"/>
      <c r="ZK68" s="136"/>
      <c r="ZL68" s="136"/>
      <c r="ZM68" s="136"/>
      <c r="ZN68" s="136"/>
      <c r="ZO68" s="136"/>
      <c r="ZP68" s="136"/>
      <c r="ZQ68" s="136"/>
      <c r="ZR68" s="136"/>
      <c r="ZS68" s="136"/>
      <c r="ZT68" s="136"/>
      <c r="ZU68" s="136"/>
      <c r="ZV68" s="136"/>
      <c r="ZW68" s="136"/>
      <c r="ZX68" s="136"/>
      <c r="ZY68" s="136"/>
      <c r="ZZ68" s="136"/>
      <c r="AAA68" s="136"/>
      <c r="AAB68" s="136"/>
      <c r="AAC68" s="136"/>
      <c r="AAD68" s="136"/>
      <c r="AAE68" s="136"/>
      <c r="AAF68" s="136"/>
      <c r="AAG68" s="136"/>
      <c r="AAH68" s="136"/>
      <c r="AAI68" s="136"/>
      <c r="AAJ68" s="136"/>
      <c r="AAK68" s="136"/>
      <c r="AAL68" s="136"/>
      <c r="AAM68" s="136"/>
      <c r="AAN68" s="136"/>
      <c r="AAO68" s="136"/>
      <c r="AAP68" s="136"/>
      <c r="AAQ68" s="136"/>
      <c r="AAR68" s="136"/>
      <c r="AAS68" s="136"/>
      <c r="AAT68" s="136"/>
      <c r="AAU68" s="136"/>
      <c r="AAV68" s="136"/>
      <c r="AAW68" s="136"/>
      <c r="AAX68" s="136"/>
      <c r="AAY68" s="136"/>
      <c r="AAZ68" s="136"/>
      <c r="ABA68" s="136"/>
      <c r="ABB68" s="136"/>
      <c r="ABC68" s="136"/>
      <c r="ABD68" s="136"/>
      <c r="ABE68" s="136"/>
      <c r="ABF68" s="136"/>
      <c r="ABG68" s="136"/>
      <c r="ABH68" s="136"/>
      <c r="ABI68" s="136"/>
      <c r="ABJ68" s="136"/>
      <c r="ABK68" s="136"/>
      <c r="ABL68" s="136"/>
      <c r="ABM68" s="136"/>
      <c r="ABN68" s="136"/>
      <c r="ABO68" s="136"/>
      <c r="ABP68" s="136"/>
      <c r="ABQ68" s="136"/>
      <c r="ABR68" s="136"/>
      <c r="ABS68" s="136"/>
      <c r="ABT68" s="136"/>
      <c r="ABU68" s="136"/>
      <c r="ABV68" s="136"/>
      <c r="ABW68" s="136"/>
      <c r="ABX68" s="136"/>
      <c r="ABY68" s="136"/>
      <c r="ABZ68" s="136"/>
      <c r="ACA68" s="136"/>
      <c r="ACB68" s="136"/>
      <c r="ACC68" s="136"/>
      <c r="ACD68" s="136"/>
      <c r="ACE68" s="136"/>
      <c r="ACF68" s="136"/>
      <c r="ACG68" s="136"/>
      <c r="ACH68" s="136"/>
      <c r="ACI68" s="136"/>
      <c r="ACJ68" s="136"/>
      <c r="ACK68" s="136"/>
      <c r="ACL68" s="136"/>
      <c r="ACM68" s="136"/>
      <c r="ACN68" s="136"/>
      <c r="ACO68" s="136"/>
      <c r="ACP68" s="136"/>
      <c r="ACQ68" s="136"/>
      <c r="ACR68" s="136"/>
      <c r="ACS68" s="136"/>
      <c r="ACT68" s="136"/>
      <c r="ACU68" s="136"/>
      <c r="ACV68" s="136"/>
      <c r="ACW68" s="136"/>
      <c r="ACX68" s="136"/>
      <c r="ACY68" s="136"/>
      <c r="ACZ68" s="136"/>
      <c r="ADA68" s="136"/>
      <c r="ADB68" s="136"/>
      <c r="ADC68" s="136"/>
      <c r="ADD68" s="136"/>
      <c r="ADE68" s="136"/>
      <c r="ADF68" s="136"/>
      <c r="ADG68" s="136"/>
      <c r="ADH68" s="136"/>
      <c r="ADI68" s="136"/>
      <c r="ADJ68" s="136"/>
      <c r="ADK68" s="136"/>
      <c r="ADL68" s="136"/>
      <c r="ADM68" s="136"/>
      <c r="ADN68" s="136"/>
      <c r="ADO68" s="136"/>
      <c r="ADP68" s="136"/>
      <c r="ADQ68" s="136"/>
      <c r="ADR68" s="136"/>
      <c r="ADS68" s="136"/>
      <c r="ADT68" s="136"/>
      <c r="ADU68" s="136"/>
      <c r="ADV68" s="136"/>
      <c r="ADW68" s="136"/>
      <c r="ADX68" s="136"/>
      <c r="ADY68" s="136"/>
      <c r="ADZ68" s="136"/>
      <c r="AEA68" s="136"/>
      <c r="AEB68" s="136"/>
      <c r="AEC68" s="136"/>
      <c r="AED68" s="136"/>
      <c r="AEE68" s="136"/>
      <c r="AEF68" s="136"/>
      <c r="AEG68" s="136"/>
      <c r="AEH68" s="136"/>
      <c r="AEI68" s="136"/>
      <c r="AEJ68" s="136"/>
      <c r="AEK68" s="136"/>
      <c r="AEL68" s="136"/>
      <c r="AEM68" s="136"/>
      <c r="AEN68" s="136"/>
      <c r="AEO68" s="136"/>
      <c r="AEP68" s="136"/>
      <c r="AEQ68" s="136"/>
      <c r="AER68" s="136"/>
      <c r="AES68" s="136"/>
      <c r="AET68" s="136"/>
      <c r="AEU68" s="136"/>
      <c r="AEV68" s="136"/>
      <c r="AEW68" s="136"/>
      <c r="AEX68" s="136"/>
      <c r="AEY68" s="136"/>
      <c r="AEZ68" s="136"/>
      <c r="AFA68" s="136"/>
      <c r="AFB68" s="136"/>
      <c r="AFC68" s="136"/>
      <c r="AFD68" s="136"/>
      <c r="AFE68" s="136"/>
      <c r="AFF68" s="136"/>
      <c r="AFG68" s="136"/>
      <c r="AFH68" s="136"/>
      <c r="AFI68" s="136"/>
      <c r="AFJ68" s="136"/>
      <c r="AFK68" s="136"/>
      <c r="AFL68" s="136"/>
      <c r="AFM68" s="136"/>
      <c r="AFN68" s="136"/>
      <c r="AFO68" s="136"/>
      <c r="AFP68" s="136"/>
      <c r="AFQ68" s="136"/>
      <c r="AFR68" s="136"/>
      <c r="AFS68" s="136"/>
      <c r="AFT68" s="136"/>
      <c r="AFU68" s="136"/>
      <c r="AFV68" s="136"/>
      <c r="AFW68" s="136"/>
      <c r="AFX68" s="136"/>
      <c r="AFY68" s="136"/>
      <c r="AFZ68" s="136"/>
      <c r="AGA68" s="136"/>
      <c r="AGB68" s="136"/>
      <c r="AGC68" s="136"/>
      <c r="AGD68" s="136"/>
      <c r="AGE68" s="136"/>
      <c r="AGF68" s="136"/>
      <c r="AGG68" s="136"/>
      <c r="AGH68" s="136"/>
      <c r="AGI68" s="136"/>
      <c r="AGJ68" s="136"/>
      <c r="AGK68" s="136"/>
      <c r="AGL68" s="136"/>
      <c r="AGM68" s="136"/>
      <c r="AGN68" s="136"/>
      <c r="AGO68" s="136"/>
      <c r="AGP68" s="136"/>
      <c r="AGQ68" s="136"/>
      <c r="AGR68" s="136"/>
      <c r="AGS68" s="136"/>
      <c r="AGT68" s="136"/>
      <c r="AGU68" s="136"/>
      <c r="AGV68" s="136"/>
      <c r="AGW68" s="136"/>
      <c r="AGX68" s="136"/>
      <c r="AGY68" s="136"/>
      <c r="AGZ68" s="136"/>
      <c r="AHA68" s="136"/>
      <c r="AHB68" s="136"/>
      <c r="AHC68" s="136"/>
      <c r="AHD68" s="136"/>
      <c r="AHE68" s="136"/>
      <c r="AHF68" s="136"/>
      <c r="AHG68" s="136"/>
      <c r="AHH68" s="136"/>
      <c r="AHI68" s="136"/>
      <c r="AHJ68" s="136"/>
      <c r="AHK68" s="136"/>
      <c r="AHL68" s="136"/>
      <c r="AHM68" s="136"/>
      <c r="AHN68" s="136"/>
      <c r="AHO68" s="136"/>
      <c r="AHP68" s="136"/>
      <c r="AHQ68" s="136"/>
      <c r="AHR68" s="136"/>
      <c r="AHS68" s="136"/>
      <c r="AHT68" s="136"/>
      <c r="AHU68" s="136"/>
      <c r="AHV68" s="136"/>
      <c r="AHW68" s="136"/>
      <c r="AHX68" s="136"/>
      <c r="AHY68" s="136"/>
      <c r="AHZ68" s="136"/>
      <c r="AIA68" s="136"/>
      <c r="AIB68" s="136"/>
      <c r="AIC68" s="136"/>
      <c r="AID68" s="136"/>
      <c r="AIE68" s="136"/>
      <c r="AIF68" s="136"/>
      <c r="AIG68" s="136"/>
      <c r="AIH68" s="136"/>
      <c r="AII68" s="136"/>
      <c r="AIJ68" s="136"/>
      <c r="AIK68" s="136"/>
      <c r="AIL68" s="136"/>
      <c r="AIM68" s="136"/>
      <c r="AIN68" s="136"/>
      <c r="AIO68" s="136"/>
      <c r="AIP68" s="136"/>
      <c r="AIQ68" s="136"/>
      <c r="AIR68" s="136"/>
      <c r="AIS68" s="136"/>
      <c r="AIT68" s="136"/>
      <c r="AIU68" s="136"/>
      <c r="AIV68" s="136"/>
      <c r="AIW68" s="136"/>
      <c r="AIX68" s="136"/>
      <c r="AIY68" s="136"/>
      <c r="AIZ68" s="136"/>
      <c r="AJA68" s="136"/>
      <c r="AJB68" s="136"/>
      <c r="AJC68" s="136"/>
      <c r="AJD68" s="136"/>
      <c r="AJE68" s="136"/>
      <c r="AJF68" s="136"/>
      <c r="AJG68" s="136"/>
      <c r="AJH68" s="136"/>
      <c r="AJI68" s="136"/>
      <c r="AJJ68" s="136"/>
      <c r="AJK68" s="136"/>
      <c r="AJL68" s="136"/>
      <c r="AJM68" s="136"/>
      <c r="AJN68" s="136"/>
      <c r="AJO68" s="136"/>
      <c r="AJP68" s="136"/>
      <c r="AJQ68" s="136"/>
      <c r="AJR68" s="136"/>
      <c r="AJS68" s="136"/>
      <c r="AJT68" s="136"/>
      <c r="AJU68" s="136"/>
      <c r="AJV68" s="136"/>
      <c r="AJW68" s="136"/>
      <c r="AJX68" s="136"/>
      <c r="AJY68" s="136"/>
      <c r="AJZ68" s="136"/>
      <c r="AKA68" s="136"/>
      <c r="AKB68" s="136"/>
      <c r="AKC68" s="136"/>
      <c r="AKD68" s="136"/>
      <c r="AKE68" s="136"/>
      <c r="AKF68" s="136"/>
      <c r="AKG68" s="136"/>
      <c r="AKH68" s="136"/>
      <c r="AKI68" s="136"/>
      <c r="AKJ68" s="136"/>
      <c r="AKK68" s="136"/>
      <c r="AKL68" s="136"/>
      <c r="AKM68" s="136"/>
      <c r="AKN68" s="136"/>
      <c r="AKO68" s="136"/>
      <c r="AKP68" s="136"/>
      <c r="AKQ68" s="136"/>
      <c r="AKR68" s="136"/>
      <c r="AKS68" s="136"/>
      <c r="AKT68" s="136"/>
      <c r="AKU68" s="136"/>
      <c r="AKV68" s="136"/>
      <c r="AKW68" s="136"/>
      <c r="AKX68" s="136"/>
      <c r="AKY68" s="136"/>
      <c r="AKZ68" s="136"/>
      <c r="ALA68" s="136"/>
      <c r="ALB68" s="136"/>
      <c r="ALC68" s="136"/>
      <c r="ALD68" s="136"/>
      <c r="ALE68" s="136"/>
      <c r="ALF68" s="136"/>
      <c r="ALG68" s="136"/>
      <c r="ALH68" s="136"/>
      <c r="ALI68" s="136"/>
      <c r="ALJ68" s="136"/>
      <c r="ALK68" s="136"/>
      <c r="ALL68" s="136"/>
      <c r="ALM68" s="136"/>
      <c r="ALN68" s="136"/>
      <c r="ALO68" s="136"/>
      <c r="ALP68" s="136"/>
      <c r="ALQ68" s="136"/>
      <c r="ALR68" s="136"/>
      <c r="ALS68" s="136"/>
      <c r="ALT68" s="136"/>
      <c r="ALU68" s="136"/>
      <c r="ALV68" s="136"/>
      <c r="ALW68" s="136"/>
      <c r="ALX68" s="136"/>
      <c r="ALY68" s="136"/>
      <c r="ALZ68" s="136"/>
      <c r="AMA68" s="136"/>
      <c r="AMB68" s="136"/>
      <c r="AMC68" s="136"/>
      <c r="AMD68" s="136"/>
      <c r="AME68" s="136"/>
      <c r="AMF68" s="136"/>
      <c r="AMG68" s="136"/>
      <c r="AMH68" s="136"/>
      <c r="AMI68" s="136"/>
      <c r="AMJ68" s="136"/>
      <c r="AMK68" s="136"/>
      <c r="AML68" s="136"/>
      <c r="AMM68" s="136"/>
      <c r="AMN68" s="136"/>
      <c r="AMO68" s="136"/>
      <c r="AMP68" s="136"/>
      <c r="AMQ68" s="136"/>
      <c r="AMR68" s="136"/>
      <c r="AMS68" s="136"/>
      <c r="AMT68" s="136"/>
      <c r="AMU68" s="136"/>
      <c r="AMV68" s="136"/>
      <c r="AMW68" s="136"/>
      <c r="AMX68" s="136"/>
      <c r="AMY68" s="136"/>
      <c r="AMZ68" s="136"/>
      <c r="ANA68" s="136"/>
      <c r="ANB68" s="136"/>
      <c r="ANC68" s="136"/>
      <c r="AND68" s="136"/>
      <c r="ANE68" s="136"/>
      <c r="ANF68" s="136"/>
      <c r="ANG68" s="136"/>
      <c r="ANH68" s="136"/>
      <c r="ANI68" s="136"/>
      <c r="ANJ68" s="136"/>
      <c r="ANK68" s="136"/>
      <c r="ANL68" s="136"/>
      <c r="ANM68" s="136"/>
      <c r="ANN68" s="136"/>
      <c r="ANO68" s="136"/>
      <c r="ANP68" s="136"/>
      <c r="ANQ68" s="136"/>
      <c r="ANR68" s="136"/>
      <c r="ANS68" s="136"/>
      <c r="ANT68" s="136"/>
      <c r="ANU68" s="136"/>
      <c r="ANV68" s="136"/>
      <c r="ANW68" s="136"/>
      <c r="ANX68" s="136"/>
      <c r="ANY68" s="136"/>
      <c r="ANZ68" s="136"/>
      <c r="AOA68" s="136"/>
      <c r="AOB68" s="136"/>
      <c r="AOC68" s="136"/>
      <c r="AOD68" s="136"/>
      <c r="AOE68" s="136"/>
      <c r="AOF68" s="136"/>
      <c r="AOG68" s="136"/>
      <c r="AOH68" s="136"/>
      <c r="AOI68" s="136"/>
      <c r="AOJ68" s="136"/>
      <c r="AOK68" s="136"/>
      <c r="AOL68" s="136"/>
      <c r="AOM68" s="136"/>
      <c r="AON68" s="136"/>
      <c r="AOO68" s="136"/>
      <c r="AOP68" s="136"/>
      <c r="AOQ68" s="136"/>
      <c r="AOR68" s="136"/>
      <c r="AOS68" s="136"/>
      <c r="AOT68" s="136"/>
      <c r="AOU68" s="136"/>
      <c r="AOV68" s="136"/>
      <c r="AOW68" s="136"/>
      <c r="AOX68" s="136"/>
      <c r="AOY68" s="136"/>
      <c r="AOZ68" s="136"/>
      <c r="APA68" s="136"/>
      <c r="APB68" s="136"/>
      <c r="APC68" s="136"/>
      <c r="APD68" s="136"/>
      <c r="APE68" s="136"/>
      <c r="APF68" s="136"/>
      <c r="APG68" s="136"/>
      <c r="APH68" s="136"/>
      <c r="API68" s="136"/>
      <c r="APJ68" s="136"/>
      <c r="APK68" s="136"/>
      <c r="APL68" s="136"/>
      <c r="APM68" s="136"/>
      <c r="APN68" s="136"/>
      <c r="APO68" s="136"/>
      <c r="APP68" s="136"/>
      <c r="APQ68" s="136"/>
      <c r="APR68" s="136"/>
      <c r="APS68" s="136"/>
      <c r="APT68" s="136"/>
      <c r="APU68" s="136"/>
      <c r="APV68" s="136"/>
      <c r="APW68" s="136"/>
      <c r="APX68" s="136"/>
      <c r="APY68" s="136"/>
      <c r="APZ68" s="136"/>
      <c r="AQA68" s="136"/>
      <c r="AQB68" s="136"/>
      <c r="AQC68" s="136"/>
      <c r="AQD68" s="136"/>
      <c r="AQE68" s="136"/>
      <c r="AQF68" s="136"/>
      <c r="AQG68" s="136"/>
      <c r="AQH68" s="136"/>
      <c r="AQI68" s="136"/>
      <c r="AQJ68" s="136"/>
      <c r="AQK68" s="136"/>
      <c r="AQL68" s="136"/>
      <c r="AQM68" s="136"/>
      <c r="AQN68" s="136"/>
      <c r="AQO68" s="136"/>
      <c r="AQP68" s="136"/>
      <c r="AQQ68" s="136"/>
      <c r="AQR68" s="136"/>
      <c r="AQS68" s="136"/>
      <c r="AQT68" s="136"/>
      <c r="AQU68" s="136"/>
      <c r="AQV68" s="136"/>
      <c r="AQW68" s="136"/>
      <c r="AQX68" s="136"/>
      <c r="AQY68" s="136"/>
      <c r="AQZ68" s="136"/>
      <c r="ARA68" s="136"/>
      <c r="ARB68" s="136"/>
      <c r="ARC68" s="136"/>
      <c r="ARD68" s="136"/>
      <c r="ARE68" s="136"/>
      <c r="ARF68" s="136"/>
      <c r="ARG68" s="136"/>
      <c r="ARH68" s="136"/>
      <c r="ARI68" s="136"/>
      <c r="ARJ68" s="136"/>
      <c r="ARK68" s="136"/>
      <c r="ARL68" s="136"/>
      <c r="ARM68" s="136"/>
      <c r="ARN68" s="136"/>
      <c r="ARO68" s="136"/>
      <c r="ARP68" s="136"/>
      <c r="ARQ68" s="136"/>
      <c r="ARR68" s="136"/>
      <c r="ARS68" s="136"/>
      <c r="ART68" s="136"/>
      <c r="ARU68" s="136"/>
      <c r="ARV68" s="136"/>
      <c r="ARW68" s="136"/>
      <c r="ARX68" s="136"/>
      <c r="ARY68" s="136"/>
      <c r="ARZ68" s="136"/>
      <c r="ASA68" s="136"/>
      <c r="ASB68" s="136"/>
      <c r="ASC68" s="136"/>
      <c r="ASD68" s="136"/>
      <c r="ASE68" s="136"/>
      <c r="ASF68" s="136"/>
      <c r="ASG68" s="136"/>
      <c r="ASH68" s="136"/>
      <c r="ASI68" s="136"/>
      <c r="ASJ68" s="136"/>
      <c r="ASK68" s="136"/>
      <c r="ASL68" s="136"/>
      <c r="ASM68" s="136"/>
      <c r="ASN68" s="136"/>
      <c r="ASO68" s="136"/>
      <c r="ASP68" s="136"/>
      <c r="ASQ68" s="136"/>
      <c r="ASR68" s="136"/>
      <c r="ASS68" s="136"/>
      <c r="AST68" s="136"/>
      <c r="ASU68" s="136"/>
      <c r="ASV68" s="136"/>
      <c r="ASW68" s="136"/>
      <c r="ASX68" s="136"/>
      <c r="ASY68" s="136"/>
      <c r="ASZ68" s="136"/>
      <c r="ATA68" s="136"/>
      <c r="ATB68" s="136"/>
      <c r="ATC68" s="136"/>
      <c r="ATD68" s="136"/>
      <c r="ATE68" s="136"/>
      <c r="ATF68" s="136"/>
      <c r="ATG68" s="136"/>
      <c r="ATH68" s="136"/>
      <c r="ATI68" s="136"/>
      <c r="ATJ68" s="136"/>
      <c r="ATK68" s="136"/>
      <c r="ATL68" s="136"/>
      <c r="ATM68" s="136"/>
      <c r="ATN68" s="136"/>
      <c r="ATO68" s="136"/>
      <c r="ATP68" s="136"/>
      <c r="ATQ68" s="136"/>
      <c r="ATR68" s="136"/>
      <c r="ATS68" s="136"/>
      <c r="ATT68" s="136"/>
      <c r="ATU68" s="136"/>
      <c r="ATV68" s="136"/>
      <c r="ATW68" s="136"/>
      <c r="ATX68" s="136"/>
      <c r="ATY68" s="136"/>
      <c r="ATZ68" s="136"/>
      <c r="AUA68" s="136"/>
      <c r="AUB68" s="136"/>
      <c r="AUC68" s="136"/>
      <c r="AUD68" s="136"/>
      <c r="AUE68" s="136"/>
      <c r="AUF68" s="136"/>
      <c r="AUG68" s="136"/>
      <c r="AUH68" s="136"/>
      <c r="AUI68" s="136"/>
      <c r="AUJ68" s="136"/>
      <c r="AUK68" s="136"/>
      <c r="AUL68" s="136"/>
      <c r="AUM68" s="136"/>
      <c r="AUN68" s="136"/>
      <c r="AUO68" s="136"/>
      <c r="AUP68" s="136"/>
      <c r="AUQ68" s="136"/>
      <c r="AUR68" s="136"/>
      <c r="AUS68" s="136"/>
      <c r="AUT68" s="136"/>
      <c r="AUU68" s="136"/>
      <c r="AUV68" s="136"/>
      <c r="AUW68" s="136"/>
      <c r="AUX68" s="136"/>
      <c r="AUY68" s="136"/>
      <c r="AUZ68" s="136"/>
      <c r="AVA68" s="136"/>
      <c r="AVB68" s="136"/>
      <c r="AVC68" s="136"/>
      <c r="AVD68" s="136"/>
      <c r="AVE68" s="136"/>
      <c r="AVF68" s="136"/>
      <c r="AVG68" s="136"/>
      <c r="AVH68" s="136"/>
      <c r="AVI68" s="136"/>
      <c r="AVJ68" s="136"/>
      <c r="AVK68" s="136"/>
      <c r="AVL68" s="136"/>
      <c r="AVM68" s="136"/>
      <c r="AVN68" s="136"/>
      <c r="AVO68" s="136"/>
      <c r="AVP68" s="136"/>
      <c r="AVQ68" s="136"/>
      <c r="AVR68" s="136"/>
      <c r="AVS68" s="136"/>
      <c r="AVT68" s="136"/>
      <c r="AVU68" s="136"/>
      <c r="AVV68" s="136"/>
      <c r="AVW68" s="136"/>
      <c r="AVX68" s="136"/>
      <c r="AVY68" s="136"/>
      <c r="AVZ68" s="136"/>
      <c r="AWA68" s="136"/>
      <c r="AWB68" s="136"/>
      <c r="AWC68" s="136"/>
      <c r="AWD68" s="136"/>
      <c r="AWE68" s="136"/>
      <c r="AWF68" s="136"/>
      <c r="AWG68" s="136"/>
      <c r="AWH68" s="136"/>
      <c r="AWI68" s="136"/>
      <c r="AWJ68" s="136"/>
      <c r="AWK68" s="136"/>
      <c r="AWL68" s="136"/>
      <c r="AWM68" s="136"/>
      <c r="AWN68" s="136"/>
      <c r="AWO68" s="136"/>
      <c r="AWP68" s="136"/>
      <c r="AWQ68" s="136"/>
      <c r="AWR68" s="136"/>
      <c r="AWS68" s="136"/>
      <c r="AWT68" s="136"/>
      <c r="AWU68" s="136"/>
      <c r="AWV68" s="136"/>
      <c r="AWW68" s="136"/>
      <c r="AWX68" s="136"/>
      <c r="AWY68" s="136"/>
      <c r="AWZ68" s="136"/>
      <c r="AXA68" s="136"/>
      <c r="AXB68" s="136"/>
      <c r="AXC68" s="136"/>
      <c r="AXD68" s="136"/>
      <c r="AXE68" s="136"/>
      <c r="AXF68" s="136"/>
      <c r="AXG68" s="136"/>
      <c r="AXH68" s="136"/>
      <c r="AXI68" s="136"/>
      <c r="AXJ68" s="136"/>
      <c r="AXK68" s="136"/>
      <c r="AXL68" s="136"/>
      <c r="AXM68" s="136"/>
      <c r="AXN68" s="136"/>
      <c r="AXO68" s="136"/>
      <c r="AXP68" s="136"/>
      <c r="AXQ68" s="136"/>
      <c r="AXR68" s="136"/>
      <c r="AXS68" s="136"/>
      <c r="AXT68" s="136"/>
      <c r="AXU68" s="136"/>
      <c r="AXV68" s="136"/>
      <c r="AXW68" s="136"/>
      <c r="AXX68" s="136"/>
      <c r="AXY68" s="136"/>
      <c r="AXZ68" s="136"/>
      <c r="AYA68" s="136"/>
      <c r="AYB68" s="136"/>
      <c r="AYC68" s="136"/>
      <c r="AYD68" s="136"/>
      <c r="AYE68" s="136"/>
      <c r="AYF68" s="136"/>
      <c r="AYG68" s="136"/>
      <c r="AYH68" s="136"/>
      <c r="AYI68" s="136"/>
      <c r="AYJ68" s="136"/>
      <c r="AYK68" s="136"/>
      <c r="AYL68" s="136"/>
      <c r="AYM68" s="136"/>
      <c r="AYN68" s="136"/>
      <c r="AYO68" s="136"/>
      <c r="AYP68" s="136"/>
      <c r="AYQ68" s="136"/>
      <c r="AYR68" s="136"/>
      <c r="AYS68" s="136"/>
      <c r="AYT68" s="136"/>
      <c r="AYU68" s="136"/>
      <c r="AYV68" s="136"/>
      <c r="AYW68" s="136"/>
      <c r="AYX68" s="136"/>
      <c r="AYY68" s="136"/>
      <c r="AYZ68" s="136"/>
      <c r="AZA68" s="136"/>
      <c r="AZB68" s="136"/>
      <c r="AZC68" s="136"/>
      <c r="AZD68" s="136"/>
      <c r="AZE68" s="136"/>
      <c r="AZF68" s="136"/>
      <c r="AZG68" s="136"/>
      <c r="AZH68" s="136"/>
      <c r="AZI68" s="136"/>
      <c r="AZJ68" s="136"/>
      <c r="AZK68" s="136"/>
      <c r="AZL68" s="136"/>
      <c r="AZM68" s="136"/>
      <c r="AZN68" s="136"/>
      <c r="AZO68" s="136"/>
      <c r="AZP68" s="136"/>
      <c r="AZQ68" s="136"/>
      <c r="AZR68" s="136"/>
      <c r="AZS68" s="136"/>
      <c r="AZT68" s="136"/>
      <c r="AZU68" s="136"/>
      <c r="AZV68" s="136"/>
      <c r="AZW68" s="136"/>
      <c r="AZX68" s="136"/>
      <c r="AZY68" s="136"/>
      <c r="AZZ68" s="136"/>
      <c r="BAA68" s="136"/>
      <c r="BAB68" s="136"/>
      <c r="BAC68" s="136"/>
      <c r="BAD68" s="136"/>
      <c r="BAE68" s="136"/>
      <c r="BAF68" s="136"/>
      <c r="BAG68" s="136"/>
      <c r="BAH68" s="136"/>
      <c r="BAI68" s="136"/>
      <c r="BAJ68" s="136"/>
      <c r="BAK68" s="136"/>
      <c r="BAL68" s="136"/>
      <c r="BAM68" s="136"/>
      <c r="BAN68" s="136"/>
      <c r="BAO68" s="136"/>
      <c r="BAP68" s="136"/>
      <c r="BAQ68" s="136"/>
      <c r="BAR68" s="136"/>
      <c r="BAS68" s="136"/>
      <c r="BAT68" s="136"/>
      <c r="BAU68" s="136"/>
      <c r="BAV68" s="136"/>
      <c r="BAW68" s="136"/>
      <c r="BAX68" s="136"/>
      <c r="BAY68" s="136"/>
      <c r="BAZ68" s="136"/>
      <c r="BBA68" s="136"/>
      <c r="BBB68" s="136"/>
      <c r="BBC68" s="136"/>
      <c r="BBD68" s="136"/>
      <c r="BBE68" s="136"/>
      <c r="BBF68" s="136"/>
      <c r="BBG68" s="136"/>
      <c r="BBH68" s="136"/>
      <c r="BBI68" s="136"/>
      <c r="BBJ68" s="136"/>
      <c r="BBK68" s="136"/>
      <c r="BBL68" s="136"/>
      <c r="BBM68" s="136"/>
      <c r="BBN68" s="136"/>
      <c r="BBO68" s="136"/>
      <c r="BBP68" s="136"/>
      <c r="BBQ68" s="136"/>
      <c r="BBR68" s="136"/>
      <c r="BBS68" s="136"/>
      <c r="BBT68" s="136"/>
      <c r="BBU68" s="136"/>
      <c r="BBV68" s="136"/>
      <c r="BBW68" s="136"/>
      <c r="BBX68" s="136"/>
      <c r="BBY68" s="136"/>
      <c r="BBZ68" s="136"/>
      <c r="BCA68" s="136"/>
      <c r="BCB68" s="136"/>
      <c r="BCC68" s="136"/>
      <c r="BCD68" s="136"/>
      <c r="BCE68" s="136"/>
      <c r="BCF68" s="136"/>
      <c r="BCG68" s="136"/>
      <c r="BCH68" s="136"/>
      <c r="BCI68" s="136"/>
      <c r="BCJ68" s="136"/>
      <c r="BCK68" s="136"/>
      <c r="BCL68" s="136"/>
      <c r="BCM68" s="136"/>
      <c r="BCN68" s="136"/>
      <c r="BCO68" s="136"/>
      <c r="BCP68" s="136"/>
      <c r="BCQ68" s="136"/>
      <c r="BCR68" s="136"/>
      <c r="BCS68" s="136"/>
      <c r="BCT68" s="136"/>
      <c r="BCU68" s="136"/>
      <c r="BCV68" s="136"/>
      <c r="BCW68" s="136"/>
      <c r="BCX68" s="136"/>
      <c r="BCY68" s="136"/>
      <c r="BCZ68" s="136"/>
      <c r="BDA68" s="136"/>
      <c r="BDB68" s="136"/>
      <c r="BDC68" s="136"/>
      <c r="BDD68" s="136"/>
      <c r="BDE68" s="136"/>
      <c r="BDF68" s="136"/>
      <c r="BDG68" s="136"/>
      <c r="BDH68" s="136"/>
      <c r="BDI68" s="136"/>
      <c r="BDJ68" s="136"/>
      <c r="BDK68" s="136"/>
      <c r="BDL68" s="136"/>
      <c r="BDM68" s="136"/>
      <c r="BDN68" s="136"/>
      <c r="BDO68" s="136"/>
      <c r="BDP68" s="136"/>
      <c r="BDQ68" s="136"/>
      <c r="BDR68" s="136"/>
      <c r="BDS68" s="136"/>
      <c r="BDT68" s="136"/>
      <c r="BDU68" s="136"/>
      <c r="BDV68" s="136"/>
      <c r="BDW68" s="136"/>
      <c r="BDX68" s="136"/>
      <c r="BDY68" s="136"/>
      <c r="BDZ68" s="136"/>
      <c r="BEA68" s="136"/>
      <c r="BEB68" s="136"/>
      <c r="BEC68" s="136"/>
      <c r="BED68" s="136"/>
      <c r="BEE68" s="136"/>
      <c r="BEF68" s="136"/>
      <c r="BEG68" s="136"/>
      <c r="BEH68" s="136"/>
      <c r="BEI68" s="136"/>
      <c r="BEJ68" s="136"/>
      <c r="BEK68" s="136"/>
      <c r="BEL68" s="136"/>
      <c r="BEM68" s="136"/>
      <c r="BEN68" s="136"/>
      <c r="BEO68" s="136"/>
      <c r="BEP68" s="136"/>
      <c r="BEQ68" s="136"/>
      <c r="BER68" s="136"/>
      <c r="BES68" s="136"/>
      <c r="BET68" s="136"/>
      <c r="BEU68" s="136"/>
      <c r="BEV68" s="136"/>
      <c r="BEW68" s="136"/>
      <c r="BEX68" s="136"/>
      <c r="BEY68" s="136"/>
      <c r="BEZ68" s="136"/>
      <c r="BFA68" s="136"/>
      <c r="BFB68" s="136"/>
      <c r="BFC68" s="136"/>
      <c r="BFD68" s="136"/>
      <c r="BFE68" s="136"/>
      <c r="BFF68" s="136"/>
      <c r="BFG68" s="136"/>
      <c r="BFH68" s="136"/>
      <c r="BFI68" s="136"/>
      <c r="BFJ68" s="136"/>
      <c r="BFK68" s="136"/>
      <c r="BFL68" s="136"/>
      <c r="BFM68" s="136"/>
      <c r="BFN68" s="136"/>
      <c r="BFO68" s="136"/>
      <c r="BFP68" s="136"/>
      <c r="BFQ68" s="136"/>
      <c r="BFR68" s="136"/>
      <c r="BFS68" s="136"/>
      <c r="BFT68" s="136"/>
      <c r="BFU68" s="136"/>
      <c r="BFV68" s="136"/>
      <c r="BFW68" s="136"/>
      <c r="BFX68" s="136"/>
      <c r="BFY68" s="136"/>
      <c r="BFZ68" s="136"/>
      <c r="BGA68" s="136"/>
      <c r="BGB68" s="136"/>
      <c r="BGC68" s="136"/>
      <c r="BGD68" s="136"/>
      <c r="BGE68" s="136"/>
      <c r="BGF68" s="136"/>
      <c r="BGG68" s="136"/>
      <c r="BGH68" s="136"/>
      <c r="BGI68" s="136"/>
      <c r="BGJ68" s="136"/>
      <c r="BGK68" s="136"/>
      <c r="BGL68" s="136"/>
      <c r="BGM68" s="136"/>
      <c r="BGN68" s="136"/>
      <c r="BGO68" s="136"/>
      <c r="BGP68" s="136"/>
      <c r="BGQ68" s="136"/>
      <c r="BGR68" s="136"/>
      <c r="BGS68" s="136"/>
      <c r="BGT68" s="136"/>
      <c r="BGU68" s="136"/>
      <c r="BGV68" s="136"/>
      <c r="BGW68" s="136"/>
      <c r="BGX68" s="136"/>
      <c r="BGY68" s="136"/>
      <c r="BGZ68" s="136"/>
      <c r="BHA68" s="136"/>
      <c r="BHB68" s="136"/>
      <c r="BHC68" s="136"/>
      <c r="BHD68" s="136"/>
      <c r="BHE68" s="136"/>
      <c r="BHF68" s="136"/>
      <c r="BHG68" s="136"/>
      <c r="BHH68" s="136"/>
      <c r="BHI68" s="136"/>
      <c r="BHJ68" s="136"/>
      <c r="BHK68" s="136"/>
      <c r="BHL68" s="136"/>
      <c r="BHM68" s="136"/>
      <c r="BHN68" s="136"/>
      <c r="BHO68" s="136"/>
      <c r="BHP68" s="136"/>
      <c r="BHQ68" s="136"/>
      <c r="BHR68" s="136"/>
      <c r="BHS68" s="136"/>
      <c r="BHT68" s="136"/>
      <c r="BHU68" s="136"/>
      <c r="BHV68" s="136"/>
      <c r="BHW68" s="136"/>
      <c r="BHX68" s="136"/>
      <c r="BHY68" s="136"/>
      <c r="BHZ68" s="136"/>
      <c r="BIA68" s="136"/>
      <c r="BIB68" s="136"/>
      <c r="BIC68" s="136"/>
      <c r="BID68" s="136"/>
      <c r="BIE68" s="136"/>
      <c r="BIF68" s="136"/>
      <c r="BIG68" s="136"/>
      <c r="BIH68" s="136"/>
      <c r="BII68" s="136"/>
      <c r="BIJ68" s="136"/>
      <c r="BIK68" s="136"/>
      <c r="BIL68" s="136"/>
      <c r="BIM68" s="136"/>
      <c r="BIN68" s="136"/>
      <c r="BIO68" s="136"/>
      <c r="BIP68" s="136"/>
      <c r="BIQ68" s="136"/>
      <c r="BIR68" s="136"/>
      <c r="BIS68" s="136"/>
      <c r="BIT68" s="136"/>
      <c r="BIU68" s="136"/>
      <c r="BIV68" s="136"/>
      <c r="BIW68" s="136"/>
      <c r="BIX68" s="136"/>
      <c r="BIY68" s="136"/>
      <c r="BIZ68" s="136"/>
      <c r="BJA68" s="136"/>
      <c r="BJB68" s="136"/>
      <c r="BJC68" s="136"/>
      <c r="BJD68" s="136"/>
      <c r="BJE68" s="136"/>
      <c r="BJF68" s="136"/>
      <c r="BJG68" s="136"/>
      <c r="BJH68" s="136"/>
      <c r="BJI68" s="136"/>
      <c r="BJJ68" s="136"/>
      <c r="BJK68" s="136"/>
      <c r="BJL68" s="136"/>
      <c r="BJM68" s="136"/>
      <c r="BJN68" s="136"/>
      <c r="BJO68" s="136"/>
      <c r="BJP68" s="136"/>
      <c r="BJQ68" s="136"/>
      <c r="BJR68" s="136"/>
      <c r="BJS68" s="136"/>
      <c r="BJT68" s="136"/>
      <c r="BJU68" s="136"/>
      <c r="BJV68" s="136"/>
      <c r="BJW68" s="136"/>
      <c r="BJX68" s="136"/>
      <c r="BJY68" s="136"/>
      <c r="BJZ68" s="136"/>
      <c r="BKA68" s="136"/>
      <c r="BKB68" s="136"/>
      <c r="BKC68" s="136"/>
      <c r="BKD68" s="136"/>
      <c r="BKE68" s="136"/>
      <c r="BKF68" s="136"/>
      <c r="BKG68" s="136"/>
      <c r="BKH68" s="136"/>
      <c r="BKI68" s="136"/>
      <c r="BKJ68" s="136"/>
      <c r="BKK68" s="136"/>
      <c r="BKL68" s="136"/>
      <c r="BKM68" s="136"/>
      <c r="BKN68" s="136"/>
      <c r="BKO68" s="136"/>
      <c r="BKP68" s="136"/>
      <c r="BKQ68" s="136"/>
      <c r="BKR68" s="136"/>
      <c r="BKS68" s="136"/>
      <c r="BKT68" s="136"/>
      <c r="BKU68" s="136"/>
      <c r="BKV68" s="136"/>
      <c r="BKW68" s="136"/>
      <c r="BKX68" s="136"/>
      <c r="BKY68" s="136"/>
      <c r="BKZ68" s="136"/>
      <c r="BLA68" s="136"/>
      <c r="BLB68" s="136"/>
      <c r="BLC68" s="136"/>
      <c r="BLD68" s="136"/>
      <c r="BLE68" s="136"/>
      <c r="BLF68" s="136"/>
      <c r="BLG68" s="136"/>
      <c r="BLH68" s="136"/>
      <c r="BLI68" s="136"/>
      <c r="BLJ68" s="136"/>
      <c r="BLK68" s="136"/>
      <c r="BLL68" s="136"/>
      <c r="BLM68" s="136"/>
      <c r="BLN68" s="136"/>
      <c r="BLO68" s="136"/>
      <c r="BLP68" s="136"/>
      <c r="BLQ68" s="136"/>
      <c r="BLR68" s="136"/>
      <c r="BLS68" s="136"/>
      <c r="BLT68" s="136"/>
      <c r="BLU68" s="136"/>
      <c r="BLV68" s="136"/>
      <c r="BLW68" s="136"/>
      <c r="BLX68" s="136"/>
      <c r="BLY68" s="136"/>
      <c r="BLZ68" s="136"/>
      <c r="BMA68" s="136"/>
      <c r="BMB68" s="136"/>
      <c r="BMC68" s="136"/>
      <c r="BMD68" s="136"/>
      <c r="BME68" s="136"/>
      <c r="BMF68" s="136"/>
      <c r="BMG68" s="136"/>
      <c r="BMH68" s="136"/>
      <c r="BMI68" s="136"/>
      <c r="BMJ68" s="136"/>
      <c r="BMK68" s="136"/>
      <c r="BML68" s="136"/>
      <c r="BMM68" s="136"/>
      <c r="BMN68" s="136"/>
      <c r="BMO68" s="136"/>
      <c r="BMP68" s="136"/>
      <c r="BMQ68" s="136"/>
      <c r="BMR68" s="136"/>
      <c r="BMS68" s="136"/>
      <c r="BMT68" s="136"/>
      <c r="BMU68" s="136"/>
      <c r="BMV68" s="136"/>
      <c r="BMW68" s="136"/>
      <c r="BMX68" s="136"/>
      <c r="BMY68" s="136"/>
      <c r="BMZ68" s="136"/>
      <c r="BNA68" s="136"/>
      <c r="BNB68" s="136"/>
      <c r="BNC68" s="136"/>
      <c r="BND68" s="136"/>
      <c r="BNE68" s="136"/>
      <c r="BNF68" s="136"/>
      <c r="BNG68" s="136"/>
      <c r="BNH68" s="136"/>
      <c r="BNI68" s="136"/>
      <c r="BNJ68" s="136"/>
      <c r="BNK68" s="136"/>
      <c r="BNL68" s="136"/>
      <c r="BNM68" s="136"/>
      <c r="BNN68" s="136"/>
      <c r="BNO68" s="136"/>
      <c r="BNP68" s="136"/>
      <c r="BNQ68" s="136"/>
      <c r="BNR68" s="136"/>
      <c r="BNS68" s="136"/>
      <c r="BNT68" s="136"/>
      <c r="BNU68" s="136"/>
      <c r="BNV68" s="136"/>
      <c r="BNW68" s="136"/>
      <c r="BNX68" s="136"/>
      <c r="BNY68" s="136"/>
      <c r="BNZ68" s="136"/>
      <c r="BOA68" s="136"/>
      <c r="BOB68" s="136"/>
      <c r="BOC68" s="136"/>
      <c r="BOD68" s="136"/>
      <c r="BOE68" s="136"/>
      <c r="BOF68" s="136"/>
      <c r="BOG68" s="136"/>
      <c r="BOH68" s="136"/>
      <c r="BOI68" s="136"/>
      <c r="BOJ68" s="136"/>
      <c r="BOK68" s="136"/>
      <c r="BOL68" s="136"/>
      <c r="BOM68" s="136"/>
      <c r="BON68" s="136"/>
      <c r="BOO68" s="136"/>
      <c r="BOP68" s="136"/>
      <c r="BOQ68" s="136"/>
      <c r="BOR68" s="136"/>
      <c r="BOS68" s="136"/>
      <c r="BOT68" s="136"/>
      <c r="BOU68" s="136"/>
      <c r="BOV68" s="136"/>
      <c r="BOW68" s="136"/>
      <c r="BOX68" s="136"/>
      <c r="BOY68" s="136"/>
      <c r="BOZ68" s="136"/>
      <c r="BPA68" s="136"/>
      <c r="BPB68" s="136"/>
      <c r="BPC68" s="136"/>
      <c r="BPD68" s="136"/>
      <c r="BPE68" s="136"/>
      <c r="BPF68" s="136"/>
      <c r="BPG68" s="136"/>
      <c r="BPH68" s="136"/>
      <c r="BPI68" s="136"/>
      <c r="BPJ68" s="136"/>
      <c r="BPK68" s="136"/>
      <c r="BPL68" s="136"/>
      <c r="BPM68" s="136"/>
      <c r="BPN68" s="136"/>
      <c r="BPO68" s="136"/>
      <c r="BPP68" s="136"/>
      <c r="BPQ68" s="136"/>
      <c r="BPR68" s="136"/>
      <c r="BPS68" s="136"/>
      <c r="BPT68" s="136"/>
      <c r="BPU68" s="136"/>
      <c r="BPV68" s="136"/>
      <c r="BPW68" s="136"/>
      <c r="BPX68" s="136"/>
      <c r="BPY68" s="136"/>
      <c r="BPZ68" s="136"/>
      <c r="BQA68" s="136"/>
      <c r="BQB68" s="136"/>
      <c r="BQC68" s="136"/>
      <c r="BQD68" s="136"/>
      <c r="BQE68" s="136"/>
      <c r="BQF68" s="136"/>
      <c r="BQG68" s="136"/>
      <c r="BQH68" s="136"/>
      <c r="BQI68" s="136"/>
      <c r="BQJ68" s="136"/>
      <c r="BQK68" s="136"/>
      <c r="BQL68" s="136"/>
      <c r="BQM68" s="136"/>
      <c r="BQN68" s="136"/>
      <c r="BQO68" s="136"/>
      <c r="BQP68" s="136"/>
      <c r="BQQ68" s="136"/>
      <c r="BQR68" s="136"/>
      <c r="BQS68" s="136"/>
      <c r="BQT68" s="136"/>
      <c r="BQU68" s="136"/>
      <c r="BQV68" s="136"/>
      <c r="BQW68" s="136"/>
      <c r="BQX68" s="136"/>
      <c r="BQY68" s="136"/>
      <c r="BQZ68" s="136"/>
      <c r="BRA68" s="136"/>
      <c r="BRB68" s="136"/>
      <c r="BRC68" s="136"/>
      <c r="BRD68" s="136"/>
      <c r="BRE68" s="136"/>
      <c r="BRF68" s="136"/>
      <c r="BRG68" s="136"/>
      <c r="BRH68" s="136"/>
      <c r="BRI68" s="136"/>
      <c r="BRJ68" s="136"/>
      <c r="BRK68" s="136"/>
      <c r="BRL68" s="136"/>
      <c r="BRM68" s="136"/>
      <c r="BRN68" s="136"/>
      <c r="BRO68" s="136"/>
      <c r="BRP68" s="136"/>
      <c r="BRQ68" s="136"/>
      <c r="BRR68" s="136"/>
      <c r="BRS68" s="136"/>
      <c r="BRT68" s="136"/>
      <c r="BRU68" s="136"/>
      <c r="BRV68" s="136"/>
      <c r="BRW68" s="136"/>
      <c r="BRX68" s="136"/>
      <c r="BRY68" s="136"/>
      <c r="BRZ68" s="136"/>
      <c r="BSA68" s="136"/>
      <c r="BSB68" s="136"/>
      <c r="BSC68" s="136"/>
      <c r="BSD68" s="136"/>
      <c r="BSE68" s="136"/>
      <c r="BSF68" s="136"/>
      <c r="BSG68" s="136"/>
      <c r="BSH68" s="136"/>
      <c r="BSI68" s="136"/>
      <c r="BSJ68" s="136"/>
      <c r="BSK68" s="136"/>
      <c r="BSL68" s="136"/>
      <c r="BSM68" s="136"/>
      <c r="BSN68" s="136"/>
      <c r="BSO68" s="136"/>
      <c r="BSP68" s="136"/>
      <c r="BSQ68" s="136"/>
      <c r="BSR68" s="136"/>
      <c r="BSS68" s="136"/>
      <c r="BST68" s="136"/>
      <c r="BSU68" s="136"/>
      <c r="BSV68" s="136"/>
      <c r="BSW68" s="136"/>
      <c r="BSX68" s="136"/>
      <c r="BSY68" s="136"/>
      <c r="BSZ68" s="136"/>
      <c r="BTA68" s="136"/>
      <c r="BTB68" s="136"/>
      <c r="BTC68" s="136"/>
      <c r="BTD68" s="136"/>
      <c r="BTE68" s="136"/>
      <c r="BTF68" s="136"/>
      <c r="BTG68" s="136"/>
      <c r="BTH68" s="136"/>
      <c r="BTI68" s="136"/>
      <c r="BTJ68" s="136"/>
      <c r="BTK68" s="136"/>
      <c r="BTL68" s="136"/>
      <c r="BTM68" s="136"/>
      <c r="BTN68" s="136"/>
      <c r="BTO68" s="136"/>
      <c r="BTP68" s="136"/>
      <c r="BTQ68" s="136"/>
      <c r="BTR68" s="136"/>
      <c r="BTS68" s="136"/>
      <c r="BTT68" s="136"/>
      <c r="BTU68" s="136"/>
      <c r="BTV68" s="136"/>
      <c r="BTW68" s="136"/>
      <c r="BTX68" s="136"/>
      <c r="BTY68" s="136"/>
      <c r="BTZ68" s="136"/>
      <c r="BUA68" s="136"/>
      <c r="BUB68" s="136"/>
      <c r="BUC68" s="136"/>
      <c r="BUD68" s="136"/>
      <c r="BUE68" s="136"/>
      <c r="BUF68" s="136"/>
      <c r="BUG68" s="136"/>
      <c r="BUH68" s="136"/>
      <c r="BUI68" s="136"/>
      <c r="BUJ68" s="136"/>
      <c r="BUK68" s="136"/>
      <c r="BUL68" s="136"/>
      <c r="BUM68" s="136"/>
      <c r="BUN68" s="136"/>
      <c r="BUO68" s="136"/>
      <c r="BUP68" s="136"/>
      <c r="BUQ68" s="136"/>
      <c r="BUR68" s="136"/>
      <c r="BUS68" s="136"/>
      <c r="BUT68" s="136"/>
      <c r="BUU68" s="136"/>
      <c r="BUV68" s="136"/>
      <c r="BUW68" s="136"/>
      <c r="BUX68" s="136"/>
      <c r="BUY68" s="136"/>
      <c r="BUZ68" s="136"/>
      <c r="BVA68" s="136"/>
      <c r="BVB68" s="136"/>
      <c r="BVC68" s="136"/>
      <c r="BVD68" s="136"/>
      <c r="BVE68" s="136"/>
      <c r="BVF68" s="136"/>
      <c r="BVG68" s="136"/>
      <c r="BVH68" s="136"/>
      <c r="BVI68" s="136"/>
      <c r="BVJ68" s="136"/>
      <c r="BVK68" s="136"/>
      <c r="BVL68" s="136"/>
      <c r="BVM68" s="136"/>
      <c r="BVN68" s="136"/>
      <c r="BVO68" s="136"/>
      <c r="BVP68" s="136"/>
      <c r="BVQ68" s="136"/>
      <c r="BVR68" s="136"/>
      <c r="BVS68" s="136"/>
      <c r="BVT68" s="136"/>
      <c r="BVU68" s="136"/>
      <c r="BVV68" s="136"/>
      <c r="BVW68" s="136"/>
      <c r="BVX68" s="136"/>
      <c r="BVY68" s="136"/>
      <c r="BVZ68" s="136"/>
      <c r="BWA68" s="136"/>
      <c r="BWB68" s="136"/>
      <c r="BWC68" s="136"/>
      <c r="BWD68" s="136"/>
      <c r="BWE68" s="136"/>
      <c r="BWF68" s="136"/>
      <c r="BWG68" s="136"/>
      <c r="BWH68" s="136"/>
      <c r="BWI68" s="136"/>
      <c r="BWJ68" s="136"/>
      <c r="BWK68" s="136"/>
      <c r="BWL68" s="136"/>
      <c r="BWM68" s="136"/>
      <c r="BWN68" s="136"/>
      <c r="BWO68" s="136"/>
      <c r="BWP68" s="136"/>
      <c r="BWQ68" s="136"/>
      <c r="BWR68" s="136"/>
      <c r="BWS68" s="136"/>
      <c r="BWT68" s="136"/>
      <c r="BWU68" s="136"/>
      <c r="BWV68" s="136"/>
      <c r="BWW68" s="136"/>
      <c r="BWX68" s="136"/>
      <c r="BWY68" s="136"/>
      <c r="BWZ68" s="136"/>
      <c r="BXA68" s="136"/>
      <c r="BXB68" s="136"/>
      <c r="BXC68" s="136"/>
      <c r="BXD68" s="136"/>
      <c r="BXE68" s="136"/>
      <c r="BXF68" s="136"/>
      <c r="BXG68" s="136"/>
      <c r="BXH68" s="136"/>
      <c r="BXI68" s="136"/>
      <c r="BXJ68" s="136"/>
      <c r="BXK68" s="136"/>
      <c r="BXL68" s="136"/>
      <c r="BXM68" s="136"/>
      <c r="BXN68" s="136"/>
      <c r="BXO68" s="136"/>
      <c r="BXP68" s="136"/>
      <c r="BXQ68" s="136"/>
      <c r="BXR68" s="136"/>
      <c r="BXS68" s="136"/>
      <c r="BXT68" s="136"/>
      <c r="BXU68" s="136"/>
      <c r="BXV68" s="136"/>
      <c r="BXW68" s="136"/>
      <c r="BXX68" s="136"/>
      <c r="BXY68" s="136"/>
      <c r="BXZ68" s="136"/>
      <c r="BYA68" s="136"/>
      <c r="BYB68" s="136"/>
      <c r="BYC68" s="136"/>
      <c r="BYD68" s="136"/>
      <c r="BYE68" s="136"/>
      <c r="BYF68" s="136"/>
      <c r="BYG68" s="136"/>
      <c r="BYH68" s="136"/>
      <c r="BYI68" s="136"/>
      <c r="BYJ68" s="136"/>
      <c r="BYK68" s="136"/>
      <c r="BYL68" s="136"/>
      <c r="BYM68" s="136"/>
      <c r="BYN68" s="136"/>
      <c r="BYO68" s="136"/>
      <c r="BYP68" s="136"/>
      <c r="BYQ68" s="136"/>
      <c r="BYR68" s="136"/>
      <c r="BYS68" s="136"/>
      <c r="BYT68" s="136"/>
      <c r="BYU68" s="136"/>
      <c r="BYV68" s="136"/>
      <c r="BYW68" s="136"/>
      <c r="BYX68" s="136"/>
      <c r="BYY68" s="136"/>
      <c r="BYZ68" s="136"/>
      <c r="BZA68" s="136"/>
      <c r="BZB68" s="136"/>
      <c r="BZC68" s="136"/>
      <c r="BZD68" s="136"/>
      <c r="BZE68" s="136"/>
      <c r="BZF68" s="136"/>
      <c r="BZG68" s="136"/>
      <c r="BZH68" s="136"/>
      <c r="BZI68" s="136"/>
      <c r="BZJ68" s="136"/>
      <c r="BZK68" s="136"/>
      <c r="BZL68" s="136"/>
      <c r="BZM68" s="136"/>
      <c r="BZN68" s="136"/>
      <c r="BZO68" s="136"/>
      <c r="BZP68" s="136"/>
      <c r="BZQ68" s="136"/>
      <c r="BZR68" s="136"/>
      <c r="BZS68" s="136"/>
      <c r="BZT68" s="136"/>
      <c r="BZU68" s="136"/>
      <c r="BZV68" s="136"/>
      <c r="BZW68" s="136"/>
      <c r="BZX68" s="136"/>
      <c r="BZY68" s="136"/>
      <c r="BZZ68" s="136"/>
      <c r="CAA68" s="136"/>
      <c r="CAB68" s="136"/>
      <c r="CAC68" s="136"/>
      <c r="CAD68" s="136"/>
      <c r="CAE68" s="136"/>
      <c r="CAF68" s="136"/>
      <c r="CAG68" s="136"/>
      <c r="CAH68" s="136"/>
      <c r="CAI68" s="136"/>
      <c r="CAJ68" s="136"/>
      <c r="CAK68" s="136"/>
      <c r="CAL68" s="136"/>
      <c r="CAM68" s="136"/>
      <c r="CAN68" s="136"/>
      <c r="CAO68" s="136"/>
      <c r="CAP68" s="136"/>
      <c r="CAQ68" s="136"/>
      <c r="CAR68" s="136"/>
      <c r="CAS68" s="136"/>
      <c r="CAT68" s="136"/>
      <c r="CAU68" s="136"/>
      <c r="CAV68" s="136"/>
      <c r="CAW68" s="136"/>
      <c r="CAX68" s="136"/>
      <c r="CAY68" s="136"/>
      <c r="CAZ68" s="136"/>
      <c r="CBA68" s="136"/>
      <c r="CBB68" s="136"/>
      <c r="CBC68" s="136"/>
      <c r="CBD68" s="136"/>
      <c r="CBE68" s="136"/>
      <c r="CBF68" s="136"/>
      <c r="CBG68" s="136"/>
      <c r="CBH68" s="136"/>
      <c r="CBI68" s="136"/>
      <c r="CBJ68" s="136"/>
      <c r="CBK68" s="136"/>
      <c r="CBL68" s="136"/>
      <c r="CBM68" s="136"/>
      <c r="CBN68" s="136"/>
      <c r="CBO68" s="136"/>
      <c r="CBP68" s="136"/>
      <c r="CBQ68" s="136"/>
      <c r="CBR68" s="136"/>
      <c r="CBS68" s="136"/>
      <c r="CBT68" s="136"/>
      <c r="CBU68" s="136"/>
      <c r="CBV68" s="136"/>
      <c r="CBW68" s="136"/>
      <c r="CBX68" s="136"/>
      <c r="CBY68" s="136"/>
      <c r="CBZ68" s="136"/>
      <c r="CCA68" s="136"/>
      <c r="CCB68" s="136"/>
      <c r="CCC68" s="136"/>
      <c r="CCD68" s="136"/>
      <c r="CCE68" s="136"/>
      <c r="CCF68" s="136"/>
      <c r="CCG68" s="136"/>
      <c r="CCH68" s="136"/>
      <c r="CCI68" s="136"/>
      <c r="CCJ68" s="136"/>
      <c r="CCK68" s="136"/>
      <c r="CCL68" s="136"/>
      <c r="CCM68" s="136"/>
      <c r="CCN68" s="136"/>
      <c r="CCO68" s="136"/>
      <c r="CCP68" s="136"/>
      <c r="CCQ68" s="136"/>
      <c r="CCR68" s="136"/>
      <c r="CCS68" s="136"/>
      <c r="CCT68" s="136"/>
      <c r="CCU68" s="136"/>
      <c r="CCV68" s="136"/>
      <c r="CCW68" s="136"/>
      <c r="CCX68" s="136"/>
      <c r="CCY68" s="136"/>
      <c r="CCZ68" s="136"/>
      <c r="CDA68" s="136"/>
      <c r="CDB68" s="136"/>
      <c r="CDC68" s="136"/>
      <c r="CDD68" s="136"/>
      <c r="CDE68" s="136"/>
      <c r="CDF68" s="136"/>
      <c r="CDG68" s="136"/>
      <c r="CDH68" s="136"/>
      <c r="CDI68" s="136"/>
      <c r="CDJ68" s="136"/>
      <c r="CDK68" s="136"/>
      <c r="CDL68" s="136"/>
      <c r="CDM68" s="136"/>
      <c r="CDN68" s="136"/>
      <c r="CDO68" s="136"/>
      <c r="CDP68" s="136"/>
      <c r="CDQ68" s="136"/>
      <c r="CDR68" s="136"/>
      <c r="CDS68" s="136"/>
      <c r="CDT68" s="136"/>
      <c r="CDU68" s="136"/>
      <c r="CDV68" s="136"/>
      <c r="CDW68" s="136"/>
      <c r="CDX68" s="136"/>
      <c r="CDY68" s="136"/>
      <c r="CDZ68" s="136"/>
      <c r="CEA68" s="136"/>
      <c r="CEB68" s="136"/>
      <c r="CEC68" s="136"/>
      <c r="CED68" s="136"/>
      <c r="CEE68" s="136"/>
      <c r="CEF68" s="136"/>
      <c r="CEG68" s="136"/>
      <c r="CEH68" s="136"/>
      <c r="CEI68" s="136"/>
      <c r="CEJ68" s="136"/>
      <c r="CEK68" s="136"/>
      <c r="CEL68" s="136"/>
      <c r="CEM68" s="136"/>
      <c r="CEN68" s="136"/>
      <c r="CEO68" s="136"/>
      <c r="CEP68" s="136"/>
      <c r="CEQ68" s="136"/>
      <c r="CER68" s="136"/>
      <c r="CES68" s="136"/>
      <c r="CET68" s="136"/>
      <c r="CEU68" s="136"/>
      <c r="CEV68" s="136"/>
      <c r="CEW68" s="136"/>
      <c r="CEX68" s="136"/>
      <c r="CEY68" s="136"/>
      <c r="CEZ68" s="136"/>
      <c r="CFA68" s="136"/>
      <c r="CFB68" s="136"/>
      <c r="CFC68" s="136"/>
      <c r="CFD68" s="136"/>
      <c r="CFE68" s="136"/>
      <c r="CFF68" s="136"/>
      <c r="CFG68" s="136"/>
      <c r="CFH68" s="136"/>
      <c r="CFI68" s="136"/>
      <c r="CFJ68" s="136"/>
      <c r="CFK68" s="136"/>
      <c r="CFL68" s="136"/>
      <c r="CFM68" s="136"/>
      <c r="CFN68" s="136"/>
      <c r="CFO68" s="136"/>
      <c r="CFP68" s="136"/>
      <c r="CFQ68" s="136"/>
      <c r="CFR68" s="136"/>
      <c r="CFS68" s="136"/>
      <c r="CFT68" s="136"/>
      <c r="CFU68" s="136"/>
      <c r="CFV68" s="136"/>
      <c r="CFW68" s="136"/>
      <c r="CFX68" s="136"/>
      <c r="CFY68" s="136"/>
      <c r="CFZ68" s="136"/>
      <c r="CGA68" s="136"/>
      <c r="CGB68" s="136"/>
      <c r="CGC68" s="136"/>
      <c r="CGD68" s="136"/>
      <c r="CGE68" s="136"/>
      <c r="CGF68" s="136"/>
      <c r="CGG68" s="136"/>
      <c r="CGH68" s="136"/>
      <c r="CGI68" s="136"/>
      <c r="CGJ68" s="136"/>
      <c r="CGK68" s="136"/>
      <c r="CGL68" s="136"/>
      <c r="CGM68" s="136"/>
      <c r="CGN68" s="136"/>
      <c r="CGO68" s="136"/>
      <c r="CGP68" s="136"/>
      <c r="CGQ68" s="136"/>
      <c r="CGR68" s="136"/>
      <c r="CGS68" s="136"/>
      <c r="CGT68" s="136"/>
      <c r="CGU68" s="136"/>
      <c r="CGV68" s="136"/>
      <c r="CGW68" s="136"/>
      <c r="CGX68" s="136"/>
      <c r="CGY68" s="136"/>
      <c r="CGZ68" s="136"/>
      <c r="CHA68" s="136"/>
      <c r="CHB68" s="136"/>
      <c r="CHC68" s="136"/>
      <c r="CHD68" s="136"/>
      <c r="CHE68" s="136"/>
      <c r="CHF68" s="136"/>
      <c r="CHG68" s="136"/>
      <c r="CHH68" s="136"/>
      <c r="CHI68" s="136"/>
      <c r="CHJ68" s="136"/>
      <c r="CHK68" s="136"/>
      <c r="CHL68" s="136"/>
      <c r="CHM68" s="136"/>
      <c r="CHN68" s="136"/>
      <c r="CHO68" s="136"/>
      <c r="CHP68" s="136"/>
      <c r="CHQ68" s="136"/>
      <c r="CHR68" s="136"/>
      <c r="CHS68" s="136"/>
      <c r="CHT68" s="136"/>
      <c r="CHU68" s="136"/>
      <c r="CHV68" s="136"/>
      <c r="CHW68" s="136"/>
      <c r="CHX68" s="136"/>
      <c r="CHY68" s="136"/>
      <c r="CHZ68" s="136"/>
      <c r="CIA68" s="136"/>
      <c r="CIB68" s="136"/>
      <c r="CIC68" s="136"/>
      <c r="CID68" s="136"/>
      <c r="CIE68" s="136"/>
      <c r="CIF68" s="136"/>
      <c r="CIG68" s="136"/>
      <c r="CIH68" s="136"/>
      <c r="CII68" s="136"/>
      <c r="CIJ68" s="136"/>
      <c r="CIK68" s="136"/>
      <c r="CIL68" s="136"/>
      <c r="CIM68" s="136"/>
      <c r="CIN68" s="136"/>
      <c r="CIO68" s="136"/>
      <c r="CIP68" s="136"/>
      <c r="CIQ68" s="136"/>
      <c r="CIR68" s="136"/>
      <c r="CIS68" s="136"/>
      <c r="CIT68" s="136"/>
      <c r="CIU68" s="136"/>
      <c r="CIV68" s="136"/>
      <c r="CIW68" s="136"/>
      <c r="CIX68" s="136"/>
      <c r="CIY68" s="136"/>
      <c r="CIZ68" s="136"/>
      <c r="CJA68" s="136"/>
      <c r="CJB68" s="136"/>
      <c r="CJC68" s="136"/>
      <c r="CJD68" s="136"/>
      <c r="CJE68" s="136"/>
      <c r="CJF68" s="136"/>
      <c r="CJG68" s="136"/>
      <c r="CJH68" s="136"/>
      <c r="CJI68" s="136"/>
      <c r="CJJ68" s="136"/>
      <c r="CJK68" s="136"/>
      <c r="CJL68" s="136"/>
      <c r="CJM68" s="136"/>
      <c r="CJN68" s="136"/>
      <c r="CJO68" s="136"/>
      <c r="CJP68" s="136"/>
      <c r="CJQ68" s="136"/>
      <c r="CJR68" s="136"/>
      <c r="CJS68" s="136"/>
      <c r="CJT68" s="136"/>
      <c r="CJU68" s="136"/>
      <c r="CJV68" s="136"/>
      <c r="CJW68" s="136"/>
      <c r="CJX68" s="136"/>
      <c r="CJY68" s="136"/>
      <c r="CJZ68" s="136"/>
      <c r="CKA68" s="136"/>
      <c r="CKB68" s="136"/>
      <c r="CKC68" s="136"/>
      <c r="CKD68" s="136"/>
      <c r="CKE68" s="136"/>
      <c r="CKF68" s="136"/>
      <c r="CKG68" s="136"/>
      <c r="CKH68" s="136"/>
      <c r="CKI68" s="136"/>
      <c r="CKJ68" s="136"/>
      <c r="CKK68" s="136"/>
      <c r="CKL68" s="136"/>
      <c r="CKM68" s="136"/>
      <c r="CKN68" s="136"/>
      <c r="CKO68" s="136"/>
      <c r="CKP68" s="136"/>
      <c r="CKQ68" s="136"/>
      <c r="CKR68" s="136"/>
      <c r="CKS68" s="136"/>
      <c r="CKT68" s="136"/>
      <c r="CKU68" s="136"/>
      <c r="CKV68" s="136"/>
      <c r="CKW68" s="136"/>
      <c r="CKX68" s="136"/>
      <c r="CKY68" s="136"/>
      <c r="CKZ68" s="136"/>
      <c r="CLA68" s="136"/>
      <c r="CLB68" s="136"/>
      <c r="CLC68" s="136"/>
      <c r="CLD68" s="136"/>
      <c r="CLE68" s="136"/>
      <c r="CLF68" s="136"/>
      <c r="CLG68" s="136"/>
      <c r="CLH68" s="136"/>
      <c r="CLI68" s="136"/>
      <c r="CLJ68" s="136"/>
      <c r="CLK68" s="136"/>
      <c r="CLL68" s="136"/>
      <c r="CLM68" s="136"/>
      <c r="CLN68" s="136"/>
      <c r="CLO68" s="136"/>
      <c r="CLP68" s="136"/>
      <c r="CLQ68" s="136"/>
      <c r="CLR68" s="136"/>
      <c r="CLS68" s="136"/>
      <c r="CLT68" s="136"/>
      <c r="CLU68" s="136"/>
      <c r="CLV68" s="136"/>
      <c r="CLW68" s="136"/>
      <c r="CLX68" s="136"/>
      <c r="CLY68" s="136"/>
      <c r="CLZ68" s="136"/>
      <c r="CMA68" s="136"/>
      <c r="CMB68" s="136"/>
      <c r="CMC68" s="136"/>
      <c r="CMD68" s="136"/>
      <c r="CME68" s="136"/>
      <c r="CMF68" s="136"/>
      <c r="CMG68" s="136"/>
      <c r="CMH68" s="136"/>
      <c r="CMI68" s="136"/>
      <c r="CMJ68" s="136"/>
      <c r="CMK68" s="136"/>
      <c r="CML68" s="136"/>
      <c r="CMM68" s="136"/>
      <c r="CMN68" s="136"/>
      <c r="CMO68" s="136"/>
      <c r="CMP68" s="136"/>
      <c r="CMQ68" s="136"/>
      <c r="CMR68" s="136"/>
      <c r="CMS68" s="136"/>
      <c r="CMT68" s="136"/>
      <c r="CMU68" s="136"/>
      <c r="CMV68" s="136"/>
      <c r="CMW68" s="136"/>
      <c r="CMX68" s="136"/>
      <c r="CMY68" s="136"/>
      <c r="CMZ68" s="136"/>
      <c r="CNA68" s="136"/>
      <c r="CNB68" s="136"/>
      <c r="CNC68" s="136"/>
      <c r="CND68" s="136"/>
      <c r="CNE68" s="136"/>
      <c r="CNF68" s="136"/>
      <c r="CNG68" s="136"/>
      <c r="CNH68" s="136"/>
      <c r="CNI68" s="136"/>
      <c r="CNJ68" s="136"/>
      <c r="CNK68" s="136"/>
      <c r="CNL68" s="136"/>
      <c r="CNM68" s="136"/>
      <c r="CNN68" s="136"/>
      <c r="CNO68" s="136"/>
      <c r="CNP68" s="136"/>
      <c r="CNQ68" s="136"/>
      <c r="CNR68" s="136"/>
      <c r="CNS68" s="136"/>
      <c r="CNT68" s="136"/>
      <c r="CNU68" s="136"/>
      <c r="CNV68" s="136"/>
      <c r="CNW68" s="136"/>
      <c r="CNX68" s="136"/>
      <c r="CNY68" s="136"/>
      <c r="CNZ68" s="136"/>
      <c r="COA68" s="136"/>
      <c r="COB68" s="136"/>
      <c r="COC68" s="136"/>
      <c r="COD68" s="136"/>
      <c r="COE68" s="136"/>
      <c r="COF68" s="136"/>
      <c r="COG68" s="136"/>
      <c r="COH68" s="136"/>
      <c r="COI68" s="136"/>
      <c r="COJ68" s="136"/>
      <c r="COK68" s="136"/>
      <c r="COL68" s="136"/>
      <c r="COM68" s="136"/>
      <c r="CON68" s="136"/>
      <c r="COO68" s="136"/>
      <c r="COP68" s="136"/>
      <c r="COQ68" s="136"/>
      <c r="COR68" s="136"/>
      <c r="COS68" s="136"/>
      <c r="COT68" s="136"/>
      <c r="COU68" s="136"/>
      <c r="COV68" s="136"/>
      <c r="COW68" s="136"/>
      <c r="COX68" s="136"/>
      <c r="COY68" s="136"/>
      <c r="COZ68" s="136"/>
      <c r="CPA68" s="136"/>
      <c r="CPB68" s="136"/>
      <c r="CPC68" s="136"/>
      <c r="CPD68" s="136"/>
      <c r="CPE68" s="136"/>
      <c r="CPF68" s="136"/>
      <c r="CPG68" s="136"/>
      <c r="CPH68" s="136"/>
      <c r="CPI68" s="136"/>
      <c r="CPJ68" s="136"/>
      <c r="CPK68" s="136"/>
      <c r="CPL68" s="136"/>
      <c r="CPM68" s="136"/>
      <c r="CPN68" s="136"/>
      <c r="CPO68" s="136"/>
      <c r="CPP68" s="136"/>
      <c r="CPQ68" s="136"/>
      <c r="CPR68" s="136"/>
      <c r="CPS68" s="136"/>
      <c r="CPT68" s="136"/>
      <c r="CPU68" s="136"/>
      <c r="CPV68" s="136"/>
      <c r="CPW68" s="136"/>
      <c r="CPX68" s="136"/>
      <c r="CPY68" s="136"/>
      <c r="CPZ68" s="136"/>
      <c r="CQA68" s="136"/>
      <c r="CQB68" s="136"/>
      <c r="CQC68" s="136"/>
      <c r="CQD68" s="136"/>
      <c r="CQE68" s="136"/>
      <c r="CQF68" s="136"/>
      <c r="CQG68" s="136"/>
      <c r="CQH68" s="136"/>
      <c r="CQI68" s="136"/>
      <c r="CQJ68" s="136"/>
      <c r="CQK68" s="136"/>
      <c r="CQL68" s="136"/>
      <c r="CQM68" s="136"/>
      <c r="CQN68" s="136"/>
      <c r="CQO68" s="136"/>
      <c r="CQP68" s="136"/>
      <c r="CQQ68" s="136"/>
      <c r="CQR68" s="136"/>
      <c r="CQS68" s="136"/>
      <c r="CQT68" s="136"/>
      <c r="CQU68" s="136"/>
      <c r="CQV68" s="136"/>
      <c r="CQW68" s="136"/>
      <c r="CQX68" s="136"/>
      <c r="CQY68" s="136"/>
      <c r="CQZ68" s="136"/>
      <c r="CRA68" s="136"/>
      <c r="CRB68" s="136"/>
      <c r="CRC68" s="136"/>
      <c r="CRD68" s="136"/>
      <c r="CRE68" s="136"/>
      <c r="CRF68" s="136"/>
      <c r="CRG68" s="136"/>
      <c r="CRH68" s="136"/>
      <c r="CRI68" s="136"/>
      <c r="CRJ68" s="136"/>
      <c r="CRK68" s="136"/>
      <c r="CRL68" s="136"/>
      <c r="CRM68" s="136"/>
      <c r="CRN68" s="136"/>
      <c r="CRO68" s="136"/>
      <c r="CRP68" s="136"/>
      <c r="CRQ68" s="136"/>
      <c r="CRR68" s="136"/>
      <c r="CRS68" s="136"/>
      <c r="CRT68" s="136"/>
      <c r="CRU68" s="136"/>
      <c r="CRV68" s="136"/>
      <c r="CRW68" s="136"/>
      <c r="CRX68" s="136"/>
      <c r="CRY68" s="136"/>
      <c r="CRZ68" s="136"/>
      <c r="CSA68" s="136"/>
      <c r="CSB68" s="136"/>
      <c r="CSC68" s="136"/>
      <c r="CSD68" s="136"/>
      <c r="CSE68" s="136"/>
      <c r="CSF68" s="136"/>
      <c r="CSG68" s="136"/>
      <c r="CSH68" s="136"/>
      <c r="CSI68" s="136"/>
      <c r="CSJ68" s="136"/>
      <c r="CSK68" s="136"/>
      <c r="CSL68" s="136"/>
      <c r="CSM68" s="136"/>
      <c r="CSN68" s="136"/>
      <c r="CSO68" s="136"/>
      <c r="CSP68" s="136"/>
      <c r="CSQ68" s="136"/>
      <c r="CSR68" s="136"/>
      <c r="CSS68" s="136"/>
      <c r="CST68" s="136"/>
      <c r="CSU68" s="136"/>
      <c r="CSV68" s="136"/>
      <c r="CSW68" s="136"/>
      <c r="CSX68" s="136"/>
      <c r="CSY68" s="136"/>
      <c r="CSZ68" s="136"/>
      <c r="CTA68" s="136"/>
      <c r="CTB68" s="136"/>
      <c r="CTC68" s="136"/>
      <c r="CTD68" s="136"/>
      <c r="CTE68" s="136"/>
      <c r="CTF68" s="136"/>
      <c r="CTG68" s="136"/>
      <c r="CTH68" s="136"/>
      <c r="CTI68" s="136"/>
      <c r="CTJ68" s="136"/>
      <c r="CTK68" s="136"/>
      <c r="CTL68" s="136"/>
      <c r="CTM68" s="136"/>
      <c r="CTN68" s="136"/>
      <c r="CTO68" s="136"/>
      <c r="CTP68" s="136"/>
      <c r="CTQ68" s="136"/>
      <c r="CTR68" s="136"/>
      <c r="CTS68" s="136"/>
      <c r="CTT68" s="136"/>
      <c r="CTU68" s="136"/>
      <c r="CTV68" s="136"/>
      <c r="CTW68" s="136"/>
      <c r="CTX68" s="136"/>
      <c r="CTY68" s="136"/>
      <c r="CTZ68" s="136"/>
      <c r="CUA68" s="136"/>
      <c r="CUB68" s="136"/>
      <c r="CUC68" s="136"/>
      <c r="CUD68" s="136"/>
      <c r="CUE68" s="136"/>
      <c r="CUF68" s="136"/>
      <c r="CUG68" s="136"/>
      <c r="CUH68" s="136"/>
      <c r="CUI68" s="136"/>
      <c r="CUJ68" s="136"/>
      <c r="CUK68" s="136"/>
      <c r="CUL68" s="136"/>
      <c r="CUM68" s="136"/>
      <c r="CUN68" s="136"/>
      <c r="CUO68" s="136"/>
      <c r="CUP68" s="136"/>
      <c r="CUQ68" s="136"/>
      <c r="CUR68" s="136"/>
      <c r="CUS68" s="136"/>
      <c r="CUT68" s="136"/>
      <c r="CUU68" s="136"/>
      <c r="CUV68" s="136"/>
      <c r="CUW68" s="136"/>
      <c r="CUX68" s="136"/>
      <c r="CUY68" s="136"/>
      <c r="CUZ68" s="136"/>
      <c r="CVA68" s="136"/>
      <c r="CVB68" s="136"/>
      <c r="CVC68" s="136"/>
      <c r="CVD68" s="136"/>
      <c r="CVE68" s="136"/>
      <c r="CVF68" s="136"/>
      <c r="CVG68" s="136"/>
      <c r="CVH68" s="136"/>
      <c r="CVI68" s="136"/>
      <c r="CVJ68" s="136"/>
      <c r="CVK68" s="136"/>
      <c r="CVL68" s="136"/>
      <c r="CVM68" s="136"/>
      <c r="CVN68" s="136"/>
      <c r="CVO68" s="136"/>
      <c r="CVP68" s="136"/>
      <c r="CVQ68" s="136"/>
      <c r="CVR68" s="136"/>
      <c r="CVS68" s="136"/>
      <c r="CVT68" s="136"/>
      <c r="CVU68" s="136"/>
      <c r="CVV68" s="136"/>
      <c r="CVW68" s="136"/>
      <c r="CVX68" s="136"/>
      <c r="CVY68" s="136"/>
      <c r="CVZ68" s="136"/>
      <c r="CWA68" s="136"/>
      <c r="CWB68" s="136"/>
      <c r="CWC68" s="136"/>
      <c r="CWD68" s="136"/>
      <c r="CWE68" s="136"/>
      <c r="CWF68" s="136"/>
      <c r="CWG68" s="136"/>
      <c r="CWH68" s="136"/>
      <c r="CWI68" s="136"/>
      <c r="CWJ68" s="136"/>
      <c r="CWK68" s="136"/>
      <c r="CWL68" s="136"/>
      <c r="CWM68" s="136"/>
      <c r="CWN68" s="136"/>
      <c r="CWO68" s="136"/>
      <c r="CWP68" s="136"/>
      <c r="CWQ68" s="136"/>
      <c r="CWR68" s="136"/>
      <c r="CWS68" s="136"/>
      <c r="CWT68" s="136"/>
      <c r="CWU68" s="136"/>
      <c r="CWV68" s="136"/>
      <c r="CWW68" s="136"/>
      <c r="CWX68" s="136"/>
      <c r="CWY68" s="136"/>
      <c r="CWZ68" s="136"/>
      <c r="CXA68" s="136"/>
      <c r="CXB68" s="136"/>
      <c r="CXC68" s="136"/>
      <c r="CXD68" s="136"/>
      <c r="CXE68" s="136"/>
      <c r="CXF68" s="136"/>
      <c r="CXG68" s="136"/>
      <c r="CXH68" s="136"/>
      <c r="CXI68" s="136"/>
      <c r="CXJ68" s="136"/>
      <c r="CXK68" s="136"/>
      <c r="CXL68" s="136"/>
      <c r="CXM68" s="136"/>
      <c r="CXN68" s="136"/>
      <c r="CXO68" s="136"/>
      <c r="CXP68" s="136"/>
      <c r="CXQ68" s="136"/>
      <c r="CXR68" s="136"/>
      <c r="CXS68" s="136"/>
      <c r="CXT68" s="136"/>
      <c r="CXU68" s="136"/>
      <c r="CXV68" s="136"/>
      <c r="CXW68" s="136"/>
      <c r="CXX68" s="136"/>
      <c r="CXY68" s="136"/>
      <c r="CXZ68" s="136"/>
      <c r="CYA68" s="136"/>
      <c r="CYB68" s="136"/>
      <c r="CYC68" s="136"/>
      <c r="CYD68" s="136"/>
      <c r="CYE68" s="136"/>
      <c r="CYF68" s="136"/>
      <c r="CYG68" s="136"/>
      <c r="CYH68" s="136"/>
      <c r="CYI68" s="136"/>
      <c r="CYJ68" s="136"/>
      <c r="CYK68" s="136"/>
      <c r="CYL68" s="136"/>
      <c r="CYM68" s="136"/>
      <c r="CYN68" s="136"/>
      <c r="CYO68" s="136"/>
      <c r="CYP68" s="136"/>
      <c r="CYQ68" s="136"/>
      <c r="CYR68" s="136"/>
      <c r="CYS68" s="136"/>
      <c r="CYT68" s="136"/>
      <c r="CYU68" s="136"/>
      <c r="CYV68" s="136"/>
      <c r="CYW68" s="136"/>
      <c r="CYX68" s="136"/>
      <c r="CYY68" s="136"/>
      <c r="CYZ68" s="136"/>
      <c r="CZA68" s="136"/>
      <c r="CZB68" s="136"/>
      <c r="CZC68" s="136"/>
      <c r="CZD68" s="136"/>
      <c r="CZE68" s="136"/>
      <c r="CZF68" s="136"/>
      <c r="CZG68" s="136"/>
      <c r="CZH68" s="136"/>
      <c r="CZI68" s="136"/>
      <c r="CZJ68" s="136"/>
      <c r="CZK68" s="136"/>
      <c r="CZL68" s="136"/>
      <c r="CZM68" s="136"/>
      <c r="CZN68" s="136"/>
      <c r="CZO68" s="136"/>
      <c r="CZP68" s="136"/>
      <c r="CZQ68" s="136"/>
      <c r="CZR68" s="136"/>
      <c r="CZS68" s="136"/>
      <c r="CZT68" s="136"/>
      <c r="CZU68" s="136"/>
      <c r="CZV68" s="136"/>
      <c r="CZW68" s="136"/>
      <c r="CZX68" s="136"/>
      <c r="CZY68" s="136"/>
      <c r="CZZ68" s="136"/>
      <c r="DAA68" s="136"/>
      <c r="DAB68" s="136"/>
      <c r="DAC68" s="136"/>
      <c r="DAD68" s="136"/>
      <c r="DAE68" s="136"/>
      <c r="DAF68" s="136"/>
      <c r="DAG68" s="136"/>
      <c r="DAH68" s="136"/>
      <c r="DAI68" s="136"/>
      <c r="DAJ68" s="136"/>
      <c r="DAK68" s="136"/>
      <c r="DAL68" s="136"/>
      <c r="DAM68" s="136"/>
      <c r="DAN68" s="136"/>
      <c r="DAO68" s="136"/>
      <c r="DAP68" s="136"/>
      <c r="DAQ68" s="136"/>
      <c r="DAR68" s="136"/>
      <c r="DAS68" s="136"/>
      <c r="DAT68" s="136"/>
      <c r="DAU68" s="136"/>
      <c r="DAV68" s="136"/>
      <c r="DAW68" s="136"/>
      <c r="DAX68" s="136"/>
      <c r="DAY68" s="136"/>
      <c r="DAZ68" s="136"/>
      <c r="DBA68" s="136"/>
      <c r="DBB68" s="136"/>
      <c r="DBC68" s="136"/>
      <c r="DBD68" s="136"/>
      <c r="DBE68" s="136"/>
      <c r="DBF68" s="136"/>
      <c r="DBG68" s="136"/>
      <c r="DBH68" s="136"/>
      <c r="DBI68" s="136"/>
      <c r="DBJ68" s="136"/>
      <c r="DBK68" s="136"/>
      <c r="DBL68" s="136"/>
      <c r="DBM68" s="136"/>
      <c r="DBN68" s="136"/>
      <c r="DBO68" s="136"/>
      <c r="DBP68" s="136"/>
      <c r="DBQ68" s="136"/>
      <c r="DBR68" s="136"/>
      <c r="DBS68" s="136"/>
      <c r="DBT68" s="136"/>
      <c r="DBU68" s="136"/>
      <c r="DBV68" s="136"/>
      <c r="DBW68" s="136"/>
      <c r="DBX68" s="136"/>
      <c r="DBY68" s="136"/>
      <c r="DBZ68" s="136"/>
      <c r="DCA68" s="136"/>
      <c r="DCB68" s="136"/>
      <c r="DCC68" s="136"/>
      <c r="DCD68" s="136"/>
      <c r="DCE68" s="136"/>
      <c r="DCF68" s="136"/>
      <c r="DCG68" s="136"/>
      <c r="DCH68" s="136"/>
      <c r="DCI68" s="136"/>
      <c r="DCJ68" s="136"/>
      <c r="DCK68" s="136"/>
      <c r="DCL68" s="136"/>
      <c r="DCM68" s="136"/>
      <c r="DCN68" s="136"/>
      <c r="DCO68" s="136"/>
      <c r="DCP68" s="136"/>
      <c r="DCQ68" s="136"/>
      <c r="DCR68" s="136"/>
      <c r="DCS68" s="136"/>
      <c r="DCT68" s="136"/>
      <c r="DCU68" s="136"/>
      <c r="DCV68" s="136"/>
      <c r="DCW68" s="136"/>
      <c r="DCX68" s="136"/>
      <c r="DCY68" s="136"/>
      <c r="DCZ68" s="136"/>
      <c r="DDA68" s="136"/>
      <c r="DDB68" s="136"/>
      <c r="DDC68" s="136"/>
      <c r="DDD68" s="136"/>
      <c r="DDE68" s="136"/>
      <c r="DDF68" s="136"/>
      <c r="DDG68" s="136"/>
      <c r="DDH68" s="136"/>
      <c r="DDI68" s="136"/>
      <c r="DDJ68" s="136"/>
      <c r="DDK68" s="136"/>
      <c r="DDL68" s="136"/>
      <c r="DDM68" s="136"/>
      <c r="DDN68" s="136"/>
      <c r="DDO68" s="136"/>
      <c r="DDP68" s="136"/>
      <c r="DDQ68" s="136"/>
      <c r="DDR68" s="136"/>
      <c r="DDS68" s="136"/>
      <c r="DDT68" s="136"/>
      <c r="DDU68" s="136"/>
      <c r="DDV68" s="136"/>
      <c r="DDW68" s="136"/>
      <c r="DDX68" s="136"/>
      <c r="DDY68" s="136"/>
      <c r="DDZ68" s="136"/>
      <c r="DEA68" s="136"/>
      <c r="DEB68" s="136"/>
      <c r="DEC68" s="136"/>
      <c r="DED68" s="136"/>
      <c r="DEE68" s="136"/>
      <c r="DEF68" s="136"/>
      <c r="DEG68" s="136"/>
      <c r="DEH68" s="136"/>
      <c r="DEI68" s="136"/>
      <c r="DEJ68" s="136"/>
      <c r="DEK68" s="136"/>
      <c r="DEL68" s="136"/>
      <c r="DEM68" s="136"/>
      <c r="DEN68" s="136"/>
      <c r="DEO68" s="136"/>
      <c r="DEP68" s="136"/>
      <c r="DEQ68" s="136"/>
      <c r="DER68" s="136"/>
      <c r="DES68" s="136"/>
      <c r="DET68" s="136"/>
      <c r="DEU68" s="136"/>
      <c r="DEV68" s="136"/>
      <c r="DEW68" s="136"/>
      <c r="DEX68" s="136"/>
      <c r="DEY68" s="136"/>
      <c r="DEZ68" s="136"/>
      <c r="DFA68" s="136"/>
      <c r="DFB68" s="136"/>
      <c r="DFC68" s="136"/>
      <c r="DFD68" s="136"/>
      <c r="DFE68" s="136"/>
      <c r="DFF68" s="136"/>
      <c r="DFG68" s="136"/>
      <c r="DFH68" s="136"/>
      <c r="DFI68" s="136"/>
      <c r="DFJ68" s="136"/>
      <c r="DFK68" s="136"/>
      <c r="DFL68" s="136"/>
      <c r="DFM68" s="136"/>
      <c r="DFN68" s="136"/>
      <c r="DFO68" s="136"/>
      <c r="DFP68" s="136"/>
      <c r="DFQ68" s="136"/>
      <c r="DFR68" s="136"/>
      <c r="DFS68" s="136"/>
      <c r="DFT68" s="136"/>
      <c r="DFU68" s="136"/>
      <c r="DFV68" s="136"/>
      <c r="DFW68" s="136"/>
      <c r="DFX68" s="136"/>
      <c r="DFY68" s="136"/>
      <c r="DFZ68" s="136"/>
      <c r="DGA68" s="136"/>
      <c r="DGB68" s="136"/>
      <c r="DGC68" s="136"/>
      <c r="DGD68" s="136"/>
      <c r="DGE68" s="136"/>
      <c r="DGF68" s="136"/>
      <c r="DGG68" s="136"/>
      <c r="DGH68" s="136"/>
      <c r="DGI68" s="136"/>
      <c r="DGJ68" s="136"/>
      <c r="DGK68" s="136"/>
      <c r="DGL68" s="136"/>
      <c r="DGM68" s="136"/>
      <c r="DGN68" s="136"/>
      <c r="DGO68" s="136"/>
      <c r="DGP68" s="136"/>
      <c r="DGQ68" s="136"/>
      <c r="DGR68" s="136"/>
      <c r="DGS68" s="136"/>
      <c r="DGT68" s="136"/>
      <c r="DGU68" s="136"/>
      <c r="DGV68" s="136"/>
      <c r="DGW68" s="136"/>
      <c r="DGX68" s="136"/>
      <c r="DGY68" s="136"/>
      <c r="DGZ68" s="136"/>
      <c r="DHA68" s="136"/>
      <c r="DHB68" s="136"/>
      <c r="DHC68" s="136"/>
      <c r="DHD68" s="136"/>
      <c r="DHE68" s="136"/>
      <c r="DHF68" s="136"/>
      <c r="DHG68" s="136"/>
      <c r="DHH68" s="136"/>
      <c r="DHI68" s="136"/>
      <c r="DHJ68" s="136"/>
      <c r="DHK68" s="136"/>
      <c r="DHL68" s="136"/>
      <c r="DHM68" s="136"/>
      <c r="DHN68" s="136"/>
      <c r="DHO68" s="136"/>
      <c r="DHP68" s="136"/>
      <c r="DHQ68" s="136"/>
      <c r="DHR68" s="136"/>
      <c r="DHS68" s="136"/>
      <c r="DHT68" s="136"/>
      <c r="DHU68" s="136"/>
      <c r="DHV68" s="136"/>
      <c r="DHW68" s="136"/>
      <c r="DHX68" s="136"/>
      <c r="DHY68" s="136"/>
      <c r="DHZ68" s="136"/>
      <c r="DIA68" s="136"/>
      <c r="DIB68" s="136"/>
      <c r="DIC68" s="136"/>
      <c r="DID68" s="136"/>
      <c r="DIE68" s="136"/>
      <c r="DIF68" s="136"/>
      <c r="DIG68" s="136"/>
      <c r="DIH68" s="136"/>
      <c r="DII68" s="136"/>
      <c r="DIJ68" s="136"/>
      <c r="DIK68" s="136"/>
      <c r="DIL68" s="136"/>
      <c r="DIM68" s="136"/>
      <c r="DIN68" s="136"/>
      <c r="DIO68" s="136"/>
      <c r="DIP68" s="136"/>
      <c r="DIQ68" s="136"/>
      <c r="DIR68" s="136"/>
      <c r="DIS68" s="136"/>
      <c r="DIT68" s="136"/>
      <c r="DIU68" s="136"/>
      <c r="DIV68" s="136"/>
      <c r="DIW68" s="136"/>
      <c r="DIX68" s="136"/>
      <c r="DIY68" s="136"/>
      <c r="DIZ68" s="136"/>
      <c r="DJA68" s="136"/>
      <c r="DJB68" s="136"/>
      <c r="DJC68" s="136"/>
      <c r="DJD68" s="136"/>
      <c r="DJE68" s="136"/>
      <c r="DJF68" s="136"/>
      <c r="DJG68" s="136"/>
      <c r="DJH68" s="136"/>
      <c r="DJI68" s="136"/>
      <c r="DJJ68" s="136"/>
      <c r="DJK68" s="136"/>
      <c r="DJL68" s="136"/>
      <c r="DJM68" s="136"/>
      <c r="DJN68" s="136"/>
      <c r="DJO68" s="136"/>
      <c r="DJP68" s="136"/>
      <c r="DJQ68" s="136"/>
      <c r="DJR68" s="136"/>
      <c r="DJS68" s="136"/>
      <c r="DJT68" s="136"/>
      <c r="DJU68" s="136"/>
      <c r="DJV68" s="136"/>
      <c r="DJW68" s="136"/>
      <c r="DJX68" s="136"/>
      <c r="DJY68" s="136"/>
      <c r="DJZ68" s="136"/>
      <c r="DKA68" s="136"/>
      <c r="DKB68" s="136"/>
      <c r="DKC68" s="136"/>
      <c r="DKD68" s="136"/>
      <c r="DKE68" s="136"/>
      <c r="DKF68" s="136"/>
      <c r="DKG68" s="136"/>
      <c r="DKH68" s="136"/>
      <c r="DKI68" s="136"/>
      <c r="DKJ68" s="136"/>
      <c r="DKK68" s="136"/>
      <c r="DKL68" s="136"/>
      <c r="DKM68" s="136"/>
      <c r="DKN68" s="136"/>
      <c r="DKO68" s="136"/>
      <c r="DKP68" s="136"/>
      <c r="DKQ68" s="136"/>
      <c r="DKR68" s="136"/>
      <c r="DKS68" s="136"/>
      <c r="DKT68" s="136"/>
      <c r="DKU68" s="136"/>
      <c r="DKV68" s="136"/>
      <c r="DKW68" s="136"/>
      <c r="DKX68" s="136"/>
      <c r="DKY68" s="136"/>
      <c r="DKZ68" s="136"/>
      <c r="DLA68" s="136"/>
      <c r="DLB68" s="136"/>
      <c r="DLC68" s="136"/>
      <c r="DLD68" s="136"/>
      <c r="DLE68" s="136"/>
      <c r="DLF68" s="136"/>
      <c r="DLG68" s="136"/>
      <c r="DLH68" s="136"/>
      <c r="DLI68" s="136"/>
      <c r="DLJ68" s="136"/>
      <c r="DLK68" s="136"/>
      <c r="DLL68" s="136"/>
      <c r="DLM68" s="136"/>
      <c r="DLN68" s="136"/>
      <c r="DLO68" s="136"/>
      <c r="DLP68" s="136"/>
      <c r="DLQ68" s="136"/>
      <c r="DLR68" s="136"/>
      <c r="DLS68" s="136"/>
      <c r="DLT68" s="136"/>
      <c r="DLU68" s="136"/>
      <c r="DLV68" s="136"/>
      <c r="DLW68" s="136"/>
      <c r="DLX68" s="136"/>
      <c r="DLY68" s="136"/>
      <c r="DLZ68" s="136"/>
      <c r="DMA68" s="136"/>
      <c r="DMB68" s="136"/>
      <c r="DMC68" s="136"/>
      <c r="DMD68" s="136"/>
      <c r="DME68" s="136"/>
      <c r="DMF68" s="136"/>
      <c r="DMG68" s="136"/>
      <c r="DMH68" s="136"/>
      <c r="DMI68" s="136"/>
      <c r="DMJ68" s="136"/>
      <c r="DMK68" s="136"/>
      <c r="DML68" s="136"/>
      <c r="DMM68" s="136"/>
      <c r="DMN68" s="136"/>
      <c r="DMO68" s="136"/>
      <c r="DMP68" s="136"/>
      <c r="DMQ68" s="136"/>
      <c r="DMR68" s="136"/>
      <c r="DMS68" s="136"/>
      <c r="DMT68" s="136"/>
      <c r="DMU68" s="136"/>
      <c r="DMV68" s="136"/>
      <c r="DMW68" s="136"/>
      <c r="DMX68" s="136"/>
      <c r="DMY68" s="136"/>
      <c r="DMZ68" s="136"/>
      <c r="DNA68" s="136"/>
      <c r="DNB68" s="136"/>
      <c r="DNC68" s="136"/>
      <c r="DND68" s="136"/>
      <c r="DNE68" s="136"/>
      <c r="DNF68" s="136"/>
      <c r="DNG68" s="136"/>
      <c r="DNH68" s="136"/>
      <c r="DNI68" s="136"/>
      <c r="DNJ68" s="136"/>
      <c r="DNK68" s="136"/>
      <c r="DNL68" s="136"/>
      <c r="DNM68" s="136"/>
      <c r="DNN68" s="136"/>
      <c r="DNO68" s="136"/>
      <c r="DNP68" s="136"/>
      <c r="DNQ68" s="136"/>
      <c r="DNR68" s="136"/>
      <c r="DNS68" s="136"/>
      <c r="DNT68" s="136"/>
      <c r="DNU68" s="136"/>
      <c r="DNV68" s="136"/>
      <c r="DNW68" s="136"/>
      <c r="DNX68" s="136"/>
      <c r="DNY68" s="136"/>
      <c r="DNZ68" s="136"/>
      <c r="DOA68" s="136"/>
      <c r="DOB68" s="136"/>
      <c r="DOC68" s="136"/>
      <c r="DOD68" s="136"/>
      <c r="DOE68" s="136"/>
      <c r="DOF68" s="136"/>
      <c r="DOG68" s="136"/>
      <c r="DOH68" s="136"/>
      <c r="DOI68" s="136"/>
      <c r="DOJ68" s="136"/>
      <c r="DOK68" s="136"/>
      <c r="DOL68" s="136"/>
      <c r="DOM68" s="136"/>
      <c r="DON68" s="136"/>
      <c r="DOO68" s="136"/>
      <c r="DOP68" s="136"/>
      <c r="DOQ68" s="136"/>
      <c r="DOR68" s="136"/>
      <c r="DOS68" s="136"/>
      <c r="DOT68" s="136"/>
      <c r="DOU68" s="136"/>
      <c r="DOV68" s="136"/>
      <c r="DOW68" s="136"/>
      <c r="DOX68" s="136"/>
      <c r="DOY68" s="136"/>
      <c r="DOZ68" s="136"/>
      <c r="DPA68" s="136"/>
      <c r="DPB68" s="136"/>
      <c r="DPC68" s="136"/>
      <c r="DPD68" s="136"/>
      <c r="DPE68" s="136"/>
      <c r="DPF68" s="136"/>
      <c r="DPG68" s="136"/>
      <c r="DPH68" s="136"/>
      <c r="DPI68" s="136"/>
      <c r="DPJ68" s="136"/>
      <c r="DPK68" s="136"/>
      <c r="DPL68" s="136"/>
      <c r="DPM68" s="136"/>
      <c r="DPN68" s="136"/>
      <c r="DPO68" s="136"/>
      <c r="DPP68" s="136"/>
      <c r="DPQ68" s="136"/>
      <c r="DPR68" s="136"/>
      <c r="DPS68" s="136"/>
      <c r="DPT68" s="136"/>
      <c r="DPU68" s="136"/>
      <c r="DPV68" s="136"/>
      <c r="DPW68" s="136"/>
      <c r="DPX68" s="136"/>
      <c r="DPY68" s="136"/>
      <c r="DPZ68" s="136"/>
      <c r="DQA68" s="136"/>
      <c r="DQB68" s="136"/>
      <c r="DQC68" s="136"/>
      <c r="DQD68" s="136"/>
      <c r="DQE68" s="136"/>
      <c r="DQF68" s="136"/>
      <c r="DQG68" s="136"/>
      <c r="DQH68" s="136"/>
      <c r="DQI68" s="136"/>
      <c r="DQJ68" s="136"/>
      <c r="DQK68" s="136"/>
      <c r="DQL68" s="136"/>
      <c r="DQM68" s="136"/>
      <c r="DQN68" s="136"/>
      <c r="DQO68" s="136"/>
      <c r="DQP68" s="136"/>
      <c r="DQQ68" s="136"/>
      <c r="DQR68" s="136"/>
      <c r="DQS68" s="136"/>
      <c r="DQT68" s="136"/>
      <c r="DQU68" s="136"/>
      <c r="DQV68" s="136"/>
      <c r="DQW68" s="136"/>
      <c r="DQX68" s="136"/>
      <c r="DQY68" s="136"/>
      <c r="DQZ68" s="136"/>
      <c r="DRA68" s="136"/>
      <c r="DRB68" s="136"/>
      <c r="DRC68" s="136"/>
      <c r="DRD68" s="136"/>
      <c r="DRE68" s="136"/>
      <c r="DRF68" s="136"/>
      <c r="DRG68" s="136"/>
      <c r="DRH68" s="136"/>
      <c r="DRI68" s="136"/>
      <c r="DRJ68" s="136"/>
      <c r="DRK68" s="136"/>
      <c r="DRL68" s="136"/>
      <c r="DRM68" s="136"/>
      <c r="DRN68" s="136"/>
      <c r="DRO68" s="136"/>
      <c r="DRP68" s="136"/>
      <c r="DRQ68" s="136"/>
      <c r="DRR68" s="136"/>
      <c r="DRS68" s="136"/>
      <c r="DRT68" s="136"/>
      <c r="DRU68" s="136"/>
      <c r="DRV68" s="136"/>
      <c r="DRW68" s="136"/>
      <c r="DRX68" s="136"/>
      <c r="DRY68" s="136"/>
      <c r="DRZ68" s="136"/>
      <c r="DSA68" s="136"/>
      <c r="DSB68" s="136"/>
      <c r="DSC68" s="136"/>
      <c r="DSD68" s="136"/>
      <c r="DSE68" s="136"/>
      <c r="DSF68" s="136"/>
      <c r="DSG68" s="136"/>
      <c r="DSH68" s="136"/>
      <c r="DSI68" s="136"/>
      <c r="DSJ68" s="136"/>
      <c r="DSK68" s="136"/>
      <c r="DSL68" s="136"/>
      <c r="DSM68" s="136"/>
      <c r="DSN68" s="136"/>
      <c r="DSO68" s="136"/>
      <c r="DSP68" s="136"/>
      <c r="DSQ68" s="136"/>
      <c r="DSR68" s="136"/>
      <c r="DSS68" s="136"/>
      <c r="DST68" s="136"/>
      <c r="DSU68" s="136"/>
      <c r="DSV68" s="136"/>
      <c r="DSW68" s="136"/>
      <c r="DSX68" s="136"/>
      <c r="DSY68" s="136"/>
      <c r="DSZ68" s="136"/>
      <c r="DTA68" s="136"/>
      <c r="DTB68" s="136"/>
      <c r="DTC68" s="136"/>
      <c r="DTD68" s="136"/>
      <c r="DTE68" s="136"/>
      <c r="DTF68" s="136"/>
      <c r="DTG68" s="136"/>
      <c r="DTH68" s="136"/>
      <c r="DTI68" s="136"/>
      <c r="DTJ68" s="136"/>
      <c r="DTK68" s="136"/>
      <c r="DTL68" s="136"/>
      <c r="DTM68" s="136"/>
      <c r="DTN68" s="136"/>
      <c r="DTO68" s="136"/>
      <c r="DTP68" s="136"/>
      <c r="DTQ68" s="136"/>
      <c r="DTR68" s="136"/>
      <c r="DTS68" s="136"/>
      <c r="DTT68" s="136"/>
      <c r="DTU68" s="136"/>
      <c r="DTV68" s="136"/>
      <c r="DTW68" s="136"/>
      <c r="DTX68" s="136"/>
      <c r="DTY68" s="136"/>
      <c r="DTZ68" s="136"/>
      <c r="DUA68" s="136"/>
      <c r="DUB68" s="136"/>
      <c r="DUC68" s="136"/>
      <c r="DUD68" s="136"/>
      <c r="DUE68" s="136"/>
      <c r="DUF68" s="136"/>
      <c r="DUG68" s="136"/>
      <c r="DUH68" s="136"/>
      <c r="DUI68" s="136"/>
      <c r="DUJ68" s="136"/>
      <c r="DUK68" s="136"/>
      <c r="DUL68" s="136"/>
      <c r="DUM68" s="136"/>
      <c r="DUN68" s="136"/>
      <c r="DUO68" s="136"/>
      <c r="DUP68" s="136"/>
      <c r="DUQ68" s="136"/>
      <c r="DUR68" s="136"/>
      <c r="DUS68" s="136"/>
      <c r="DUT68" s="136"/>
      <c r="DUU68" s="136"/>
      <c r="DUV68" s="136"/>
      <c r="DUW68" s="136"/>
      <c r="DUX68" s="136"/>
      <c r="DUY68" s="136"/>
      <c r="DUZ68" s="136"/>
      <c r="DVA68" s="136"/>
      <c r="DVB68" s="136"/>
      <c r="DVC68" s="136"/>
      <c r="DVD68" s="136"/>
      <c r="DVE68" s="136"/>
      <c r="DVF68" s="136"/>
      <c r="DVG68" s="136"/>
      <c r="DVH68" s="136"/>
      <c r="DVI68" s="136"/>
      <c r="DVJ68" s="136"/>
      <c r="DVK68" s="136"/>
      <c r="DVL68" s="136"/>
      <c r="DVM68" s="136"/>
      <c r="DVN68" s="136"/>
      <c r="DVO68" s="136"/>
      <c r="DVP68" s="136"/>
      <c r="DVQ68" s="136"/>
      <c r="DVR68" s="136"/>
      <c r="DVS68" s="136"/>
      <c r="DVT68" s="136"/>
      <c r="DVU68" s="136"/>
      <c r="DVV68" s="136"/>
      <c r="DVW68" s="136"/>
      <c r="DVX68" s="136"/>
      <c r="DVY68" s="136"/>
      <c r="DVZ68" s="136"/>
      <c r="DWA68" s="136"/>
      <c r="DWB68" s="136"/>
      <c r="DWC68" s="136"/>
      <c r="DWD68" s="136"/>
      <c r="DWE68" s="136"/>
      <c r="DWF68" s="136"/>
      <c r="DWG68" s="136"/>
      <c r="DWH68" s="136"/>
      <c r="DWI68" s="136"/>
      <c r="DWJ68" s="136"/>
      <c r="DWK68" s="136"/>
      <c r="DWL68" s="136"/>
      <c r="DWM68" s="136"/>
      <c r="DWN68" s="136"/>
      <c r="DWO68" s="136"/>
      <c r="DWP68" s="136"/>
      <c r="DWQ68" s="136"/>
      <c r="DWR68" s="136"/>
      <c r="DWS68" s="136"/>
      <c r="DWT68" s="136"/>
      <c r="DWU68" s="136"/>
      <c r="DWV68" s="136"/>
      <c r="DWW68" s="136"/>
      <c r="DWX68" s="136"/>
      <c r="DWY68" s="136"/>
      <c r="DWZ68" s="136"/>
      <c r="DXA68" s="136"/>
      <c r="DXB68" s="136"/>
      <c r="DXC68" s="136"/>
      <c r="DXD68" s="136"/>
      <c r="DXE68" s="136"/>
      <c r="DXF68" s="136"/>
      <c r="DXG68" s="136"/>
      <c r="DXH68" s="136"/>
      <c r="DXI68" s="136"/>
      <c r="DXJ68" s="136"/>
      <c r="DXK68" s="136"/>
      <c r="DXL68" s="136"/>
      <c r="DXM68" s="136"/>
      <c r="DXN68" s="136"/>
      <c r="DXO68" s="136"/>
      <c r="DXP68" s="136"/>
      <c r="DXQ68" s="136"/>
      <c r="DXR68" s="136"/>
      <c r="DXS68" s="136"/>
      <c r="DXT68" s="136"/>
      <c r="DXU68" s="136"/>
      <c r="DXV68" s="136"/>
      <c r="DXW68" s="136"/>
      <c r="DXX68" s="136"/>
      <c r="DXY68" s="136"/>
      <c r="DXZ68" s="136"/>
      <c r="DYA68" s="136"/>
      <c r="DYB68" s="136"/>
      <c r="DYC68" s="136"/>
      <c r="DYD68" s="136"/>
      <c r="DYE68" s="136"/>
      <c r="DYF68" s="136"/>
      <c r="DYG68" s="136"/>
      <c r="DYH68" s="136"/>
      <c r="DYI68" s="136"/>
      <c r="DYJ68" s="136"/>
      <c r="DYK68" s="136"/>
      <c r="DYL68" s="136"/>
      <c r="DYM68" s="136"/>
      <c r="DYN68" s="136"/>
      <c r="DYO68" s="136"/>
      <c r="DYP68" s="136"/>
      <c r="DYQ68" s="136"/>
      <c r="DYR68" s="136"/>
      <c r="DYS68" s="136"/>
      <c r="DYT68" s="136"/>
      <c r="DYU68" s="136"/>
      <c r="DYV68" s="136"/>
      <c r="DYW68" s="136"/>
      <c r="DYX68" s="136"/>
      <c r="DYY68" s="136"/>
      <c r="DYZ68" s="136"/>
      <c r="DZA68" s="136"/>
      <c r="DZB68" s="136"/>
      <c r="DZC68" s="136"/>
      <c r="DZD68" s="136"/>
      <c r="DZE68" s="136"/>
      <c r="DZF68" s="136"/>
      <c r="DZG68" s="136"/>
      <c r="DZH68" s="136"/>
      <c r="DZI68" s="136"/>
      <c r="DZJ68" s="136"/>
      <c r="DZK68" s="136"/>
      <c r="DZL68" s="136"/>
      <c r="DZM68" s="136"/>
      <c r="DZN68" s="136"/>
      <c r="DZO68" s="136"/>
      <c r="DZP68" s="136"/>
      <c r="DZQ68" s="136"/>
      <c r="DZR68" s="136"/>
      <c r="DZS68" s="136"/>
      <c r="DZT68" s="136"/>
      <c r="DZU68" s="136"/>
      <c r="DZV68" s="136"/>
      <c r="DZW68" s="136"/>
      <c r="DZX68" s="136"/>
      <c r="DZY68" s="136"/>
      <c r="DZZ68" s="136"/>
      <c r="EAA68" s="136"/>
      <c r="EAB68" s="136"/>
      <c r="EAC68" s="136"/>
      <c r="EAD68" s="136"/>
      <c r="EAE68" s="136"/>
      <c r="EAF68" s="136"/>
      <c r="EAG68" s="136"/>
      <c r="EAH68" s="136"/>
      <c r="EAI68" s="136"/>
      <c r="EAJ68" s="136"/>
      <c r="EAK68" s="136"/>
      <c r="EAL68" s="136"/>
      <c r="EAM68" s="136"/>
      <c r="EAN68" s="136"/>
      <c r="EAO68" s="136"/>
      <c r="EAP68" s="136"/>
      <c r="EAQ68" s="136"/>
      <c r="EAR68" s="136"/>
      <c r="EAS68" s="136"/>
      <c r="EAT68" s="136"/>
      <c r="EAU68" s="136"/>
      <c r="EAV68" s="136"/>
      <c r="EAW68" s="136"/>
      <c r="EAX68" s="136"/>
      <c r="EAY68" s="136"/>
      <c r="EAZ68" s="136"/>
      <c r="EBA68" s="136"/>
      <c r="EBB68" s="136"/>
      <c r="EBC68" s="136"/>
      <c r="EBD68" s="136"/>
      <c r="EBE68" s="136"/>
      <c r="EBF68" s="136"/>
      <c r="EBG68" s="136"/>
      <c r="EBH68" s="136"/>
      <c r="EBI68" s="136"/>
      <c r="EBJ68" s="136"/>
      <c r="EBK68" s="136"/>
      <c r="EBL68" s="136"/>
      <c r="EBM68" s="136"/>
      <c r="EBN68" s="136"/>
      <c r="EBO68" s="136"/>
      <c r="EBP68" s="136"/>
      <c r="EBQ68" s="136"/>
      <c r="EBR68" s="136"/>
      <c r="EBS68" s="136"/>
      <c r="EBT68" s="136"/>
      <c r="EBU68" s="136"/>
      <c r="EBV68" s="136"/>
      <c r="EBW68" s="136"/>
      <c r="EBX68" s="136"/>
      <c r="EBY68" s="136"/>
      <c r="EBZ68" s="136"/>
      <c r="ECA68" s="136"/>
      <c r="ECB68" s="136"/>
      <c r="ECC68" s="136"/>
      <c r="ECD68" s="136"/>
      <c r="ECE68" s="136"/>
      <c r="ECF68" s="136"/>
      <c r="ECG68" s="136"/>
      <c r="ECH68" s="136"/>
      <c r="ECI68" s="136"/>
      <c r="ECJ68" s="136"/>
      <c r="ECK68" s="136"/>
      <c r="ECL68" s="136"/>
      <c r="ECM68" s="136"/>
      <c r="ECN68" s="136"/>
      <c r="ECO68" s="136"/>
      <c r="ECP68" s="136"/>
      <c r="ECQ68" s="136"/>
      <c r="ECR68" s="136"/>
      <c r="ECS68" s="136"/>
      <c r="ECT68" s="136"/>
      <c r="ECU68" s="136"/>
      <c r="ECV68" s="136"/>
      <c r="ECW68" s="136"/>
      <c r="ECX68" s="136"/>
      <c r="ECY68" s="136"/>
      <c r="ECZ68" s="136"/>
      <c r="EDA68" s="136"/>
      <c r="EDB68" s="136"/>
      <c r="EDC68" s="136"/>
      <c r="EDD68" s="136"/>
      <c r="EDE68" s="136"/>
      <c r="EDF68" s="136"/>
      <c r="EDG68" s="136"/>
      <c r="EDH68" s="136"/>
      <c r="EDI68" s="136"/>
      <c r="EDJ68" s="136"/>
      <c r="EDK68" s="136"/>
      <c r="EDL68" s="136"/>
      <c r="EDM68" s="136"/>
      <c r="EDN68" s="136"/>
      <c r="EDO68" s="136"/>
      <c r="EDP68" s="136"/>
      <c r="EDQ68" s="136"/>
      <c r="EDR68" s="136"/>
      <c r="EDS68" s="136"/>
      <c r="EDT68" s="136"/>
      <c r="EDU68" s="136"/>
      <c r="EDV68" s="136"/>
      <c r="EDW68" s="136"/>
      <c r="EDX68" s="136"/>
      <c r="EDY68" s="136"/>
      <c r="EDZ68" s="136"/>
      <c r="EEA68" s="136"/>
      <c r="EEB68" s="136"/>
      <c r="EEC68" s="136"/>
      <c r="EED68" s="136"/>
      <c r="EEE68" s="136"/>
      <c r="EEF68" s="136"/>
      <c r="EEG68" s="136"/>
      <c r="EEH68" s="136"/>
      <c r="EEI68" s="136"/>
      <c r="EEJ68" s="136"/>
      <c r="EEK68" s="136"/>
      <c r="EEL68" s="136"/>
      <c r="EEM68" s="136"/>
      <c r="EEN68" s="136"/>
      <c r="EEO68" s="136"/>
      <c r="EEP68" s="136"/>
      <c r="EEQ68" s="136"/>
      <c r="EER68" s="136"/>
      <c r="EES68" s="136"/>
      <c r="EET68" s="136"/>
      <c r="EEU68" s="136"/>
      <c r="EEV68" s="136"/>
      <c r="EEW68" s="136"/>
      <c r="EEX68" s="136"/>
      <c r="EEY68" s="136"/>
      <c r="EEZ68" s="136"/>
      <c r="EFA68" s="136"/>
      <c r="EFB68" s="136"/>
      <c r="EFC68" s="136"/>
      <c r="EFD68" s="136"/>
      <c r="EFE68" s="136"/>
      <c r="EFF68" s="136"/>
      <c r="EFG68" s="136"/>
      <c r="EFH68" s="136"/>
      <c r="EFI68" s="136"/>
      <c r="EFJ68" s="136"/>
      <c r="EFK68" s="136"/>
      <c r="EFL68" s="136"/>
      <c r="EFM68" s="136"/>
      <c r="EFN68" s="136"/>
      <c r="EFO68" s="136"/>
      <c r="EFP68" s="136"/>
      <c r="EFQ68" s="136"/>
      <c r="EFR68" s="136"/>
      <c r="EFS68" s="136"/>
      <c r="EFT68" s="136"/>
      <c r="EFU68" s="136"/>
      <c r="EFV68" s="136"/>
      <c r="EFW68" s="136"/>
      <c r="EFX68" s="136"/>
      <c r="EFY68" s="136"/>
      <c r="EFZ68" s="136"/>
      <c r="EGA68" s="136"/>
      <c r="EGB68" s="136"/>
      <c r="EGC68" s="136"/>
      <c r="EGD68" s="136"/>
      <c r="EGE68" s="136"/>
      <c r="EGF68" s="136"/>
      <c r="EGG68" s="136"/>
      <c r="EGH68" s="136"/>
      <c r="EGI68" s="136"/>
      <c r="EGJ68" s="136"/>
      <c r="EGK68" s="136"/>
      <c r="EGL68" s="136"/>
      <c r="EGM68" s="136"/>
      <c r="EGN68" s="136"/>
      <c r="EGO68" s="136"/>
      <c r="EGP68" s="136"/>
      <c r="EGQ68" s="136"/>
      <c r="EGR68" s="136"/>
      <c r="EGS68" s="136"/>
      <c r="EGT68" s="136"/>
      <c r="EGU68" s="136"/>
      <c r="EGV68" s="136"/>
      <c r="EGW68" s="136"/>
      <c r="EGX68" s="136"/>
      <c r="EGY68" s="136"/>
      <c r="EGZ68" s="136"/>
      <c r="EHA68" s="136"/>
      <c r="EHB68" s="136"/>
      <c r="EHC68" s="136"/>
      <c r="EHD68" s="136"/>
      <c r="EHE68" s="136"/>
      <c r="EHF68" s="136"/>
      <c r="EHG68" s="136"/>
      <c r="EHH68" s="136"/>
      <c r="EHI68" s="136"/>
      <c r="EHJ68" s="136"/>
      <c r="EHK68" s="136"/>
      <c r="EHL68" s="136"/>
      <c r="EHM68" s="136"/>
      <c r="EHN68" s="136"/>
      <c r="EHO68" s="136"/>
      <c r="EHP68" s="136"/>
      <c r="EHQ68" s="136"/>
      <c r="EHR68" s="136"/>
      <c r="EHS68" s="136"/>
      <c r="EHT68" s="136"/>
      <c r="EHU68" s="136"/>
      <c r="EHV68" s="136"/>
      <c r="EHW68" s="136"/>
      <c r="EHX68" s="136"/>
      <c r="EHY68" s="136"/>
      <c r="EHZ68" s="136"/>
      <c r="EIA68" s="136"/>
      <c r="EIB68" s="136"/>
      <c r="EIC68" s="136"/>
      <c r="EID68" s="136"/>
      <c r="EIE68" s="136"/>
      <c r="EIF68" s="136"/>
      <c r="EIG68" s="136"/>
      <c r="EIH68" s="136"/>
      <c r="EII68" s="136"/>
      <c r="EIJ68" s="136"/>
      <c r="EIK68" s="136"/>
      <c r="EIL68" s="136"/>
      <c r="EIM68" s="136"/>
      <c r="EIN68" s="136"/>
      <c r="EIO68" s="136"/>
      <c r="EIP68" s="136"/>
      <c r="EIQ68" s="136"/>
      <c r="EIR68" s="136"/>
      <c r="EIS68" s="136"/>
      <c r="EIT68" s="136"/>
      <c r="EIU68" s="136"/>
      <c r="EIV68" s="136"/>
      <c r="EIW68" s="136"/>
      <c r="EIX68" s="136"/>
      <c r="EIY68" s="136"/>
      <c r="EIZ68" s="136"/>
      <c r="EJA68" s="136"/>
      <c r="EJB68" s="136"/>
      <c r="EJC68" s="136"/>
      <c r="EJD68" s="136"/>
      <c r="EJE68" s="136"/>
      <c r="EJF68" s="136"/>
      <c r="EJG68" s="136"/>
      <c r="EJH68" s="136"/>
      <c r="EJI68" s="136"/>
      <c r="EJJ68" s="136"/>
      <c r="EJK68" s="136"/>
      <c r="EJL68" s="136"/>
      <c r="EJM68" s="136"/>
      <c r="EJN68" s="136"/>
      <c r="EJO68" s="136"/>
      <c r="EJP68" s="136"/>
      <c r="EJQ68" s="136"/>
      <c r="EJR68" s="136"/>
      <c r="EJS68" s="136"/>
      <c r="EJT68" s="136"/>
      <c r="EJU68" s="136"/>
      <c r="EJV68" s="136"/>
      <c r="EJW68" s="136"/>
      <c r="EJX68" s="136"/>
      <c r="EJY68" s="136"/>
      <c r="EJZ68" s="136"/>
      <c r="EKA68" s="136"/>
      <c r="EKB68" s="136"/>
      <c r="EKC68" s="136"/>
      <c r="EKD68" s="136"/>
      <c r="EKE68" s="136"/>
      <c r="EKF68" s="136"/>
      <c r="EKG68" s="136"/>
      <c r="EKH68" s="136"/>
      <c r="EKI68" s="136"/>
      <c r="EKJ68" s="136"/>
      <c r="EKK68" s="136"/>
      <c r="EKL68" s="136"/>
      <c r="EKM68" s="136"/>
      <c r="EKN68" s="136"/>
      <c r="EKO68" s="136"/>
      <c r="EKP68" s="136"/>
      <c r="EKQ68" s="136"/>
      <c r="EKR68" s="136"/>
      <c r="EKS68" s="136"/>
      <c r="EKT68" s="136"/>
      <c r="EKU68" s="136"/>
      <c r="EKV68" s="136"/>
      <c r="EKW68" s="136"/>
      <c r="EKX68" s="136"/>
      <c r="EKY68" s="136"/>
      <c r="EKZ68" s="136"/>
      <c r="ELA68" s="136"/>
      <c r="ELB68" s="136"/>
      <c r="ELC68" s="136"/>
      <c r="ELD68" s="136"/>
      <c r="ELE68" s="136"/>
      <c r="ELF68" s="136"/>
      <c r="ELG68" s="136"/>
      <c r="ELH68" s="136"/>
      <c r="ELI68" s="136"/>
      <c r="ELJ68" s="136"/>
      <c r="ELK68" s="136"/>
      <c r="ELL68" s="136"/>
      <c r="ELM68" s="136"/>
      <c r="ELN68" s="136"/>
      <c r="ELO68" s="136"/>
      <c r="ELP68" s="136"/>
      <c r="ELQ68" s="136"/>
      <c r="ELR68" s="136"/>
      <c r="ELS68" s="136"/>
      <c r="ELT68" s="136"/>
      <c r="ELU68" s="136"/>
      <c r="ELV68" s="136"/>
      <c r="ELW68" s="136"/>
      <c r="ELX68" s="136"/>
      <c r="ELY68" s="136"/>
      <c r="ELZ68" s="136"/>
      <c r="EMA68" s="136"/>
      <c r="EMB68" s="136"/>
      <c r="EMC68" s="136"/>
      <c r="EMD68" s="136"/>
      <c r="EME68" s="136"/>
      <c r="EMF68" s="136"/>
      <c r="EMG68" s="136"/>
      <c r="EMH68" s="136"/>
      <c r="EMI68" s="136"/>
      <c r="EMJ68" s="136"/>
      <c r="EMK68" s="136"/>
      <c r="EML68" s="136"/>
      <c r="EMM68" s="136"/>
      <c r="EMN68" s="136"/>
      <c r="EMO68" s="136"/>
      <c r="EMP68" s="136"/>
      <c r="EMQ68" s="136"/>
      <c r="EMR68" s="136"/>
      <c r="EMS68" s="136"/>
      <c r="EMT68" s="136"/>
      <c r="EMU68" s="136"/>
      <c r="EMV68" s="136"/>
      <c r="EMW68" s="136"/>
      <c r="EMX68" s="136"/>
      <c r="EMY68" s="136"/>
      <c r="EMZ68" s="136"/>
      <c r="ENA68" s="136"/>
      <c r="ENB68" s="136"/>
      <c r="ENC68" s="136"/>
      <c r="END68" s="136"/>
      <c r="ENE68" s="136"/>
      <c r="ENF68" s="136"/>
      <c r="ENG68" s="136"/>
      <c r="ENH68" s="136"/>
      <c r="ENI68" s="136"/>
      <c r="ENJ68" s="136"/>
      <c r="ENK68" s="136"/>
      <c r="ENL68" s="136"/>
      <c r="ENM68" s="136"/>
      <c r="ENN68" s="136"/>
      <c r="ENO68" s="136"/>
      <c r="ENP68" s="136"/>
      <c r="ENQ68" s="136"/>
      <c r="ENR68" s="136"/>
      <c r="ENS68" s="136"/>
      <c r="ENT68" s="136"/>
      <c r="ENU68" s="136"/>
      <c r="ENV68" s="136"/>
      <c r="ENW68" s="136"/>
      <c r="ENX68" s="136"/>
      <c r="ENY68" s="136"/>
      <c r="ENZ68" s="136"/>
      <c r="EOA68" s="136"/>
      <c r="EOB68" s="136"/>
      <c r="EOC68" s="136"/>
      <c r="EOD68" s="136"/>
      <c r="EOE68" s="136"/>
      <c r="EOF68" s="136"/>
      <c r="EOG68" s="136"/>
      <c r="EOH68" s="136"/>
      <c r="EOI68" s="136"/>
      <c r="EOJ68" s="136"/>
      <c r="EOK68" s="136"/>
      <c r="EOL68" s="136"/>
      <c r="EOM68" s="136"/>
      <c r="EON68" s="136"/>
      <c r="EOO68" s="136"/>
      <c r="EOP68" s="136"/>
      <c r="EOQ68" s="136"/>
      <c r="EOR68" s="136"/>
      <c r="EOS68" s="136"/>
      <c r="EOT68" s="136"/>
      <c r="EOU68" s="136"/>
      <c r="EOV68" s="136"/>
      <c r="EOW68" s="136"/>
      <c r="EOX68" s="136"/>
      <c r="EOY68" s="136"/>
      <c r="EOZ68" s="136"/>
      <c r="EPA68" s="136"/>
      <c r="EPB68" s="136"/>
      <c r="EPC68" s="136"/>
      <c r="EPD68" s="136"/>
      <c r="EPE68" s="136"/>
      <c r="EPF68" s="136"/>
      <c r="EPG68" s="136"/>
      <c r="EPH68" s="136"/>
      <c r="EPI68" s="136"/>
      <c r="EPJ68" s="136"/>
      <c r="EPK68" s="136"/>
      <c r="EPL68" s="136"/>
      <c r="EPM68" s="136"/>
      <c r="EPN68" s="136"/>
      <c r="EPO68" s="136"/>
      <c r="EPP68" s="136"/>
      <c r="EPQ68" s="136"/>
      <c r="EPR68" s="136"/>
      <c r="EPS68" s="136"/>
      <c r="EPT68" s="136"/>
      <c r="EPU68" s="136"/>
      <c r="EPV68" s="136"/>
      <c r="EPW68" s="136"/>
      <c r="EPX68" s="136"/>
      <c r="EPY68" s="136"/>
      <c r="EPZ68" s="136"/>
      <c r="EQA68" s="136"/>
      <c r="EQB68" s="136"/>
      <c r="EQC68" s="136"/>
      <c r="EQD68" s="136"/>
      <c r="EQE68" s="136"/>
      <c r="EQF68" s="136"/>
      <c r="EQG68" s="136"/>
      <c r="EQH68" s="136"/>
      <c r="EQI68" s="136"/>
      <c r="EQJ68" s="136"/>
      <c r="EQK68" s="136"/>
      <c r="EQL68" s="136"/>
      <c r="EQM68" s="136"/>
      <c r="EQN68" s="136"/>
      <c r="EQO68" s="136"/>
      <c r="EQP68" s="136"/>
      <c r="EQQ68" s="136"/>
      <c r="EQR68" s="136"/>
      <c r="EQS68" s="136"/>
      <c r="EQT68" s="136"/>
      <c r="EQU68" s="136"/>
      <c r="EQV68" s="136"/>
      <c r="EQW68" s="136"/>
      <c r="EQX68" s="136"/>
      <c r="EQY68" s="136"/>
      <c r="EQZ68" s="136"/>
      <c r="ERA68" s="136"/>
      <c r="ERB68" s="136"/>
      <c r="ERC68" s="136"/>
      <c r="ERD68" s="136"/>
      <c r="ERE68" s="136"/>
      <c r="ERF68" s="136"/>
      <c r="ERG68" s="136"/>
      <c r="ERH68" s="136"/>
      <c r="ERI68" s="136"/>
      <c r="ERJ68" s="136"/>
      <c r="ERK68" s="136"/>
      <c r="ERL68" s="136"/>
      <c r="ERM68" s="136"/>
      <c r="ERN68" s="136"/>
      <c r="ERO68" s="136"/>
      <c r="ERP68" s="136"/>
      <c r="ERQ68" s="136"/>
      <c r="ERR68" s="136"/>
      <c r="ERS68" s="136"/>
      <c r="ERT68" s="136"/>
      <c r="ERU68" s="136"/>
      <c r="ERV68" s="136"/>
      <c r="ERW68" s="136"/>
      <c r="ERX68" s="136"/>
      <c r="ERY68" s="136"/>
      <c r="ERZ68" s="136"/>
      <c r="ESA68" s="136"/>
      <c r="ESB68" s="136"/>
      <c r="ESC68" s="136"/>
      <c r="ESD68" s="136"/>
      <c r="ESE68" s="136"/>
      <c r="ESF68" s="136"/>
      <c r="ESG68" s="136"/>
      <c r="ESH68" s="136"/>
      <c r="ESI68" s="136"/>
      <c r="ESJ68" s="136"/>
      <c r="ESK68" s="136"/>
      <c r="ESL68" s="136"/>
      <c r="ESM68" s="136"/>
      <c r="ESN68" s="136"/>
      <c r="ESO68" s="136"/>
      <c r="ESP68" s="136"/>
      <c r="ESQ68" s="136"/>
      <c r="ESR68" s="136"/>
      <c r="ESS68" s="136"/>
      <c r="EST68" s="136"/>
      <c r="ESU68" s="136"/>
      <c r="ESV68" s="136"/>
      <c r="ESW68" s="136"/>
      <c r="ESX68" s="136"/>
      <c r="ESY68" s="136"/>
      <c r="ESZ68" s="136"/>
      <c r="ETA68" s="136"/>
      <c r="ETB68" s="136"/>
      <c r="ETC68" s="136"/>
      <c r="ETD68" s="136"/>
      <c r="ETE68" s="136"/>
      <c r="ETF68" s="136"/>
      <c r="ETG68" s="136"/>
      <c r="ETH68" s="136"/>
      <c r="ETI68" s="136"/>
      <c r="ETJ68" s="136"/>
      <c r="ETK68" s="136"/>
      <c r="ETL68" s="136"/>
      <c r="ETM68" s="136"/>
      <c r="ETN68" s="136"/>
      <c r="ETO68" s="136"/>
      <c r="ETP68" s="136"/>
      <c r="ETQ68" s="136"/>
      <c r="ETR68" s="136"/>
      <c r="ETS68" s="136"/>
      <c r="ETT68" s="136"/>
      <c r="ETU68" s="136"/>
      <c r="ETV68" s="136"/>
      <c r="ETW68" s="136"/>
      <c r="ETX68" s="136"/>
      <c r="ETY68" s="136"/>
      <c r="ETZ68" s="136"/>
      <c r="EUA68" s="136"/>
      <c r="EUB68" s="136"/>
      <c r="EUC68" s="136"/>
      <c r="EUD68" s="136"/>
      <c r="EUE68" s="136"/>
      <c r="EUF68" s="136"/>
      <c r="EUG68" s="136"/>
      <c r="EUH68" s="136"/>
      <c r="EUI68" s="136"/>
      <c r="EUJ68" s="136"/>
      <c r="EUK68" s="136"/>
      <c r="EUL68" s="136"/>
      <c r="EUM68" s="136"/>
      <c r="EUN68" s="136"/>
      <c r="EUO68" s="136"/>
      <c r="EUP68" s="136"/>
      <c r="EUQ68" s="136"/>
      <c r="EUR68" s="136"/>
      <c r="EUS68" s="136"/>
      <c r="EUT68" s="136"/>
      <c r="EUU68" s="136"/>
      <c r="EUV68" s="136"/>
      <c r="EUW68" s="136"/>
      <c r="EUX68" s="136"/>
      <c r="EUY68" s="136"/>
      <c r="EUZ68" s="136"/>
      <c r="EVA68" s="136"/>
      <c r="EVB68" s="136"/>
      <c r="EVC68" s="136"/>
      <c r="EVD68" s="136"/>
      <c r="EVE68" s="136"/>
      <c r="EVF68" s="136"/>
      <c r="EVG68" s="136"/>
      <c r="EVH68" s="136"/>
      <c r="EVI68" s="136"/>
      <c r="EVJ68" s="136"/>
      <c r="EVK68" s="136"/>
      <c r="EVL68" s="136"/>
      <c r="EVM68" s="136"/>
      <c r="EVN68" s="136"/>
      <c r="EVO68" s="136"/>
      <c r="EVP68" s="136"/>
      <c r="EVQ68" s="136"/>
      <c r="EVR68" s="136"/>
      <c r="EVS68" s="136"/>
      <c r="EVT68" s="136"/>
      <c r="EVU68" s="136"/>
      <c r="EVV68" s="136"/>
      <c r="EVW68" s="136"/>
      <c r="EVX68" s="136"/>
      <c r="EVY68" s="136"/>
      <c r="EVZ68" s="136"/>
      <c r="EWA68" s="136"/>
      <c r="EWB68" s="136"/>
      <c r="EWC68" s="136"/>
      <c r="EWD68" s="136"/>
      <c r="EWE68" s="136"/>
      <c r="EWF68" s="136"/>
      <c r="EWG68" s="136"/>
      <c r="EWH68" s="136"/>
      <c r="EWI68" s="136"/>
      <c r="EWJ68" s="136"/>
      <c r="EWK68" s="136"/>
      <c r="EWL68" s="136"/>
      <c r="EWM68" s="136"/>
      <c r="EWN68" s="136"/>
      <c r="EWO68" s="136"/>
      <c r="EWP68" s="136"/>
      <c r="EWQ68" s="136"/>
      <c r="EWR68" s="136"/>
      <c r="EWS68" s="136"/>
      <c r="EWT68" s="136"/>
      <c r="EWU68" s="136"/>
      <c r="EWV68" s="136"/>
      <c r="EWW68" s="136"/>
      <c r="EWX68" s="136"/>
      <c r="EWY68" s="136"/>
      <c r="EWZ68" s="136"/>
      <c r="EXA68" s="136"/>
      <c r="EXB68" s="136"/>
      <c r="EXC68" s="136"/>
      <c r="EXD68" s="136"/>
      <c r="EXE68" s="136"/>
      <c r="EXF68" s="136"/>
      <c r="EXG68" s="136"/>
      <c r="EXH68" s="136"/>
      <c r="EXI68" s="136"/>
      <c r="EXJ68" s="136"/>
      <c r="EXK68" s="136"/>
      <c r="EXL68" s="136"/>
      <c r="EXM68" s="136"/>
      <c r="EXN68" s="136"/>
      <c r="EXO68" s="136"/>
      <c r="EXP68" s="136"/>
      <c r="EXQ68" s="136"/>
      <c r="EXR68" s="136"/>
      <c r="EXS68" s="136"/>
      <c r="EXT68" s="136"/>
      <c r="EXU68" s="136"/>
      <c r="EXV68" s="136"/>
      <c r="EXW68" s="136"/>
      <c r="EXX68" s="136"/>
      <c r="EXY68" s="136"/>
      <c r="EXZ68" s="136"/>
      <c r="EYA68" s="136"/>
      <c r="EYB68" s="136"/>
      <c r="EYC68" s="136"/>
      <c r="EYD68" s="136"/>
      <c r="EYE68" s="136"/>
      <c r="EYF68" s="136"/>
      <c r="EYG68" s="136"/>
      <c r="EYH68" s="136"/>
      <c r="EYI68" s="136"/>
      <c r="EYJ68" s="136"/>
      <c r="EYK68" s="136"/>
      <c r="EYL68" s="136"/>
      <c r="EYM68" s="136"/>
      <c r="EYN68" s="136"/>
      <c r="EYO68" s="136"/>
      <c r="EYP68" s="136"/>
      <c r="EYQ68" s="136"/>
      <c r="EYR68" s="136"/>
      <c r="EYS68" s="136"/>
      <c r="EYT68" s="136"/>
      <c r="EYU68" s="136"/>
      <c r="EYV68" s="136"/>
      <c r="EYW68" s="136"/>
      <c r="EYX68" s="136"/>
      <c r="EYY68" s="136"/>
      <c r="EYZ68" s="136"/>
      <c r="EZA68" s="136"/>
      <c r="EZB68" s="136"/>
      <c r="EZC68" s="136"/>
      <c r="EZD68" s="136"/>
      <c r="EZE68" s="136"/>
      <c r="EZF68" s="136"/>
      <c r="EZG68" s="136"/>
      <c r="EZH68" s="136"/>
      <c r="EZI68" s="136"/>
      <c r="EZJ68" s="136"/>
      <c r="EZK68" s="136"/>
      <c r="EZL68" s="136"/>
      <c r="EZM68" s="136"/>
      <c r="EZN68" s="136"/>
      <c r="EZO68" s="136"/>
      <c r="EZP68" s="136"/>
      <c r="EZQ68" s="136"/>
      <c r="EZR68" s="136"/>
      <c r="EZS68" s="136"/>
      <c r="EZT68" s="136"/>
      <c r="EZU68" s="136"/>
      <c r="EZV68" s="136"/>
      <c r="EZW68" s="136"/>
      <c r="EZX68" s="136"/>
      <c r="EZY68" s="136"/>
      <c r="EZZ68" s="136"/>
      <c r="FAA68" s="136"/>
      <c r="FAB68" s="136"/>
      <c r="FAC68" s="136"/>
      <c r="FAD68" s="136"/>
      <c r="FAE68" s="136"/>
      <c r="FAF68" s="136"/>
      <c r="FAG68" s="136"/>
      <c r="FAH68" s="136"/>
      <c r="FAI68" s="136"/>
      <c r="FAJ68" s="136"/>
      <c r="FAK68" s="136"/>
      <c r="FAL68" s="136"/>
      <c r="FAM68" s="136"/>
      <c r="FAN68" s="136"/>
      <c r="FAO68" s="136"/>
      <c r="FAP68" s="136"/>
      <c r="FAQ68" s="136"/>
      <c r="FAR68" s="136"/>
      <c r="FAS68" s="136"/>
      <c r="FAT68" s="136"/>
      <c r="FAU68" s="136"/>
      <c r="FAV68" s="136"/>
      <c r="FAW68" s="136"/>
      <c r="FAX68" s="136"/>
      <c r="FAY68" s="136"/>
      <c r="FAZ68" s="136"/>
      <c r="FBA68" s="136"/>
      <c r="FBB68" s="136"/>
      <c r="FBC68" s="136"/>
      <c r="FBD68" s="136"/>
      <c r="FBE68" s="136"/>
      <c r="FBF68" s="136"/>
      <c r="FBG68" s="136"/>
      <c r="FBH68" s="136"/>
      <c r="FBI68" s="136"/>
      <c r="FBJ68" s="136"/>
      <c r="FBK68" s="136"/>
      <c r="FBL68" s="136"/>
      <c r="FBM68" s="136"/>
      <c r="FBN68" s="136"/>
      <c r="FBO68" s="136"/>
      <c r="FBP68" s="136"/>
      <c r="FBQ68" s="136"/>
      <c r="FBR68" s="136"/>
      <c r="FBS68" s="136"/>
      <c r="FBT68" s="136"/>
      <c r="FBU68" s="136"/>
      <c r="FBV68" s="136"/>
      <c r="FBW68" s="136"/>
      <c r="FBX68" s="136"/>
      <c r="FBY68" s="136"/>
      <c r="FBZ68" s="136"/>
      <c r="FCA68" s="136"/>
      <c r="FCB68" s="136"/>
      <c r="FCC68" s="136"/>
      <c r="FCD68" s="136"/>
      <c r="FCE68" s="136"/>
      <c r="FCF68" s="136"/>
      <c r="FCG68" s="136"/>
      <c r="FCH68" s="136"/>
      <c r="FCI68" s="136"/>
      <c r="FCJ68" s="136"/>
      <c r="FCK68" s="136"/>
      <c r="FCL68" s="136"/>
      <c r="FCM68" s="136"/>
      <c r="FCN68" s="136"/>
      <c r="FCO68" s="136"/>
      <c r="FCP68" s="136"/>
      <c r="FCQ68" s="136"/>
      <c r="FCR68" s="136"/>
      <c r="FCS68" s="136"/>
      <c r="FCT68" s="136"/>
      <c r="FCU68" s="136"/>
      <c r="FCV68" s="136"/>
      <c r="FCW68" s="136"/>
      <c r="FCX68" s="136"/>
      <c r="FCY68" s="136"/>
      <c r="FCZ68" s="136"/>
      <c r="FDA68" s="136"/>
      <c r="FDB68" s="136"/>
      <c r="FDC68" s="136"/>
      <c r="FDD68" s="136"/>
      <c r="FDE68" s="136"/>
      <c r="FDF68" s="136"/>
      <c r="FDG68" s="136"/>
      <c r="FDH68" s="136"/>
      <c r="FDI68" s="136"/>
      <c r="FDJ68" s="136"/>
      <c r="FDK68" s="136"/>
      <c r="FDL68" s="136"/>
      <c r="FDM68" s="136"/>
      <c r="FDN68" s="136"/>
      <c r="FDO68" s="136"/>
      <c r="FDP68" s="136"/>
      <c r="FDQ68" s="136"/>
      <c r="FDR68" s="136"/>
      <c r="FDS68" s="136"/>
      <c r="FDT68" s="136"/>
      <c r="FDU68" s="136"/>
      <c r="FDV68" s="136"/>
      <c r="FDW68" s="136"/>
      <c r="FDX68" s="136"/>
      <c r="FDY68" s="136"/>
      <c r="FDZ68" s="136"/>
      <c r="FEA68" s="136"/>
      <c r="FEB68" s="136"/>
      <c r="FEC68" s="136"/>
      <c r="FED68" s="136"/>
      <c r="FEE68" s="136"/>
      <c r="FEF68" s="136"/>
      <c r="FEG68" s="136"/>
      <c r="FEH68" s="136"/>
      <c r="FEI68" s="136"/>
      <c r="FEJ68" s="136"/>
      <c r="FEK68" s="136"/>
      <c r="FEL68" s="136"/>
      <c r="FEM68" s="136"/>
      <c r="FEN68" s="136"/>
      <c r="FEO68" s="136"/>
      <c r="FEP68" s="136"/>
      <c r="FEQ68" s="136"/>
      <c r="FER68" s="136"/>
      <c r="FES68" s="136"/>
      <c r="FET68" s="136"/>
      <c r="FEU68" s="136"/>
      <c r="FEV68" s="136"/>
      <c r="FEW68" s="136"/>
      <c r="FEX68" s="136"/>
      <c r="FEY68" s="136"/>
      <c r="FEZ68" s="136"/>
      <c r="FFA68" s="136"/>
      <c r="FFB68" s="136"/>
      <c r="FFC68" s="136"/>
      <c r="FFD68" s="136"/>
      <c r="FFE68" s="136"/>
      <c r="FFF68" s="136"/>
      <c r="FFG68" s="136"/>
      <c r="FFH68" s="136"/>
      <c r="FFI68" s="136"/>
      <c r="FFJ68" s="136"/>
      <c r="FFK68" s="136"/>
      <c r="FFL68" s="136"/>
      <c r="FFM68" s="136"/>
      <c r="FFN68" s="136"/>
      <c r="FFO68" s="136"/>
      <c r="FFP68" s="136"/>
      <c r="FFQ68" s="136"/>
      <c r="FFR68" s="136"/>
      <c r="FFS68" s="136"/>
      <c r="FFT68" s="136"/>
      <c r="FFU68" s="136"/>
      <c r="FFV68" s="136"/>
      <c r="FFW68" s="136"/>
      <c r="FFX68" s="136"/>
      <c r="FFY68" s="136"/>
      <c r="FFZ68" s="136"/>
      <c r="FGA68" s="136"/>
      <c r="FGB68" s="136"/>
      <c r="FGC68" s="136"/>
      <c r="FGD68" s="136"/>
      <c r="FGE68" s="136"/>
      <c r="FGF68" s="136"/>
      <c r="FGG68" s="136"/>
      <c r="FGH68" s="136"/>
      <c r="FGI68" s="136"/>
      <c r="FGJ68" s="136"/>
      <c r="FGK68" s="136"/>
      <c r="FGL68" s="136"/>
      <c r="FGM68" s="136"/>
      <c r="FGN68" s="136"/>
      <c r="FGO68" s="136"/>
      <c r="FGP68" s="136"/>
      <c r="FGQ68" s="136"/>
      <c r="FGR68" s="136"/>
      <c r="FGS68" s="136"/>
      <c r="FGT68" s="136"/>
      <c r="FGU68" s="136"/>
      <c r="FGV68" s="136"/>
      <c r="FGW68" s="136"/>
      <c r="FGX68" s="136"/>
      <c r="FGY68" s="136"/>
      <c r="FGZ68" s="136"/>
      <c r="FHA68" s="136"/>
      <c r="FHB68" s="136"/>
      <c r="FHC68" s="136"/>
      <c r="FHD68" s="136"/>
      <c r="FHE68" s="136"/>
      <c r="FHF68" s="136"/>
      <c r="FHG68" s="136"/>
      <c r="FHH68" s="136"/>
      <c r="FHI68" s="136"/>
      <c r="FHJ68" s="136"/>
      <c r="FHK68" s="136"/>
      <c r="FHL68" s="136"/>
      <c r="FHM68" s="136"/>
      <c r="FHN68" s="136"/>
      <c r="FHO68" s="136"/>
      <c r="FHP68" s="136"/>
      <c r="FHQ68" s="136"/>
      <c r="FHR68" s="136"/>
      <c r="FHS68" s="136"/>
      <c r="FHT68" s="136"/>
      <c r="FHU68" s="136"/>
      <c r="FHV68" s="136"/>
      <c r="FHW68" s="136"/>
      <c r="FHX68" s="136"/>
      <c r="FHY68" s="136"/>
      <c r="FHZ68" s="136"/>
      <c r="FIA68" s="136"/>
      <c r="FIB68" s="136"/>
      <c r="FIC68" s="136"/>
      <c r="FID68" s="136"/>
      <c r="FIE68" s="136"/>
      <c r="FIF68" s="136"/>
      <c r="FIG68" s="136"/>
      <c r="FIH68" s="136"/>
      <c r="FII68" s="136"/>
      <c r="FIJ68" s="136"/>
      <c r="FIK68" s="136"/>
      <c r="FIL68" s="136"/>
      <c r="FIM68" s="136"/>
      <c r="FIN68" s="136"/>
      <c r="FIO68" s="136"/>
      <c r="FIP68" s="136"/>
      <c r="FIQ68" s="136"/>
      <c r="FIR68" s="136"/>
      <c r="FIS68" s="136"/>
      <c r="FIT68" s="136"/>
      <c r="FIU68" s="136"/>
      <c r="FIV68" s="136"/>
      <c r="FIW68" s="136"/>
      <c r="FIX68" s="136"/>
      <c r="FIY68" s="136"/>
      <c r="FIZ68" s="136"/>
      <c r="FJA68" s="136"/>
      <c r="FJB68" s="136"/>
      <c r="FJC68" s="136"/>
      <c r="FJD68" s="136"/>
      <c r="FJE68" s="136"/>
      <c r="FJF68" s="136"/>
      <c r="FJG68" s="136"/>
      <c r="FJH68" s="136"/>
      <c r="FJI68" s="136"/>
      <c r="FJJ68" s="136"/>
      <c r="FJK68" s="136"/>
      <c r="FJL68" s="136"/>
      <c r="FJM68" s="136"/>
      <c r="FJN68" s="136"/>
      <c r="FJO68" s="136"/>
      <c r="FJP68" s="136"/>
      <c r="FJQ68" s="136"/>
      <c r="FJR68" s="136"/>
      <c r="FJS68" s="136"/>
      <c r="FJT68" s="136"/>
      <c r="FJU68" s="136"/>
      <c r="FJV68" s="136"/>
      <c r="FJW68" s="136"/>
      <c r="FJX68" s="136"/>
      <c r="FJY68" s="136"/>
      <c r="FJZ68" s="136"/>
      <c r="FKA68" s="136"/>
      <c r="FKB68" s="136"/>
      <c r="FKC68" s="136"/>
      <c r="FKD68" s="136"/>
      <c r="FKE68" s="136"/>
      <c r="FKF68" s="136"/>
      <c r="FKG68" s="136"/>
      <c r="FKH68" s="136"/>
      <c r="FKI68" s="136"/>
      <c r="FKJ68" s="136"/>
      <c r="FKK68" s="136"/>
      <c r="FKL68" s="136"/>
      <c r="FKM68" s="136"/>
      <c r="FKN68" s="136"/>
      <c r="FKO68" s="136"/>
      <c r="FKP68" s="136"/>
      <c r="FKQ68" s="136"/>
      <c r="FKR68" s="136"/>
      <c r="FKS68" s="136"/>
      <c r="FKT68" s="136"/>
      <c r="FKU68" s="136"/>
      <c r="FKV68" s="136"/>
      <c r="FKW68" s="136"/>
      <c r="FKX68" s="136"/>
      <c r="FKY68" s="136"/>
      <c r="FKZ68" s="136"/>
      <c r="FLA68" s="136"/>
      <c r="FLB68" s="136"/>
      <c r="FLC68" s="136"/>
      <c r="FLD68" s="136"/>
      <c r="FLE68" s="136"/>
      <c r="FLF68" s="136"/>
      <c r="FLG68" s="136"/>
      <c r="FLH68" s="136"/>
      <c r="FLI68" s="136"/>
      <c r="FLJ68" s="136"/>
      <c r="FLK68" s="136"/>
      <c r="FLL68" s="136"/>
      <c r="FLM68" s="136"/>
      <c r="FLN68" s="136"/>
      <c r="FLO68" s="136"/>
      <c r="FLP68" s="136"/>
      <c r="FLQ68" s="136"/>
      <c r="FLR68" s="136"/>
      <c r="FLS68" s="136"/>
      <c r="FLT68" s="136"/>
      <c r="FLU68" s="136"/>
      <c r="FLV68" s="136"/>
      <c r="FLW68" s="136"/>
      <c r="FLX68" s="136"/>
      <c r="FLY68" s="136"/>
      <c r="FLZ68" s="136"/>
      <c r="FMA68" s="136"/>
      <c r="FMB68" s="136"/>
      <c r="FMC68" s="136"/>
      <c r="FMD68" s="136"/>
      <c r="FME68" s="136"/>
      <c r="FMF68" s="136"/>
      <c r="FMG68" s="136"/>
      <c r="FMH68" s="136"/>
      <c r="FMI68" s="136"/>
      <c r="FMJ68" s="136"/>
      <c r="FMK68" s="136"/>
      <c r="FML68" s="136"/>
      <c r="FMM68" s="136"/>
      <c r="FMN68" s="136"/>
      <c r="FMO68" s="136"/>
      <c r="FMP68" s="136"/>
      <c r="FMQ68" s="136"/>
      <c r="FMR68" s="136"/>
      <c r="FMS68" s="136"/>
      <c r="FMT68" s="136"/>
      <c r="FMU68" s="136"/>
      <c r="FMV68" s="136"/>
      <c r="FMW68" s="136"/>
      <c r="FMX68" s="136"/>
      <c r="FMY68" s="136"/>
      <c r="FMZ68" s="136"/>
      <c r="FNA68" s="136"/>
      <c r="FNB68" s="136"/>
      <c r="FNC68" s="136"/>
      <c r="FND68" s="136"/>
      <c r="FNE68" s="136"/>
      <c r="FNF68" s="136"/>
      <c r="FNG68" s="136"/>
      <c r="FNH68" s="136"/>
      <c r="FNI68" s="136"/>
      <c r="FNJ68" s="136"/>
      <c r="FNK68" s="136"/>
      <c r="FNL68" s="136"/>
      <c r="FNM68" s="136"/>
      <c r="FNN68" s="136"/>
      <c r="FNO68" s="136"/>
      <c r="FNP68" s="136"/>
      <c r="FNQ68" s="136"/>
      <c r="FNR68" s="136"/>
      <c r="FNS68" s="136"/>
      <c r="FNT68" s="136"/>
      <c r="FNU68" s="136"/>
      <c r="FNV68" s="136"/>
      <c r="FNW68" s="136"/>
      <c r="FNX68" s="136"/>
      <c r="FNY68" s="136"/>
      <c r="FNZ68" s="136"/>
      <c r="FOA68" s="136"/>
      <c r="FOB68" s="136"/>
      <c r="FOC68" s="136"/>
      <c r="FOD68" s="136"/>
      <c r="FOE68" s="136"/>
      <c r="FOF68" s="136"/>
      <c r="FOG68" s="136"/>
      <c r="FOH68" s="136"/>
      <c r="FOI68" s="136"/>
      <c r="FOJ68" s="136"/>
      <c r="FOK68" s="136"/>
      <c r="FOL68" s="136"/>
      <c r="FOM68" s="136"/>
      <c r="FON68" s="136"/>
      <c r="FOO68" s="136"/>
      <c r="FOP68" s="136"/>
      <c r="FOQ68" s="136"/>
      <c r="FOR68" s="136"/>
      <c r="FOS68" s="136"/>
      <c r="FOT68" s="136"/>
      <c r="FOU68" s="136"/>
      <c r="FOV68" s="136"/>
      <c r="FOW68" s="136"/>
      <c r="FOX68" s="136"/>
      <c r="FOY68" s="136"/>
      <c r="FOZ68" s="136"/>
      <c r="FPA68" s="136"/>
      <c r="FPB68" s="136"/>
      <c r="FPC68" s="136"/>
      <c r="FPD68" s="136"/>
      <c r="FPE68" s="136"/>
      <c r="FPF68" s="136"/>
      <c r="FPG68" s="136"/>
      <c r="FPH68" s="136"/>
      <c r="FPI68" s="136"/>
      <c r="FPJ68" s="136"/>
      <c r="FPK68" s="136"/>
      <c r="FPL68" s="136"/>
      <c r="FPM68" s="136"/>
      <c r="FPN68" s="136"/>
      <c r="FPO68" s="136"/>
      <c r="FPP68" s="136"/>
      <c r="FPQ68" s="136"/>
      <c r="FPR68" s="136"/>
      <c r="FPS68" s="136"/>
      <c r="FPT68" s="136"/>
      <c r="FPU68" s="136"/>
      <c r="FPV68" s="136"/>
      <c r="FPW68" s="136"/>
      <c r="FPX68" s="136"/>
      <c r="FPY68" s="136"/>
      <c r="FPZ68" s="136"/>
      <c r="FQA68" s="136"/>
      <c r="FQB68" s="136"/>
      <c r="FQC68" s="136"/>
      <c r="FQD68" s="136"/>
      <c r="FQE68" s="136"/>
      <c r="FQF68" s="136"/>
      <c r="FQG68" s="136"/>
      <c r="FQH68" s="136"/>
      <c r="FQI68" s="136"/>
      <c r="FQJ68" s="136"/>
      <c r="FQK68" s="136"/>
      <c r="FQL68" s="136"/>
      <c r="FQM68" s="136"/>
      <c r="FQN68" s="136"/>
      <c r="FQO68" s="136"/>
      <c r="FQP68" s="136"/>
      <c r="FQQ68" s="136"/>
      <c r="FQR68" s="136"/>
      <c r="FQS68" s="136"/>
      <c r="FQT68" s="136"/>
      <c r="FQU68" s="136"/>
      <c r="FQV68" s="136"/>
      <c r="FQW68" s="136"/>
      <c r="FQX68" s="136"/>
      <c r="FQY68" s="136"/>
      <c r="FQZ68" s="136"/>
      <c r="FRA68" s="136"/>
      <c r="FRB68" s="136"/>
      <c r="FRC68" s="136"/>
      <c r="FRD68" s="136"/>
      <c r="FRE68" s="136"/>
      <c r="FRF68" s="136"/>
      <c r="FRG68" s="136"/>
      <c r="FRH68" s="136"/>
      <c r="FRI68" s="136"/>
      <c r="FRJ68" s="136"/>
      <c r="FRK68" s="136"/>
      <c r="FRL68" s="136"/>
      <c r="FRM68" s="136"/>
      <c r="FRN68" s="136"/>
      <c r="FRO68" s="136"/>
      <c r="FRP68" s="136"/>
      <c r="FRQ68" s="136"/>
      <c r="FRR68" s="136"/>
      <c r="FRS68" s="136"/>
      <c r="FRT68" s="136"/>
      <c r="FRU68" s="136"/>
      <c r="FRV68" s="136"/>
      <c r="FRW68" s="136"/>
      <c r="FRX68" s="136"/>
      <c r="FRY68" s="136"/>
      <c r="FRZ68" s="136"/>
      <c r="FSA68" s="136"/>
      <c r="FSB68" s="136"/>
      <c r="FSC68" s="136"/>
      <c r="FSD68" s="136"/>
      <c r="FSE68" s="136"/>
      <c r="FSF68" s="136"/>
      <c r="FSG68" s="136"/>
      <c r="FSH68" s="136"/>
      <c r="FSI68" s="136"/>
      <c r="FSJ68" s="136"/>
      <c r="FSK68" s="136"/>
      <c r="FSL68" s="136"/>
      <c r="FSM68" s="136"/>
      <c r="FSN68" s="136"/>
      <c r="FSO68" s="136"/>
      <c r="FSP68" s="136"/>
      <c r="FSQ68" s="136"/>
      <c r="FSR68" s="136"/>
      <c r="FSS68" s="136"/>
      <c r="FST68" s="136"/>
      <c r="FSU68" s="136"/>
      <c r="FSV68" s="136"/>
      <c r="FSW68" s="136"/>
      <c r="FSX68" s="136"/>
      <c r="FSY68" s="136"/>
      <c r="FSZ68" s="136"/>
      <c r="FTA68" s="136"/>
      <c r="FTB68" s="136"/>
      <c r="FTC68" s="136"/>
      <c r="FTD68" s="136"/>
      <c r="FTE68" s="136"/>
      <c r="FTF68" s="136"/>
      <c r="FTG68" s="136"/>
      <c r="FTH68" s="136"/>
      <c r="FTI68" s="136"/>
      <c r="FTJ68" s="136"/>
      <c r="FTK68" s="136"/>
      <c r="FTL68" s="136"/>
      <c r="FTM68" s="136"/>
      <c r="FTN68" s="136"/>
      <c r="FTO68" s="136"/>
      <c r="FTP68" s="136"/>
      <c r="FTQ68" s="136"/>
      <c r="FTR68" s="136"/>
      <c r="FTS68" s="136"/>
      <c r="FTT68" s="136"/>
      <c r="FTU68" s="136"/>
      <c r="FTV68" s="136"/>
      <c r="FTW68" s="136"/>
      <c r="FTX68" s="136"/>
      <c r="FTY68" s="136"/>
      <c r="FTZ68" s="136"/>
      <c r="FUA68" s="136"/>
      <c r="FUB68" s="136"/>
      <c r="FUC68" s="136"/>
      <c r="FUD68" s="136"/>
      <c r="FUE68" s="136"/>
      <c r="FUF68" s="136"/>
      <c r="FUG68" s="136"/>
      <c r="FUH68" s="136"/>
      <c r="FUI68" s="136"/>
      <c r="FUJ68" s="136"/>
      <c r="FUK68" s="136"/>
      <c r="FUL68" s="136"/>
      <c r="FUM68" s="136"/>
      <c r="FUN68" s="136"/>
      <c r="FUO68" s="136"/>
      <c r="FUP68" s="136"/>
      <c r="FUQ68" s="136"/>
      <c r="FUR68" s="136"/>
      <c r="FUS68" s="136"/>
      <c r="FUT68" s="136"/>
      <c r="FUU68" s="136"/>
      <c r="FUV68" s="136"/>
      <c r="FUW68" s="136"/>
      <c r="FUX68" s="136"/>
      <c r="FUY68" s="136"/>
      <c r="FUZ68" s="136"/>
      <c r="FVA68" s="136"/>
      <c r="FVB68" s="136"/>
      <c r="FVC68" s="136"/>
      <c r="FVD68" s="136"/>
      <c r="FVE68" s="136"/>
      <c r="FVF68" s="136"/>
      <c r="FVG68" s="136"/>
      <c r="FVH68" s="136"/>
      <c r="FVI68" s="136"/>
      <c r="FVJ68" s="136"/>
      <c r="FVK68" s="136"/>
      <c r="FVL68" s="136"/>
      <c r="FVM68" s="136"/>
      <c r="FVN68" s="136"/>
      <c r="FVO68" s="136"/>
      <c r="FVP68" s="136"/>
      <c r="FVQ68" s="136"/>
      <c r="FVR68" s="136"/>
      <c r="FVS68" s="136"/>
      <c r="FVT68" s="136"/>
      <c r="FVU68" s="136"/>
      <c r="FVV68" s="136"/>
      <c r="FVW68" s="136"/>
      <c r="FVX68" s="136"/>
      <c r="FVY68" s="136"/>
      <c r="FVZ68" s="136"/>
      <c r="FWA68" s="136"/>
      <c r="FWB68" s="136"/>
      <c r="FWC68" s="136"/>
      <c r="FWD68" s="136"/>
      <c r="FWE68" s="136"/>
      <c r="FWF68" s="136"/>
      <c r="FWG68" s="136"/>
      <c r="FWH68" s="136"/>
      <c r="FWI68" s="136"/>
      <c r="FWJ68" s="136"/>
      <c r="FWK68" s="136"/>
      <c r="FWL68" s="136"/>
      <c r="FWM68" s="136"/>
      <c r="FWN68" s="136"/>
      <c r="FWO68" s="136"/>
      <c r="FWP68" s="136"/>
      <c r="FWQ68" s="136"/>
      <c r="FWR68" s="136"/>
      <c r="FWS68" s="136"/>
      <c r="FWT68" s="136"/>
      <c r="FWU68" s="136"/>
      <c r="FWV68" s="136"/>
      <c r="FWW68" s="136"/>
      <c r="FWX68" s="136"/>
      <c r="FWY68" s="136"/>
      <c r="FWZ68" s="136"/>
      <c r="FXA68" s="136"/>
      <c r="FXB68" s="136"/>
      <c r="FXC68" s="136"/>
      <c r="FXD68" s="136"/>
      <c r="FXE68" s="136"/>
      <c r="FXF68" s="136"/>
      <c r="FXG68" s="136"/>
      <c r="FXH68" s="136"/>
      <c r="FXI68" s="136"/>
      <c r="FXJ68" s="136"/>
      <c r="FXK68" s="136"/>
      <c r="FXL68" s="136"/>
      <c r="FXM68" s="136"/>
      <c r="FXN68" s="136"/>
      <c r="FXO68" s="136"/>
      <c r="FXP68" s="136"/>
      <c r="FXQ68" s="136"/>
      <c r="FXR68" s="136"/>
      <c r="FXS68" s="136"/>
      <c r="FXT68" s="136"/>
      <c r="FXU68" s="136"/>
      <c r="FXV68" s="136"/>
      <c r="FXW68" s="136"/>
      <c r="FXX68" s="136"/>
      <c r="FXY68" s="136"/>
      <c r="FXZ68" s="136"/>
      <c r="FYA68" s="136"/>
      <c r="FYB68" s="136"/>
      <c r="FYC68" s="136"/>
      <c r="FYD68" s="136"/>
      <c r="FYE68" s="136"/>
      <c r="FYF68" s="136"/>
      <c r="FYG68" s="136"/>
      <c r="FYH68" s="136"/>
      <c r="FYI68" s="136"/>
      <c r="FYJ68" s="136"/>
      <c r="FYK68" s="136"/>
      <c r="FYL68" s="136"/>
      <c r="FYM68" s="136"/>
      <c r="FYN68" s="136"/>
      <c r="FYO68" s="136"/>
      <c r="FYP68" s="136"/>
      <c r="FYQ68" s="136"/>
      <c r="FYR68" s="136"/>
      <c r="FYS68" s="136"/>
      <c r="FYT68" s="136"/>
      <c r="FYU68" s="136"/>
      <c r="FYV68" s="136"/>
      <c r="FYW68" s="136"/>
      <c r="FYX68" s="136"/>
      <c r="FYY68" s="136"/>
      <c r="FYZ68" s="136"/>
      <c r="FZA68" s="136"/>
      <c r="FZB68" s="136"/>
      <c r="FZC68" s="136"/>
      <c r="FZD68" s="136"/>
      <c r="FZE68" s="136"/>
      <c r="FZF68" s="136"/>
      <c r="FZG68" s="136"/>
      <c r="FZH68" s="136"/>
      <c r="FZI68" s="136"/>
      <c r="FZJ68" s="136"/>
      <c r="FZK68" s="136"/>
      <c r="FZL68" s="136"/>
      <c r="FZM68" s="136"/>
      <c r="FZN68" s="136"/>
      <c r="FZO68" s="136"/>
      <c r="FZP68" s="136"/>
      <c r="FZQ68" s="136"/>
      <c r="FZR68" s="136"/>
      <c r="FZS68" s="136"/>
      <c r="FZT68" s="136"/>
      <c r="FZU68" s="136"/>
      <c r="FZV68" s="136"/>
      <c r="FZW68" s="136"/>
      <c r="FZX68" s="136"/>
      <c r="FZY68" s="136"/>
      <c r="FZZ68" s="136"/>
      <c r="GAA68" s="136"/>
      <c r="GAB68" s="136"/>
      <c r="GAC68" s="136"/>
      <c r="GAD68" s="136"/>
      <c r="GAE68" s="136"/>
      <c r="GAF68" s="136"/>
      <c r="GAG68" s="136"/>
      <c r="GAH68" s="136"/>
      <c r="GAI68" s="136"/>
      <c r="GAJ68" s="136"/>
      <c r="GAK68" s="136"/>
      <c r="GAL68" s="136"/>
      <c r="GAM68" s="136"/>
      <c r="GAN68" s="136"/>
      <c r="GAO68" s="136"/>
      <c r="GAP68" s="136"/>
      <c r="GAQ68" s="136"/>
      <c r="GAR68" s="136"/>
      <c r="GAS68" s="136"/>
      <c r="GAT68" s="136"/>
      <c r="GAU68" s="136"/>
      <c r="GAV68" s="136"/>
      <c r="GAW68" s="136"/>
      <c r="GAX68" s="136"/>
      <c r="GAY68" s="136"/>
      <c r="GAZ68" s="136"/>
      <c r="GBA68" s="136"/>
      <c r="GBB68" s="136"/>
      <c r="GBC68" s="136"/>
      <c r="GBD68" s="136"/>
      <c r="GBE68" s="136"/>
      <c r="GBF68" s="136"/>
      <c r="GBG68" s="136"/>
      <c r="GBH68" s="136"/>
      <c r="GBI68" s="136"/>
      <c r="GBJ68" s="136"/>
      <c r="GBK68" s="136"/>
      <c r="GBL68" s="136"/>
      <c r="GBM68" s="136"/>
      <c r="GBN68" s="136"/>
      <c r="GBO68" s="136"/>
      <c r="GBP68" s="136"/>
      <c r="GBQ68" s="136"/>
      <c r="GBR68" s="136"/>
      <c r="GBS68" s="136"/>
      <c r="GBT68" s="136"/>
      <c r="GBU68" s="136"/>
      <c r="GBV68" s="136"/>
      <c r="GBW68" s="136"/>
      <c r="GBX68" s="136"/>
      <c r="GBY68" s="136"/>
      <c r="GBZ68" s="136"/>
      <c r="GCA68" s="136"/>
      <c r="GCB68" s="136"/>
      <c r="GCC68" s="136"/>
      <c r="GCD68" s="136"/>
      <c r="GCE68" s="136"/>
      <c r="GCF68" s="136"/>
      <c r="GCG68" s="136"/>
      <c r="GCH68" s="136"/>
      <c r="GCI68" s="136"/>
      <c r="GCJ68" s="136"/>
      <c r="GCK68" s="136"/>
      <c r="GCL68" s="136"/>
      <c r="GCM68" s="136"/>
      <c r="GCN68" s="136"/>
      <c r="GCO68" s="136"/>
      <c r="GCP68" s="136"/>
      <c r="GCQ68" s="136"/>
      <c r="GCR68" s="136"/>
      <c r="GCS68" s="136"/>
      <c r="GCT68" s="136"/>
      <c r="GCU68" s="136"/>
      <c r="GCV68" s="136"/>
      <c r="GCW68" s="136"/>
      <c r="GCX68" s="136"/>
      <c r="GCY68" s="136"/>
      <c r="GCZ68" s="136"/>
      <c r="GDA68" s="136"/>
      <c r="GDB68" s="136"/>
      <c r="GDC68" s="136"/>
      <c r="GDD68" s="136"/>
      <c r="GDE68" s="136"/>
      <c r="GDF68" s="136"/>
      <c r="GDG68" s="136"/>
      <c r="GDH68" s="136"/>
      <c r="GDI68" s="136"/>
      <c r="GDJ68" s="136"/>
      <c r="GDK68" s="136"/>
      <c r="GDL68" s="136"/>
      <c r="GDM68" s="136"/>
      <c r="GDN68" s="136"/>
      <c r="GDO68" s="136"/>
      <c r="GDP68" s="136"/>
      <c r="GDQ68" s="136"/>
      <c r="GDR68" s="136"/>
      <c r="GDS68" s="136"/>
      <c r="GDT68" s="136"/>
      <c r="GDU68" s="136"/>
      <c r="GDV68" s="136"/>
      <c r="GDW68" s="136"/>
      <c r="GDX68" s="136"/>
      <c r="GDY68" s="136"/>
      <c r="GDZ68" s="136"/>
      <c r="GEA68" s="136"/>
      <c r="GEB68" s="136"/>
      <c r="GEC68" s="136"/>
      <c r="GED68" s="136"/>
      <c r="GEE68" s="136"/>
      <c r="GEF68" s="136"/>
      <c r="GEG68" s="136"/>
      <c r="GEH68" s="136"/>
      <c r="GEI68" s="136"/>
      <c r="GEJ68" s="136"/>
      <c r="GEK68" s="136"/>
      <c r="GEL68" s="136"/>
      <c r="GEM68" s="136"/>
      <c r="GEN68" s="136"/>
      <c r="GEO68" s="136"/>
      <c r="GEP68" s="136"/>
      <c r="GEQ68" s="136"/>
      <c r="GER68" s="136"/>
      <c r="GES68" s="136"/>
      <c r="GET68" s="136"/>
      <c r="GEU68" s="136"/>
      <c r="GEV68" s="136"/>
      <c r="GEW68" s="136"/>
      <c r="GEX68" s="136"/>
      <c r="GEY68" s="136"/>
      <c r="GEZ68" s="136"/>
      <c r="GFA68" s="136"/>
      <c r="GFB68" s="136"/>
      <c r="GFC68" s="136"/>
      <c r="GFD68" s="136"/>
      <c r="GFE68" s="136"/>
      <c r="GFF68" s="136"/>
      <c r="GFG68" s="136"/>
      <c r="GFH68" s="136"/>
      <c r="GFI68" s="136"/>
      <c r="GFJ68" s="136"/>
      <c r="GFK68" s="136"/>
      <c r="GFL68" s="136"/>
      <c r="GFM68" s="136"/>
      <c r="GFN68" s="136"/>
      <c r="GFO68" s="136"/>
      <c r="GFP68" s="136"/>
      <c r="GFQ68" s="136"/>
      <c r="GFR68" s="136"/>
      <c r="GFS68" s="136"/>
      <c r="GFT68" s="136"/>
      <c r="GFU68" s="136"/>
      <c r="GFV68" s="136"/>
      <c r="GFW68" s="136"/>
      <c r="GFX68" s="136"/>
      <c r="GFY68" s="136"/>
      <c r="GFZ68" s="136"/>
      <c r="GGA68" s="136"/>
      <c r="GGB68" s="136"/>
      <c r="GGC68" s="136"/>
      <c r="GGD68" s="136"/>
      <c r="GGE68" s="136"/>
      <c r="GGF68" s="136"/>
      <c r="GGG68" s="136"/>
      <c r="GGH68" s="136"/>
      <c r="GGI68" s="136"/>
      <c r="GGJ68" s="136"/>
      <c r="GGK68" s="136"/>
      <c r="GGL68" s="136"/>
      <c r="GGM68" s="136"/>
      <c r="GGN68" s="136"/>
      <c r="GGO68" s="136"/>
      <c r="GGP68" s="136"/>
      <c r="GGQ68" s="136"/>
      <c r="GGR68" s="136"/>
      <c r="GGS68" s="136"/>
      <c r="GGT68" s="136"/>
      <c r="GGU68" s="136"/>
      <c r="GGV68" s="136"/>
      <c r="GGW68" s="136"/>
      <c r="GGX68" s="136"/>
      <c r="GGY68" s="136"/>
      <c r="GGZ68" s="136"/>
      <c r="GHA68" s="136"/>
      <c r="GHB68" s="136"/>
      <c r="GHC68" s="136"/>
      <c r="GHD68" s="136"/>
      <c r="GHE68" s="136"/>
      <c r="GHF68" s="136"/>
      <c r="GHG68" s="136"/>
      <c r="GHH68" s="136"/>
      <c r="GHI68" s="136"/>
      <c r="GHJ68" s="136"/>
      <c r="GHK68" s="136"/>
      <c r="GHL68" s="136"/>
      <c r="GHM68" s="136"/>
      <c r="GHN68" s="136"/>
      <c r="GHO68" s="136"/>
      <c r="GHP68" s="136"/>
      <c r="GHQ68" s="136"/>
      <c r="GHR68" s="136"/>
      <c r="GHS68" s="136"/>
      <c r="GHT68" s="136"/>
      <c r="GHU68" s="136"/>
      <c r="GHV68" s="136"/>
      <c r="GHW68" s="136"/>
      <c r="GHX68" s="136"/>
      <c r="GHY68" s="136"/>
      <c r="GHZ68" s="136"/>
      <c r="GIA68" s="136"/>
      <c r="GIB68" s="136"/>
      <c r="GIC68" s="136"/>
      <c r="GID68" s="136"/>
      <c r="GIE68" s="136"/>
      <c r="GIF68" s="136"/>
      <c r="GIG68" s="136"/>
      <c r="GIH68" s="136"/>
      <c r="GII68" s="136"/>
      <c r="GIJ68" s="136"/>
      <c r="GIK68" s="136"/>
      <c r="GIL68" s="136"/>
      <c r="GIM68" s="136"/>
      <c r="GIN68" s="136"/>
      <c r="GIO68" s="136"/>
      <c r="GIP68" s="136"/>
      <c r="GIQ68" s="136"/>
      <c r="GIR68" s="136"/>
      <c r="GIS68" s="136"/>
      <c r="GIT68" s="136"/>
      <c r="GIU68" s="136"/>
      <c r="GIV68" s="136"/>
      <c r="GIW68" s="136"/>
      <c r="GIX68" s="136"/>
      <c r="GIY68" s="136"/>
      <c r="GIZ68" s="136"/>
      <c r="GJA68" s="136"/>
      <c r="GJB68" s="136"/>
      <c r="GJC68" s="136"/>
      <c r="GJD68" s="136"/>
      <c r="GJE68" s="136"/>
      <c r="GJF68" s="136"/>
      <c r="GJG68" s="136"/>
      <c r="GJH68" s="136"/>
      <c r="GJI68" s="136"/>
      <c r="GJJ68" s="136"/>
      <c r="GJK68" s="136"/>
      <c r="GJL68" s="136"/>
      <c r="GJM68" s="136"/>
      <c r="GJN68" s="136"/>
      <c r="GJO68" s="136"/>
      <c r="GJP68" s="136"/>
      <c r="GJQ68" s="136"/>
      <c r="GJR68" s="136"/>
      <c r="GJS68" s="136"/>
      <c r="GJT68" s="136"/>
      <c r="GJU68" s="136"/>
      <c r="GJV68" s="136"/>
      <c r="GJW68" s="136"/>
      <c r="GJX68" s="136"/>
      <c r="GJY68" s="136"/>
      <c r="GJZ68" s="136"/>
      <c r="GKA68" s="136"/>
      <c r="GKB68" s="136"/>
      <c r="GKC68" s="136"/>
      <c r="GKD68" s="136"/>
      <c r="GKE68" s="136"/>
      <c r="GKF68" s="136"/>
      <c r="GKG68" s="136"/>
      <c r="GKH68" s="136"/>
      <c r="GKI68" s="136"/>
      <c r="GKJ68" s="136"/>
      <c r="GKK68" s="136"/>
      <c r="GKL68" s="136"/>
      <c r="GKM68" s="136"/>
      <c r="GKN68" s="136"/>
      <c r="GKO68" s="136"/>
      <c r="GKP68" s="136"/>
      <c r="GKQ68" s="136"/>
      <c r="GKR68" s="136"/>
      <c r="GKS68" s="136"/>
      <c r="GKT68" s="136"/>
      <c r="GKU68" s="136"/>
      <c r="GKV68" s="136"/>
      <c r="GKW68" s="136"/>
      <c r="GKX68" s="136"/>
      <c r="GKY68" s="136"/>
      <c r="GKZ68" s="136"/>
      <c r="GLA68" s="136"/>
      <c r="GLB68" s="136"/>
      <c r="GLC68" s="136"/>
      <c r="GLD68" s="136"/>
      <c r="GLE68" s="136"/>
      <c r="GLF68" s="136"/>
      <c r="GLG68" s="136"/>
      <c r="GLH68" s="136"/>
      <c r="GLI68" s="136"/>
      <c r="GLJ68" s="136"/>
      <c r="GLK68" s="136"/>
      <c r="GLL68" s="136"/>
      <c r="GLM68" s="136"/>
      <c r="GLN68" s="136"/>
      <c r="GLO68" s="136"/>
      <c r="GLP68" s="136"/>
      <c r="GLQ68" s="136"/>
      <c r="GLR68" s="136"/>
      <c r="GLS68" s="136"/>
      <c r="GLT68" s="136"/>
      <c r="GLU68" s="136"/>
      <c r="GLV68" s="136"/>
      <c r="GLW68" s="136"/>
      <c r="GLX68" s="136"/>
      <c r="GLY68" s="136"/>
      <c r="GLZ68" s="136"/>
      <c r="GMA68" s="136"/>
      <c r="GMB68" s="136"/>
      <c r="GMC68" s="136"/>
      <c r="GMD68" s="136"/>
      <c r="GME68" s="136"/>
      <c r="GMF68" s="136"/>
      <c r="GMG68" s="136"/>
      <c r="GMH68" s="136"/>
      <c r="GMI68" s="136"/>
      <c r="GMJ68" s="136"/>
      <c r="GMK68" s="136"/>
      <c r="GML68" s="136"/>
      <c r="GMM68" s="136"/>
      <c r="GMN68" s="136"/>
      <c r="GMO68" s="136"/>
      <c r="GMP68" s="136"/>
      <c r="GMQ68" s="136"/>
      <c r="GMR68" s="136"/>
      <c r="GMS68" s="136"/>
      <c r="GMT68" s="136"/>
      <c r="GMU68" s="136"/>
      <c r="GMV68" s="136"/>
      <c r="GMW68" s="136"/>
      <c r="GMX68" s="136"/>
      <c r="GMY68" s="136"/>
      <c r="GMZ68" s="136"/>
      <c r="GNA68" s="136"/>
      <c r="GNB68" s="136"/>
      <c r="GNC68" s="136"/>
      <c r="GND68" s="136"/>
      <c r="GNE68" s="136"/>
      <c r="GNF68" s="136"/>
      <c r="GNG68" s="136"/>
      <c r="GNH68" s="136"/>
      <c r="GNI68" s="136"/>
      <c r="GNJ68" s="136"/>
      <c r="GNK68" s="136"/>
      <c r="GNL68" s="136"/>
      <c r="GNM68" s="136"/>
      <c r="GNN68" s="136"/>
      <c r="GNO68" s="136"/>
      <c r="GNP68" s="136"/>
      <c r="GNQ68" s="136"/>
      <c r="GNR68" s="136"/>
      <c r="GNS68" s="136"/>
      <c r="GNT68" s="136"/>
      <c r="GNU68" s="136"/>
      <c r="GNV68" s="136"/>
      <c r="GNW68" s="136"/>
      <c r="GNX68" s="136"/>
      <c r="GNY68" s="136"/>
      <c r="GNZ68" s="136"/>
      <c r="GOA68" s="136"/>
      <c r="GOB68" s="136"/>
      <c r="GOC68" s="136"/>
      <c r="GOD68" s="136"/>
      <c r="GOE68" s="136"/>
      <c r="GOF68" s="136"/>
      <c r="GOG68" s="136"/>
      <c r="GOH68" s="136"/>
      <c r="GOI68" s="136"/>
      <c r="GOJ68" s="136"/>
      <c r="GOK68" s="136"/>
      <c r="GOL68" s="136"/>
      <c r="GOM68" s="136"/>
      <c r="GON68" s="136"/>
      <c r="GOO68" s="136"/>
      <c r="GOP68" s="136"/>
      <c r="GOQ68" s="136"/>
      <c r="GOR68" s="136"/>
      <c r="GOS68" s="136"/>
      <c r="GOT68" s="136"/>
      <c r="GOU68" s="136"/>
      <c r="GOV68" s="136"/>
      <c r="GOW68" s="136"/>
      <c r="GOX68" s="136"/>
      <c r="GOY68" s="136"/>
      <c r="GOZ68" s="136"/>
      <c r="GPA68" s="136"/>
      <c r="GPB68" s="136"/>
      <c r="GPC68" s="136"/>
      <c r="GPD68" s="136"/>
      <c r="GPE68" s="136"/>
      <c r="GPF68" s="136"/>
      <c r="GPG68" s="136"/>
      <c r="GPH68" s="136"/>
      <c r="GPI68" s="136"/>
      <c r="GPJ68" s="136"/>
      <c r="GPK68" s="136"/>
      <c r="GPL68" s="136"/>
      <c r="GPM68" s="136"/>
      <c r="GPN68" s="136"/>
      <c r="GPO68" s="136"/>
      <c r="GPP68" s="136"/>
      <c r="GPQ68" s="136"/>
      <c r="GPR68" s="136"/>
      <c r="GPS68" s="136"/>
      <c r="GPT68" s="136"/>
      <c r="GPU68" s="136"/>
      <c r="GPV68" s="136"/>
      <c r="GPW68" s="136"/>
      <c r="GPX68" s="136"/>
      <c r="GPY68" s="136"/>
      <c r="GPZ68" s="136"/>
      <c r="GQA68" s="136"/>
      <c r="GQB68" s="136"/>
      <c r="GQC68" s="136"/>
      <c r="GQD68" s="136"/>
      <c r="GQE68" s="136"/>
      <c r="GQF68" s="136"/>
      <c r="GQG68" s="136"/>
      <c r="GQH68" s="136"/>
      <c r="GQI68" s="136"/>
      <c r="GQJ68" s="136"/>
      <c r="GQK68" s="136"/>
      <c r="GQL68" s="136"/>
      <c r="GQM68" s="136"/>
      <c r="GQN68" s="136"/>
      <c r="GQO68" s="136"/>
      <c r="GQP68" s="136"/>
      <c r="GQQ68" s="136"/>
      <c r="GQR68" s="136"/>
      <c r="GQS68" s="136"/>
      <c r="GQT68" s="136"/>
      <c r="GQU68" s="136"/>
      <c r="GQV68" s="136"/>
      <c r="GQW68" s="136"/>
      <c r="GQX68" s="136"/>
      <c r="GQY68" s="136"/>
      <c r="GQZ68" s="136"/>
      <c r="GRA68" s="136"/>
      <c r="GRB68" s="136"/>
      <c r="GRC68" s="136"/>
      <c r="GRD68" s="136"/>
      <c r="GRE68" s="136"/>
      <c r="GRF68" s="136"/>
      <c r="GRG68" s="136"/>
      <c r="GRH68" s="136"/>
      <c r="GRI68" s="136"/>
      <c r="GRJ68" s="136"/>
      <c r="GRK68" s="136"/>
      <c r="GRL68" s="136"/>
      <c r="GRM68" s="136"/>
      <c r="GRN68" s="136"/>
      <c r="GRO68" s="136"/>
      <c r="GRP68" s="136"/>
      <c r="GRQ68" s="136"/>
      <c r="GRR68" s="136"/>
      <c r="GRS68" s="136"/>
      <c r="GRT68" s="136"/>
      <c r="GRU68" s="136"/>
      <c r="GRV68" s="136"/>
      <c r="GRW68" s="136"/>
      <c r="GRX68" s="136"/>
      <c r="GRY68" s="136"/>
      <c r="GRZ68" s="136"/>
      <c r="GSA68" s="136"/>
      <c r="GSB68" s="136"/>
      <c r="GSC68" s="136"/>
      <c r="GSD68" s="136"/>
      <c r="GSE68" s="136"/>
      <c r="GSF68" s="136"/>
      <c r="GSG68" s="136"/>
      <c r="GSH68" s="136"/>
      <c r="GSI68" s="136"/>
      <c r="GSJ68" s="136"/>
      <c r="GSK68" s="136"/>
      <c r="GSL68" s="136"/>
      <c r="GSM68" s="136"/>
      <c r="GSN68" s="136"/>
      <c r="GSO68" s="136"/>
      <c r="GSP68" s="136"/>
      <c r="GSQ68" s="136"/>
      <c r="GSR68" s="136"/>
      <c r="GSS68" s="136"/>
      <c r="GST68" s="136"/>
      <c r="GSU68" s="136"/>
      <c r="GSV68" s="136"/>
      <c r="GSW68" s="136"/>
      <c r="GSX68" s="136"/>
      <c r="GSY68" s="136"/>
      <c r="GSZ68" s="136"/>
      <c r="GTA68" s="136"/>
      <c r="GTB68" s="136"/>
      <c r="GTC68" s="136"/>
      <c r="GTD68" s="136"/>
      <c r="GTE68" s="136"/>
      <c r="GTF68" s="136"/>
      <c r="GTG68" s="136"/>
      <c r="GTH68" s="136"/>
      <c r="GTI68" s="136"/>
      <c r="GTJ68" s="136"/>
      <c r="GTK68" s="136"/>
      <c r="GTL68" s="136"/>
      <c r="GTM68" s="136"/>
      <c r="GTN68" s="136"/>
      <c r="GTO68" s="136"/>
      <c r="GTP68" s="136"/>
      <c r="GTQ68" s="136"/>
      <c r="GTR68" s="136"/>
      <c r="GTS68" s="136"/>
      <c r="GTT68" s="136"/>
      <c r="GTU68" s="136"/>
      <c r="GTV68" s="136"/>
      <c r="GTW68" s="136"/>
      <c r="GTX68" s="136"/>
      <c r="GTY68" s="136"/>
      <c r="GTZ68" s="136"/>
      <c r="GUA68" s="136"/>
      <c r="GUB68" s="136"/>
      <c r="GUC68" s="136"/>
      <c r="GUD68" s="136"/>
      <c r="GUE68" s="136"/>
      <c r="GUF68" s="136"/>
      <c r="GUG68" s="136"/>
      <c r="GUH68" s="136"/>
      <c r="GUI68" s="136"/>
      <c r="GUJ68" s="136"/>
      <c r="GUK68" s="136"/>
      <c r="GUL68" s="136"/>
      <c r="GUM68" s="136"/>
      <c r="GUN68" s="136"/>
      <c r="GUO68" s="136"/>
      <c r="GUP68" s="136"/>
      <c r="GUQ68" s="136"/>
      <c r="GUR68" s="136"/>
      <c r="GUS68" s="136"/>
      <c r="GUT68" s="136"/>
      <c r="GUU68" s="136"/>
      <c r="GUV68" s="136"/>
      <c r="GUW68" s="136"/>
      <c r="GUX68" s="136"/>
      <c r="GUY68" s="136"/>
      <c r="GUZ68" s="136"/>
      <c r="GVA68" s="136"/>
      <c r="GVB68" s="136"/>
      <c r="GVC68" s="136"/>
      <c r="GVD68" s="136"/>
      <c r="GVE68" s="136"/>
      <c r="GVF68" s="136"/>
      <c r="GVG68" s="136"/>
      <c r="GVH68" s="136"/>
      <c r="GVI68" s="136"/>
      <c r="GVJ68" s="136"/>
      <c r="GVK68" s="136"/>
      <c r="GVL68" s="136"/>
      <c r="GVM68" s="136"/>
      <c r="GVN68" s="136"/>
      <c r="GVO68" s="136"/>
      <c r="GVP68" s="136"/>
      <c r="GVQ68" s="136"/>
      <c r="GVR68" s="136"/>
      <c r="GVS68" s="136"/>
      <c r="GVT68" s="136"/>
      <c r="GVU68" s="136"/>
      <c r="GVV68" s="136"/>
      <c r="GVW68" s="136"/>
      <c r="GVX68" s="136"/>
      <c r="GVY68" s="136"/>
      <c r="GVZ68" s="136"/>
      <c r="GWA68" s="136"/>
      <c r="GWB68" s="136"/>
      <c r="GWC68" s="136"/>
      <c r="GWD68" s="136"/>
      <c r="GWE68" s="136"/>
      <c r="GWF68" s="136"/>
      <c r="GWG68" s="136"/>
      <c r="GWH68" s="136"/>
      <c r="GWI68" s="136"/>
      <c r="GWJ68" s="136"/>
      <c r="GWK68" s="136"/>
      <c r="GWL68" s="136"/>
      <c r="GWM68" s="136"/>
      <c r="GWN68" s="136"/>
      <c r="GWO68" s="136"/>
      <c r="GWP68" s="136"/>
      <c r="GWQ68" s="136"/>
      <c r="GWR68" s="136"/>
      <c r="GWS68" s="136"/>
      <c r="GWT68" s="136"/>
      <c r="GWU68" s="136"/>
      <c r="GWV68" s="136"/>
      <c r="GWW68" s="136"/>
      <c r="GWX68" s="136"/>
      <c r="GWY68" s="136"/>
      <c r="GWZ68" s="136"/>
      <c r="GXA68" s="136"/>
      <c r="GXB68" s="136"/>
      <c r="GXC68" s="136"/>
      <c r="GXD68" s="136"/>
      <c r="GXE68" s="136"/>
      <c r="GXF68" s="136"/>
      <c r="GXG68" s="136"/>
      <c r="GXH68" s="136"/>
      <c r="GXI68" s="136"/>
      <c r="GXJ68" s="136"/>
      <c r="GXK68" s="136"/>
      <c r="GXL68" s="136"/>
      <c r="GXM68" s="136"/>
      <c r="GXN68" s="136"/>
      <c r="GXO68" s="136"/>
      <c r="GXP68" s="136"/>
      <c r="GXQ68" s="136"/>
      <c r="GXR68" s="136"/>
      <c r="GXS68" s="136"/>
      <c r="GXT68" s="136"/>
      <c r="GXU68" s="136"/>
      <c r="GXV68" s="136"/>
      <c r="GXW68" s="136"/>
      <c r="GXX68" s="136"/>
      <c r="GXY68" s="136"/>
      <c r="GXZ68" s="136"/>
      <c r="GYA68" s="136"/>
      <c r="GYB68" s="136"/>
      <c r="GYC68" s="136"/>
      <c r="GYD68" s="136"/>
      <c r="GYE68" s="136"/>
      <c r="GYF68" s="136"/>
      <c r="GYG68" s="136"/>
      <c r="GYH68" s="136"/>
      <c r="GYI68" s="136"/>
      <c r="GYJ68" s="136"/>
      <c r="GYK68" s="136"/>
      <c r="GYL68" s="136"/>
      <c r="GYM68" s="136"/>
      <c r="GYN68" s="136"/>
      <c r="GYO68" s="136"/>
      <c r="GYP68" s="136"/>
      <c r="GYQ68" s="136"/>
      <c r="GYR68" s="136"/>
      <c r="GYS68" s="136"/>
      <c r="GYT68" s="136"/>
      <c r="GYU68" s="136"/>
      <c r="GYV68" s="136"/>
      <c r="GYW68" s="136"/>
      <c r="GYX68" s="136"/>
      <c r="GYY68" s="136"/>
      <c r="GYZ68" s="136"/>
      <c r="GZA68" s="136"/>
      <c r="GZB68" s="136"/>
      <c r="GZC68" s="136"/>
      <c r="GZD68" s="136"/>
      <c r="GZE68" s="136"/>
      <c r="GZF68" s="136"/>
      <c r="GZG68" s="136"/>
      <c r="GZH68" s="136"/>
      <c r="GZI68" s="136"/>
      <c r="GZJ68" s="136"/>
      <c r="GZK68" s="136"/>
      <c r="GZL68" s="136"/>
      <c r="GZM68" s="136"/>
      <c r="GZN68" s="136"/>
      <c r="GZO68" s="136"/>
      <c r="GZP68" s="136"/>
      <c r="GZQ68" s="136"/>
      <c r="GZR68" s="136"/>
      <c r="GZS68" s="136"/>
      <c r="GZT68" s="136"/>
      <c r="GZU68" s="136"/>
      <c r="GZV68" s="136"/>
      <c r="GZW68" s="136"/>
      <c r="GZX68" s="136"/>
      <c r="GZY68" s="136"/>
      <c r="GZZ68" s="136"/>
      <c r="HAA68" s="136"/>
      <c r="HAB68" s="136"/>
      <c r="HAC68" s="136"/>
      <c r="HAD68" s="136"/>
      <c r="HAE68" s="136"/>
      <c r="HAF68" s="136"/>
      <c r="HAG68" s="136"/>
      <c r="HAH68" s="136"/>
      <c r="HAI68" s="136"/>
      <c r="HAJ68" s="136"/>
      <c r="HAK68" s="136"/>
      <c r="HAL68" s="136"/>
      <c r="HAM68" s="136"/>
      <c r="HAN68" s="136"/>
      <c r="HAO68" s="136"/>
      <c r="HAP68" s="136"/>
      <c r="HAQ68" s="136"/>
      <c r="HAR68" s="136"/>
      <c r="HAS68" s="136"/>
      <c r="HAT68" s="136"/>
      <c r="HAU68" s="136"/>
      <c r="HAV68" s="136"/>
      <c r="HAW68" s="136"/>
      <c r="HAX68" s="136"/>
      <c r="HAY68" s="136"/>
      <c r="HAZ68" s="136"/>
      <c r="HBA68" s="136"/>
      <c r="HBB68" s="136"/>
      <c r="HBC68" s="136"/>
      <c r="HBD68" s="136"/>
      <c r="HBE68" s="136"/>
      <c r="HBF68" s="136"/>
      <c r="HBG68" s="136"/>
      <c r="HBH68" s="136"/>
      <c r="HBI68" s="136"/>
      <c r="HBJ68" s="136"/>
      <c r="HBK68" s="136"/>
      <c r="HBL68" s="136"/>
      <c r="HBM68" s="136"/>
      <c r="HBN68" s="136"/>
      <c r="HBO68" s="136"/>
      <c r="HBP68" s="136"/>
      <c r="HBQ68" s="136"/>
      <c r="HBR68" s="136"/>
      <c r="HBS68" s="136"/>
      <c r="HBT68" s="136"/>
      <c r="HBU68" s="136"/>
      <c r="HBV68" s="136"/>
      <c r="HBW68" s="136"/>
      <c r="HBX68" s="136"/>
      <c r="HBY68" s="136"/>
      <c r="HBZ68" s="136"/>
      <c r="HCA68" s="136"/>
      <c r="HCB68" s="136"/>
      <c r="HCC68" s="136"/>
      <c r="HCD68" s="136"/>
      <c r="HCE68" s="136"/>
      <c r="HCF68" s="136"/>
      <c r="HCG68" s="136"/>
      <c r="HCH68" s="136"/>
      <c r="HCI68" s="136"/>
      <c r="HCJ68" s="136"/>
      <c r="HCK68" s="136"/>
      <c r="HCL68" s="136"/>
      <c r="HCM68" s="136"/>
      <c r="HCN68" s="136"/>
      <c r="HCO68" s="136"/>
      <c r="HCP68" s="136"/>
      <c r="HCQ68" s="136"/>
      <c r="HCR68" s="136"/>
      <c r="HCS68" s="136"/>
      <c r="HCT68" s="136"/>
      <c r="HCU68" s="136"/>
      <c r="HCV68" s="136"/>
      <c r="HCW68" s="136"/>
      <c r="HCX68" s="136"/>
      <c r="HCY68" s="136"/>
      <c r="HCZ68" s="136"/>
      <c r="HDA68" s="136"/>
      <c r="HDB68" s="136"/>
      <c r="HDC68" s="136"/>
      <c r="HDD68" s="136"/>
      <c r="HDE68" s="136"/>
      <c r="HDF68" s="136"/>
      <c r="HDG68" s="136"/>
      <c r="HDH68" s="136"/>
      <c r="HDI68" s="136"/>
      <c r="HDJ68" s="136"/>
      <c r="HDK68" s="136"/>
      <c r="HDL68" s="136"/>
      <c r="HDM68" s="136"/>
      <c r="HDN68" s="136"/>
      <c r="HDO68" s="136"/>
      <c r="HDP68" s="136"/>
      <c r="HDQ68" s="136"/>
      <c r="HDR68" s="136"/>
      <c r="HDS68" s="136"/>
      <c r="HDT68" s="136"/>
      <c r="HDU68" s="136"/>
      <c r="HDV68" s="136"/>
      <c r="HDW68" s="136"/>
      <c r="HDX68" s="136"/>
      <c r="HDY68" s="136"/>
      <c r="HDZ68" s="136"/>
      <c r="HEA68" s="136"/>
      <c r="HEB68" s="136"/>
      <c r="HEC68" s="136"/>
      <c r="HED68" s="136"/>
      <c r="HEE68" s="136"/>
      <c r="HEF68" s="136"/>
      <c r="HEG68" s="136"/>
      <c r="HEH68" s="136"/>
      <c r="HEI68" s="136"/>
      <c r="HEJ68" s="136"/>
      <c r="HEK68" s="136"/>
      <c r="HEL68" s="136"/>
      <c r="HEM68" s="136"/>
      <c r="HEN68" s="136"/>
      <c r="HEO68" s="136"/>
      <c r="HEP68" s="136"/>
      <c r="HEQ68" s="136"/>
      <c r="HER68" s="136"/>
      <c r="HES68" s="136"/>
      <c r="HET68" s="136"/>
      <c r="HEU68" s="136"/>
      <c r="HEV68" s="136"/>
      <c r="HEW68" s="136"/>
      <c r="HEX68" s="136"/>
      <c r="HEY68" s="136"/>
      <c r="HEZ68" s="136"/>
      <c r="HFA68" s="136"/>
      <c r="HFB68" s="136"/>
      <c r="HFC68" s="136"/>
      <c r="HFD68" s="136"/>
      <c r="HFE68" s="136"/>
      <c r="HFF68" s="136"/>
      <c r="HFG68" s="136"/>
      <c r="HFH68" s="136"/>
      <c r="HFI68" s="136"/>
      <c r="HFJ68" s="136"/>
      <c r="HFK68" s="136"/>
      <c r="HFL68" s="136"/>
      <c r="HFM68" s="136"/>
      <c r="HFN68" s="136"/>
      <c r="HFO68" s="136"/>
      <c r="HFP68" s="136"/>
      <c r="HFQ68" s="136"/>
      <c r="HFR68" s="136"/>
      <c r="HFS68" s="136"/>
      <c r="HFT68" s="136"/>
      <c r="HFU68" s="136"/>
      <c r="HFV68" s="136"/>
      <c r="HFW68" s="136"/>
      <c r="HFX68" s="136"/>
      <c r="HFY68" s="136"/>
      <c r="HFZ68" s="136"/>
      <c r="HGA68" s="136"/>
      <c r="HGB68" s="136"/>
      <c r="HGC68" s="136"/>
      <c r="HGD68" s="136"/>
      <c r="HGE68" s="136"/>
      <c r="HGF68" s="136"/>
      <c r="HGG68" s="136"/>
      <c r="HGH68" s="136"/>
      <c r="HGI68" s="136"/>
      <c r="HGJ68" s="136"/>
      <c r="HGK68" s="136"/>
      <c r="HGL68" s="136"/>
      <c r="HGM68" s="136"/>
      <c r="HGN68" s="136"/>
      <c r="HGO68" s="136"/>
      <c r="HGP68" s="136"/>
      <c r="HGQ68" s="136"/>
      <c r="HGR68" s="136"/>
      <c r="HGS68" s="136"/>
      <c r="HGT68" s="136"/>
      <c r="HGU68" s="136"/>
      <c r="HGV68" s="136"/>
      <c r="HGW68" s="136"/>
      <c r="HGX68" s="136"/>
      <c r="HGY68" s="136"/>
      <c r="HGZ68" s="136"/>
      <c r="HHA68" s="136"/>
      <c r="HHB68" s="136"/>
      <c r="HHC68" s="136"/>
      <c r="HHD68" s="136"/>
      <c r="HHE68" s="136"/>
      <c r="HHF68" s="136"/>
      <c r="HHG68" s="136"/>
      <c r="HHH68" s="136"/>
      <c r="HHI68" s="136"/>
      <c r="HHJ68" s="136"/>
      <c r="HHK68" s="136"/>
      <c r="HHL68" s="136"/>
      <c r="HHM68" s="136"/>
      <c r="HHN68" s="136"/>
      <c r="HHO68" s="136"/>
      <c r="HHP68" s="136"/>
      <c r="HHQ68" s="136"/>
      <c r="HHR68" s="136"/>
      <c r="HHS68" s="136"/>
      <c r="HHT68" s="136"/>
      <c r="HHU68" s="136"/>
      <c r="HHV68" s="136"/>
      <c r="HHW68" s="136"/>
      <c r="HHX68" s="136"/>
      <c r="HHY68" s="136"/>
      <c r="HHZ68" s="136"/>
      <c r="HIA68" s="136"/>
      <c r="HIB68" s="136"/>
      <c r="HIC68" s="136"/>
      <c r="HID68" s="136"/>
      <c r="HIE68" s="136"/>
      <c r="HIF68" s="136"/>
      <c r="HIG68" s="136"/>
      <c r="HIH68" s="136"/>
      <c r="HII68" s="136"/>
      <c r="HIJ68" s="136"/>
      <c r="HIK68" s="136"/>
      <c r="HIL68" s="136"/>
      <c r="HIM68" s="136"/>
      <c r="HIN68" s="136"/>
      <c r="HIO68" s="136"/>
      <c r="HIP68" s="136"/>
      <c r="HIQ68" s="136"/>
      <c r="HIR68" s="136"/>
      <c r="HIS68" s="136"/>
      <c r="HIT68" s="136"/>
      <c r="HIU68" s="136"/>
      <c r="HIV68" s="136"/>
      <c r="HIW68" s="136"/>
      <c r="HIX68" s="136"/>
      <c r="HIY68" s="136"/>
      <c r="HIZ68" s="136"/>
      <c r="HJA68" s="136"/>
      <c r="HJB68" s="136"/>
      <c r="HJC68" s="136"/>
      <c r="HJD68" s="136"/>
      <c r="HJE68" s="136"/>
      <c r="HJF68" s="136"/>
      <c r="HJG68" s="136"/>
      <c r="HJH68" s="136"/>
      <c r="HJI68" s="136"/>
      <c r="HJJ68" s="136"/>
      <c r="HJK68" s="136"/>
      <c r="HJL68" s="136"/>
      <c r="HJM68" s="136"/>
      <c r="HJN68" s="136"/>
      <c r="HJO68" s="136"/>
      <c r="HJP68" s="136"/>
      <c r="HJQ68" s="136"/>
      <c r="HJR68" s="136"/>
      <c r="HJS68" s="136"/>
      <c r="HJT68" s="136"/>
      <c r="HJU68" s="136"/>
      <c r="HJV68" s="136"/>
      <c r="HJW68" s="136"/>
      <c r="HJX68" s="136"/>
      <c r="HJY68" s="136"/>
      <c r="HJZ68" s="136"/>
      <c r="HKA68" s="136"/>
      <c r="HKB68" s="136"/>
      <c r="HKC68" s="136"/>
      <c r="HKD68" s="136"/>
      <c r="HKE68" s="136"/>
      <c r="HKF68" s="136"/>
      <c r="HKG68" s="136"/>
      <c r="HKH68" s="136"/>
      <c r="HKI68" s="136"/>
      <c r="HKJ68" s="136"/>
      <c r="HKK68" s="136"/>
      <c r="HKL68" s="136"/>
      <c r="HKM68" s="136"/>
      <c r="HKN68" s="136"/>
      <c r="HKO68" s="136"/>
      <c r="HKP68" s="136"/>
      <c r="HKQ68" s="136"/>
      <c r="HKR68" s="136"/>
      <c r="HKS68" s="136"/>
      <c r="HKT68" s="136"/>
      <c r="HKU68" s="136"/>
      <c r="HKV68" s="136"/>
      <c r="HKW68" s="136"/>
      <c r="HKX68" s="136"/>
      <c r="HKY68" s="136"/>
      <c r="HKZ68" s="136"/>
      <c r="HLA68" s="136"/>
      <c r="HLB68" s="136"/>
      <c r="HLC68" s="136"/>
      <c r="HLD68" s="136"/>
      <c r="HLE68" s="136"/>
      <c r="HLF68" s="136"/>
      <c r="HLG68" s="136"/>
      <c r="HLH68" s="136"/>
      <c r="HLI68" s="136"/>
      <c r="HLJ68" s="136"/>
      <c r="HLK68" s="136"/>
      <c r="HLL68" s="136"/>
      <c r="HLM68" s="136"/>
      <c r="HLN68" s="136"/>
      <c r="HLO68" s="136"/>
      <c r="HLP68" s="136"/>
      <c r="HLQ68" s="136"/>
      <c r="HLR68" s="136"/>
      <c r="HLS68" s="136"/>
      <c r="HLT68" s="136"/>
      <c r="HLU68" s="136"/>
      <c r="HLV68" s="136"/>
      <c r="HLW68" s="136"/>
      <c r="HLX68" s="136"/>
      <c r="HLY68" s="136"/>
      <c r="HLZ68" s="136"/>
      <c r="HMA68" s="136"/>
      <c r="HMB68" s="136"/>
      <c r="HMC68" s="136"/>
      <c r="HMD68" s="136"/>
      <c r="HME68" s="136"/>
      <c r="HMF68" s="136"/>
      <c r="HMG68" s="136"/>
      <c r="HMH68" s="136"/>
      <c r="HMI68" s="136"/>
      <c r="HMJ68" s="136"/>
      <c r="HMK68" s="136"/>
      <c r="HML68" s="136"/>
      <c r="HMM68" s="136"/>
      <c r="HMN68" s="136"/>
      <c r="HMO68" s="136"/>
      <c r="HMP68" s="136"/>
      <c r="HMQ68" s="136"/>
      <c r="HMR68" s="136"/>
      <c r="HMS68" s="136"/>
      <c r="HMT68" s="136"/>
      <c r="HMU68" s="136"/>
      <c r="HMV68" s="136"/>
      <c r="HMW68" s="136"/>
      <c r="HMX68" s="136"/>
      <c r="HMY68" s="136"/>
      <c r="HMZ68" s="136"/>
      <c r="HNA68" s="136"/>
      <c r="HNB68" s="136"/>
      <c r="HNC68" s="136"/>
      <c r="HND68" s="136"/>
      <c r="HNE68" s="136"/>
      <c r="HNF68" s="136"/>
      <c r="HNG68" s="136"/>
      <c r="HNH68" s="136"/>
      <c r="HNI68" s="136"/>
      <c r="HNJ68" s="136"/>
      <c r="HNK68" s="136"/>
      <c r="HNL68" s="136"/>
      <c r="HNM68" s="136"/>
      <c r="HNN68" s="136"/>
      <c r="HNO68" s="136"/>
      <c r="HNP68" s="136"/>
      <c r="HNQ68" s="136"/>
      <c r="HNR68" s="136"/>
      <c r="HNS68" s="136"/>
      <c r="HNT68" s="136"/>
      <c r="HNU68" s="136"/>
      <c r="HNV68" s="136"/>
      <c r="HNW68" s="136"/>
      <c r="HNX68" s="136"/>
      <c r="HNY68" s="136"/>
      <c r="HNZ68" s="136"/>
      <c r="HOA68" s="136"/>
      <c r="HOB68" s="136"/>
      <c r="HOC68" s="136"/>
      <c r="HOD68" s="136"/>
      <c r="HOE68" s="136"/>
      <c r="HOF68" s="136"/>
      <c r="HOG68" s="136"/>
      <c r="HOH68" s="136"/>
      <c r="HOI68" s="136"/>
      <c r="HOJ68" s="136"/>
      <c r="HOK68" s="136"/>
      <c r="HOL68" s="136"/>
      <c r="HOM68" s="136"/>
      <c r="HON68" s="136"/>
      <c r="HOO68" s="136"/>
      <c r="HOP68" s="136"/>
      <c r="HOQ68" s="136"/>
      <c r="HOR68" s="136"/>
      <c r="HOS68" s="136"/>
      <c r="HOT68" s="136"/>
      <c r="HOU68" s="136"/>
      <c r="HOV68" s="136"/>
      <c r="HOW68" s="136"/>
      <c r="HOX68" s="136"/>
      <c r="HOY68" s="136"/>
      <c r="HOZ68" s="136"/>
      <c r="HPA68" s="136"/>
      <c r="HPB68" s="136"/>
      <c r="HPC68" s="136"/>
      <c r="HPD68" s="136"/>
      <c r="HPE68" s="136"/>
      <c r="HPF68" s="136"/>
      <c r="HPG68" s="136"/>
      <c r="HPH68" s="136"/>
      <c r="HPI68" s="136"/>
      <c r="HPJ68" s="136"/>
      <c r="HPK68" s="136"/>
      <c r="HPL68" s="136"/>
      <c r="HPM68" s="136"/>
      <c r="HPN68" s="136"/>
      <c r="HPO68" s="136"/>
      <c r="HPP68" s="136"/>
      <c r="HPQ68" s="136"/>
      <c r="HPR68" s="136"/>
      <c r="HPS68" s="136"/>
      <c r="HPT68" s="136"/>
      <c r="HPU68" s="136"/>
      <c r="HPV68" s="136"/>
      <c r="HPW68" s="136"/>
      <c r="HPX68" s="136"/>
      <c r="HPY68" s="136"/>
      <c r="HPZ68" s="136"/>
      <c r="HQA68" s="136"/>
      <c r="HQB68" s="136"/>
      <c r="HQC68" s="136"/>
      <c r="HQD68" s="136"/>
      <c r="HQE68" s="136"/>
      <c r="HQF68" s="136"/>
      <c r="HQG68" s="136"/>
      <c r="HQH68" s="136"/>
      <c r="HQI68" s="136"/>
      <c r="HQJ68" s="136"/>
      <c r="HQK68" s="136"/>
      <c r="HQL68" s="136"/>
      <c r="HQM68" s="136"/>
      <c r="HQN68" s="136"/>
      <c r="HQO68" s="136"/>
      <c r="HQP68" s="136"/>
      <c r="HQQ68" s="136"/>
      <c r="HQR68" s="136"/>
      <c r="HQS68" s="136"/>
      <c r="HQT68" s="136"/>
      <c r="HQU68" s="136"/>
      <c r="HQV68" s="136"/>
      <c r="HQW68" s="136"/>
      <c r="HQX68" s="136"/>
      <c r="HQY68" s="136"/>
      <c r="HQZ68" s="136"/>
      <c r="HRA68" s="136"/>
      <c r="HRB68" s="136"/>
      <c r="HRC68" s="136"/>
      <c r="HRD68" s="136"/>
      <c r="HRE68" s="136"/>
      <c r="HRF68" s="136"/>
      <c r="HRG68" s="136"/>
      <c r="HRH68" s="136"/>
      <c r="HRI68" s="136"/>
      <c r="HRJ68" s="136"/>
      <c r="HRK68" s="136"/>
      <c r="HRL68" s="136"/>
      <c r="HRM68" s="136"/>
      <c r="HRN68" s="136"/>
      <c r="HRO68" s="136"/>
      <c r="HRP68" s="136"/>
      <c r="HRQ68" s="136"/>
      <c r="HRR68" s="136"/>
      <c r="HRS68" s="136"/>
      <c r="HRT68" s="136"/>
      <c r="HRU68" s="136"/>
      <c r="HRV68" s="136"/>
      <c r="HRW68" s="136"/>
      <c r="HRX68" s="136"/>
      <c r="HRY68" s="136"/>
      <c r="HRZ68" s="136"/>
      <c r="HSA68" s="136"/>
      <c r="HSB68" s="136"/>
      <c r="HSC68" s="136"/>
      <c r="HSD68" s="136"/>
      <c r="HSE68" s="136"/>
      <c r="HSF68" s="136"/>
      <c r="HSG68" s="136"/>
      <c r="HSH68" s="136"/>
      <c r="HSI68" s="136"/>
      <c r="HSJ68" s="136"/>
      <c r="HSK68" s="136"/>
      <c r="HSL68" s="136"/>
      <c r="HSM68" s="136"/>
      <c r="HSN68" s="136"/>
      <c r="HSO68" s="136"/>
      <c r="HSP68" s="136"/>
      <c r="HSQ68" s="136"/>
      <c r="HSR68" s="136"/>
      <c r="HSS68" s="136"/>
      <c r="HST68" s="136"/>
      <c r="HSU68" s="136"/>
      <c r="HSV68" s="136"/>
      <c r="HSW68" s="136"/>
      <c r="HSX68" s="136"/>
      <c r="HSY68" s="136"/>
      <c r="HSZ68" s="136"/>
      <c r="HTA68" s="136"/>
      <c r="HTB68" s="136"/>
      <c r="HTC68" s="136"/>
      <c r="HTD68" s="136"/>
      <c r="HTE68" s="136"/>
      <c r="HTF68" s="136"/>
      <c r="HTG68" s="136"/>
      <c r="HTH68" s="136"/>
      <c r="HTI68" s="136"/>
      <c r="HTJ68" s="136"/>
      <c r="HTK68" s="136"/>
      <c r="HTL68" s="136"/>
      <c r="HTM68" s="136"/>
      <c r="HTN68" s="136"/>
      <c r="HTO68" s="136"/>
      <c r="HTP68" s="136"/>
      <c r="HTQ68" s="136"/>
      <c r="HTR68" s="136"/>
      <c r="HTS68" s="136"/>
      <c r="HTT68" s="136"/>
      <c r="HTU68" s="136"/>
      <c r="HTV68" s="136"/>
      <c r="HTW68" s="136"/>
      <c r="HTX68" s="136"/>
      <c r="HTY68" s="136"/>
      <c r="HTZ68" s="136"/>
      <c r="HUA68" s="136"/>
      <c r="HUB68" s="136"/>
      <c r="HUC68" s="136"/>
      <c r="HUD68" s="136"/>
      <c r="HUE68" s="136"/>
      <c r="HUF68" s="136"/>
      <c r="HUG68" s="136"/>
      <c r="HUH68" s="136"/>
      <c r="HUI68" s="136"/>
      <c r="HUJ68" s="136"/>
      <c r="HUK68" s="136"/>
      <c r="HUL68" s="136"/>
      <c r="HUM68" s="136"/>
      <c r="HUN68" s="136"/>
      <c r="HUO68" s="136"/>
      <c r="HUP68" s="136"/>
      <c r="HUQ68" s="136"/>
      <c r="HUR68" s="136"/>
      <c r="HUS68" s="136"/>
      <c r="HUT68" s="136"/>
      <c r="HUU68" s="136"/>
      <c r="HUV68" s="136"/>
      <c r="HUW68" s="136"/>
      <c r="HUX68" s="136"/>
      <c r="HUY68" s="136"/>
      <c r="HUZ68" s="136"/>
      <c r="HVA68" s="136"/>
      <c r="HVB68" s="136"/>
      <c r="HVC68" s="136"/>
      <c r="HVD68" s="136"/>
      <c r="HVE68" s="136"/>
      <c r="HVF68" s="136"/>
      <c r="HVG68" s="136"/>
      <c r="HVH68" s="136"/>
      <c r="HVI68" s="136"/>
      <c r="HVJ68" s="136"/>
      <c r="HVK68" s="136"/>
      <c r="HVL68" s="136"/>
      <c r="HVM68" s="136"/>
      <c r="HVN68" s="136"/>
      <c r="HVO68" s="136"/>
      <c r="HVP68" s="136"/>
      <c r="HVQ68" s="136"/>
      <c r="HVR68" s="136"/>
      <c r="HVS68" s="136"/>
      <c r="HVT68" s="136"/>
      <c r="HVU68" s="136"/>
      <c r="HVV68" s="136"/>
      <c r="HVW68" s="136"/>
      <c r="HVX68" s="136"/>
      <c r="HVY68" s="136"/>
      <c r="HVZ68" s="136"/>
      <c r="HWA68" s="136"/>
      <c r="HWB68" s="136"/>
      <c r="HWC68" s="136"/>
      <c r="HWD68" s="136"/>
      <c r="HWE68" s="136"/>
      <c r="HWF68" s="136"/>
      <c r="HWG68" s="136"/>
      <c r="HWH68" s="136"/>
      <c r="HWI68" s="136"/>
      <c r="HWJ68" s="136"/>
      <c r="HWK68" s="136"/>
      <c r="HWL68" s="136"/>
      <c r="HWM68" s="136"/>
      <c r="HWN68" s="136"/>
      <c r="HWO68" s="136"/>
      <c r="HWP68" s="136"/>
      <c r="HWQ68" s="136"/>
      <c r="HWR68" s="136"/>
      <c r="HWS68" s="136"/>
      <c r="HWT68" s="136"/>
      <c r="HWU68" s="136"/>
      <c r="HWV68" s="136"/>
      <c r="HWW68" s="136"/>
      <c r="HWX68" s="136"/>
      <c r="HWY68" s="136"/>
      <c r="HWZ68" s="136"/>
      <c r="HXA68" s="136"/>
      <c r="HXB68" s="136"/>
      <c r="HXC68" s="136"/>
      <c r="HXD68" s="136"/>
      <c r="HXE68" s="136"/>
      <c r="HXF68" s="136"/>
      <c r="HXG68" s="136"/>
      <c r="HXH68" s="136"/>
      <c r="HXI68" s="136"/>
      <c r="HXJ68" s="136"/>
      <c r="HXK68" s="136"/>
      <c r="HXL68" s="136"/>
      <c r="HXM68" s="136"/>
      <c r="HXN68" s="136"/>
      <c r="HXO68" s="136"/>
      <c r="HXP68" s="136"/>
      <c r="HXQ68" s="136"/>
      <c r="HXR68" s="136"/>
      <c r="HXS68" s="136"/>
      <c r="HXT68" s="136"/>
      <c r="HXU68" s="136"/>
      <c r="HXV68" s="136"/>
      <c r="HXW68" s="136"/>
      <c r="HXX68" s="136"/>
      <c r="HXY68" s="136"/>
      <c r="HXZ68" s="136"/>
      <c r="HYA68" s="136"/>
      <c r="HYB68" s="136"/>
      <c r="HYC68" s="136"/>
      <c r="HYD68" s="136"/>
      <c r="HYE68" s="136"/>
      <c r="HYF68" s="136"/>
      <c r="HYG68" s="136"/>
      <c r="HYH68" s="136"/>
      <c r="HYI68" s="136"/>
      <c r="HYJ68" s="136"/>
      <c r="HYK68" s="136"/>
      <c r="HYL68" s="136"/>
      <c r="HYM68" s="136"/>
      <c r="HYN68" s="136"/>
      <c r="HYO68" s="136"/>
      <c r="HYP68" s="136"/>
      <c r="HYQ68" s="136"/>
      <c r="HYR68" s="136"/>
      <c r="HYS68" s="136"/>
      <c r="HYT68" s="136"/>
      <c r="HYU68" s="136"/>
      <c r="HYV68" s="136"/>
      <c r="HYW68" s="136"/>
      <c r="HYX68" s="136"/>
      <c r="HYY68" s="136"/>
      <c r="HYZ68" s="136"/>
      <c r="HZA68" s="136"/>
      <c r="HZB68" s="136"/>
      <c r="HZC68" s="136"/>
      <c r="HZD68" s="136"/>
      <c r="HZE68" s="136"/>
      <c r="HZF68" s="136"/>
      <c r="HZG68" s="136"/>
      <c r="HZH68" s="136"/>
      <c r="HZI68" s="136"/>
      <c r="HZJ68" s="136"/>
      <c r="HZK68" s="136"/>
      <c r="HZL68" s="136"/>
      <c r="HZM68" s="136"/>
      <c r="HZN68" s="136"/>
      <c r="HZO68" s="136"/>
      <c r="HZP68" s="136"/>
      <c r="HZQ68" s="136"/>
      <c r="HZR68" s="136"/>
      <c r="HZS68" s="136"/>
      <c r="HZT68" s="136"/>
      <c r="HZU68" s="136"/>
      <c r="HZV68" s="136"/>
      <c r="HZW68" s="136"/>
      <c r="HZX68" s="136"/>
      <c r="HZY68" s="136"/>
      <c r="HZZ68" s="136"/>
      <c r="IAA68" s="136"/>
      <c r="IAB68" s="136"/>
      <c r="IAC68" s="136"/>
      <c r="IAD68" s="136"/>
      <c r="IAE68" s="136"/>
      <c r="IAF68" s="136"/>
      <c r="IAG68" s="136"/>
      <c r="IAH68" s="136"/>
      <c r="IAI68" s="136"/>
      <c r="IAJ68" s="136"/>
      <c r="IAK68" s="136"/>
      <c r="IAL68" s="136"/>
      <c r="IAM68" s="136"/>
      <c r="IAN68" s="136"/>
      <c r="IAO68" s="136"/>
      <c r="IAP68" s="136"/>
      <c r="IAQ68" s="136"/>
      <c r="IAR68" s="136"/>
      <c r="IAS68" s="136"/>
      <c r="IAT68" s="136"/>
      <c r="IAU68" s="136"/>
      <c r="IAV68" s="136"/>
      <c r="IAW68" s="136"/>
      <c r="IAX68" s="136"/>
      <c r="IAY68" s="136"/>
      <c r="IAZ68" s="136"/>
      <c r="IBA68" s="136"/>
      <c r="IBB68" s="136"/>
      <c r="IBC68" s="136"/>
      <c r="IBD68" s="136"/>
      <c r="IBE68" s="136"/>
      <c r="IBF68" s="136"/>
      <c r="IBG68" s="136"/>
      <c r="IBH68" s="136"/>
      <c r="IBI68" s="136"/>
      <c r="IBJ68" s="136"/>
      <c r="IBK68" s="136"/>
      <c r="IBL68" s="136"/>
      <c r="IBM68" s="136"/>
      <c r="IBN68" s="136"/>
      <c r="IBO68" s="136"/>
      <c r="IBP68" s="136"/>
      <c r="IBQ68" s="136"/>
      <c r="IBR68" s="136"/>
      <c r="IBS68" s="136"/>
      <c r="IBT68" s="136"/>
      <c r="IBU68" s="136"/>
      <c r="IBV68" s="136"/>
      <c r="IBW68" s="136"/>
      <c r="IBX68" s="136"/>
      <c r="IBY68" s="136"/>
      <c r="IBZ68" s="136"/>
      <c r="ICA68" s="136"/>
      <c r="ICB68" s="136"/>
      <c r="ICC68" s="136"/>
      <c r="ICD68" s="136"/>
      <c r="ICE68" s="136"/>
      <c r="ICF68" s="136"/>
      <c r="ICG68" s="136"/>
      <c r="ICH68" s="136"/>
      <c r="ICI68" s="136"/>
      <c r="ICJ68" s="136"/>
      <c r="ICK68" s="136"/>
      <c r="ICL68" s="136"/>
      <c r="ICM68" s="136"/>
      <c r="ICN68" s="136"/>
      <c r="ICO68" s="136"/>
      <c r="ICP68" s="136"/>
      <c r="ICQ68" s="136"/>
      <c r="ICR68" s="136"/>
      <c r="ICS68" s="136"/>
      <c r="ICT68" s="136"/>
      <c r="ICU68" s="136"/>
      <c r="ICV68" s="136"/>
      <c r="ICW68" s="136"/>
      <c r="ICX68" s="136"/>
      <c r="ICY68" s="136"/>
      <c r="ICZ68" s="136"/>
      <c r="IDA68" s="136"/>
      <c r="IDB68" s="136"/>
      <c r="IDC68" s="136"/>
      <c r="IDD68" s="136"/>
      <c r="IDE68" s="136"/>
      <c r="IDF68" s="136"/>
      <c r="IDG68" s="136"/>
      <c r="IDH68" s="136"/>
      <c r="IDI68" s="136"/>
      <c r="IDJ68" s="136"/>
      <c r="IDK68" s="136"/>
      <c r="IDL68" s="136"/>
      <c r="IDM68" s="136"/>
      <c r="IDN68" s="136"/>
      <c r="IDO68" s="136"/>
      <c r="IDP68" s="136"/>
      <c r="IDQ68" s="136"/>
      <c r="IDR68" s="136"/>
      <c r="IDS68" s="136"/>
      <c r="IDT68" s="136"/>
      <c r="IDU68" s="136"/>
      <c r="IDV68" s="136"/>
      <c r="IDW68" s="136"/>
      <c r="IDX68" s="136"/>
      <c r="IDY68" s="136"/>
      <c r="IDZ68" s="136"/>
      <c r="IEA68" s="136"/>
      <c r="IEB68" s="136"/>
      <c r="IEC68" s="136"/>
      <c r="IED68" s="136"/>
      <c r="IEE68" s="136"/>
      <c r="IEF68" s="136"/>
      <c r="IEG68" s="136"/>
      <c r="IEH68" s="136"/>
      <c r="IEI68" s="136"/>
      <c r="IEJ68" s="136"/>
      <c r="IEK68" s="136"/>
      <c r="IEL68" s="136"/>
      <c r="IEM68" s="136"/>
      <c r="IEN68" s="136"/>
      <c r="IEO68" s="136"/>
      <c r="IEP68" s="136"/>
      <c r="IEQ68" s="136"/>
      <c r="IER68" s="136"/>
      <c r="IES68" s="136"/>
      <c r="IET68" s="136"/>
      <c r="IEU68" s="136"/>
      <c r="IEV68" s="136"/>
      <c r="IEW68" s="136"/>
      <c r="IEX68" s="136"/>
      <c r="IEY68" s="136"/>
      <c r="IEZ68" s="136"/>
      <c r="IFA68" s="136"/>
      <c r="IFB68" s="136"/>
      <c r="IFC68" s="136"/>
      <c r="IFD68" s="136"/>
      <c r="IFE68" s="136"/>
      <c r="IFF68" s="136"/>
      <c r="IFG68" s="136"/>
      <c r="IFH68" s="136"/>
      <c r="IFI68" s="136"/>
      <c r="IFJ68" s="136"/>
      <c r="IFK68" s="136"/>
      <c r="IFL68" s="136"/>
      <c r="IFM68" s="136"/>
      <c r="IFN68" s="136"/>
      <c r="IFO68" s="136"/>
      <c r="IFP68" s="136"/>
      <c r="IFQ68" s="136"/>
      <c r="IFR68" s="136"/>
      <c r="IFS68" s="136"/>
      <c r="IFT68" s="136"/>
      <c r="IFU68" s="136"/>
      <c r="IFV68" s="136"/>
      <c r="IFW68" s="136"/>
      <c r="IFX68" s="136"/>
      <c r="IFY68" s="136"/>
      <c r="IFZ68" s="136"/>
      <c r="IGA68" s="136"/>
      <c r="IGB68" s="136"/>
      <c r="IGC68" s="136"/>
      <c r="IGD68" s="136"/>
      <c r="IGE68" s="136"/>
      <c r="IGF68" s="136"/>
      <c r="IGG68" s="136"/>
      <c r="IGH68" s="136"/>
      <c r="IGI68" s="136"/>
      <c r="IGJ68" s="136"/>
      <c r="IGK68" s="136"/>
      <c r="IGL68" s="136"/>
      <c r="IGM68" s="136"/>
      <c r="IGN68" s="136"/>
      <c r="IGO68" s="136"/>
      <c r="IGP68" s="136"/>
      <c r="IGQ68" s="136"/>
      <c r="IGR68" s="136"/>
      <c r="IGS68" s="136"/>
      <c r="IGT68" s="136"/>
      <c r="IGU68" s="136"/>
      <c r="IGV68" s="136"/>
      <c r="IGW68" s="136"/>
      <c r="IGX68" s="136"/>
      <c r="IGY68" s="136"/>
      <c r="IGZ68" s="136"/>
      <c r="IHA68" s="136"/>
      <c r="IHB68" s="136"/>
      <c r="IHC68" s="136"/>
      <c r="IHD68" s="136"/>
      <c r="IHE68" s="136"/>
      <c r="IHF68" s="136"/>
      <c r="IHG68" s="136"/>
      <c r="IHH68" s="136"/>
      <c r="IHI68" s="136"/>
      <c r="IHJ68" s="136"/>
      <c r="IHK68" s="136"/>
      <c r="IHL68" s="136"/>
      <c r="IHM68" s="136"/>
      <c r="IHN68" s="136"/>
      <c r="IHO68" s="136"/>
      <c r="IHP68" s="136"/>
      <c r="IHQ68" s="136"/>
      <c r="IHR68" s="136"/>
      <c r="IHS68" s="136"/>
      <c r="IHT68" s="136"/>
      <c r="IHU68" s="136"/>
      <c r="IHV68" s="136"/>
      <c r="IHW68" s="136"/>
      <c r="IHX68" s="136"/>
      <c r="IHY68" s="136"/>
      <c r="IHZ68" s="136"/>
      <c r="IIA68" s="136"/>
      <c r="IIB68" s="136"/>
      <c r="IIC68" s="136"/>
      <c r="IID68" s="136"/>
      <c r="IIE68" s="136"/>
      <c r="IIF68" s="136"/>
      <c r="IIG68" s="136"/>
      <c r="IIH68" s="136"/>
      <c r="III68" s="136"/>
      <c r="IIJ68" s="136"/>
      <c r="IIK68" s="136"/>
      <c r="IIL68" s="136"/>
      <c r="IIM68" s="136"/>
      <c r="IIN68" s="136"/>
      <c r="IIO68" s="136"/>
      <c r="IIP68" s="136"/>
      <c r="IIQ68" s="136"/>
      <c r="IIR68" s="136"/>
      <c r="IIS68" s="136"/>
      <c r="IIT68" s="136"/>
      <c r="IIU68" s="136"/>
      <c r="IIV68" s="136"/>
      <c r="IIW68" s="136"/>
      <c r="IIX68" s="136"/>
      <c r="IIY68" s="136"/>
      <c r="IIZ68" s="136"/>
      <c r="IJA68" s="136"/>
      <c r="IJB68" s="136"/>
      <c r="IJC68" s="136"/>
      <c r="IJD68" s="136"/>
      <c r="IJE68" s="136"/>
      <c r="IJF68" s="136"/>
      <c r="IJG68" s="136"/>
      <c r="IJH68" s="136"/>
      <c r="IJI68" s="136"/>
      <c r="IJJ68" s="136"/>
      <c r="IJK68" s="136"/>
      <c r="IJL68" s="136"/>
      <c r="IJM68" s="136"/>
      <c r="IJN68" s="136"/>
      <c r="IJO68" s="136"/>
      <c r="IJP68" s="136"/>
      <c r="IJQ68" s="136"/>
      <c r="IJR68" s="136"/>
      <c r="IJS68" s="136"/>
      <c r="IJT68" s="136"/>
      <c r="IJU68" s="136"/>
      <c r="IJV68" s="136"/>
      <c r="IJW68" s="136"/>
      <c r="IJX68" s="136"/>
      <c r="IJY68" s="136"/>
      <c r="IJZ68" s="136"/>
      <c r="IKA68" s="136"/>
      <c r="IKB68" s="136"/>
      <c r="IKC68" s="136"/>
      <c r="IKD68" s="136"/>
      <c r="IKE68" s="136"/>
      <c r="IKF68" s="136"/>
      <c r="IKG68" s="136"/>
      <c r="IKH68" s="136"/>
      <c r="IKI68" s="136"/>
      <c r="IKJ68" s="136"/>
      <c r="IKK68" s="136"/>
      <c r="IKL68" s="136"/>
      <c r="IKM68" s="136"/>
      <c r="IKN68" s="136"/>
      <c r="IKO68" s="136"/>
      <c r="IKP68" s="136"/>
      <c r="IKQ68" s="136"/>
      <c r="IKR68" s="136"/>
      <c r="IKS68" s="136"/>
      <c r="IKT68" s="136"/>
      <c r="IKU68" s="136"/>
      <c r="IKV68" s="136"/>
      <c r="IKW68" s="136"/>
      <c r="IKX68" s="136"/>
      <c r="IKY68" s="136"/>
      <c r="IKZ68" s="136"/>
      <c r="ILA68" s="136"/>
      <c r="ILB68" s="136"/>
      <c r="ILC68" s="136"/>
      <c r="ILD68" s="136"/>
      <c r="ILE68" s="136"/>
      <c r="ILF68" s="136"/>
      <c r="ILG68" s="136"/>
      <c r="ILH68" s="136"/>
      <c r="ILI68" s="136"/>
      <c r="ILJ68" s="136"/>
      <c r="ILK68" s="136"/>
      <c r="ILL68" s="136"/>
      <c r="ILM68" s="136"/>
      <c r="ILN68" s="136"/>
      <c r="ILO68" s="136"/>
      <c r="ILP68" s="136"/>
      <c r="ILQ68" s="136"/>
      <c r="ILR68" s="136"/>
      <c r="ILS68" s="136"/>
      <c r="ILT68" s="136"/>
      <c r="ILU68" s="136"/>
      <c r="ILV68" s="136"/>
      <c r="ILW68" s="136"/>
      <c r="ILX68" s="136"/>
      <c r="ILY68" s="136"/>
      <c r="ILZ68" s="136"/>
      <c r="IMA68" s="136"/>
      <c r="IMB68" s="136"/>
      <c r="IMC68" s="136"/>
      <c r="IMD68" s="136"/>
      <c r="IME68" s="136"/>
      <c r="IMF68" s="136"/>
      <c r="IMG68" s="136"/>
      <c r="IMH68" s="136"/>
      <c r="IMI68" s="136"/>
      <c r="IMJ68" s="136"/>
      <c r="IMK68" s="136"/>
      <c r="IML68" s="136"/>
      <c r="IMM68" s="136"/>
      <c r="IMN68" s="136"/>
      <c r="IMO68" s="136"/>
      <c r="IMP68" s="136"/>
      <c r="IMQ68" s="136"/>
      <c r="IMR68" s="136"/>
      <c r="IMS68" s="136"/>
      <c r="IMT68" s="136"/>
      <c r="IMU68" s="136"/>
      <c r="IMV68" s="136"/>
      <c r="IMW68" s="136"/>
      <c r="IMX68" s="136"/>
      <c r="IMY68" s="136"/>
      <c r="IMZ68" s="136"/>
      <c r="INA68" s="136"/>
      <c r="INB68" s="136"/>
      <c r="INC68" s="136"/>
      <c r="IND68" s="136"/>
      <c r="INE68" s="136"/>
      <c r="INF68" s="136"/>
      <c r="ING68" s="136"/>
      <c r="INH68" s="136"/>
      <c r="INI68" s="136"/>
      <c r="INJ68" s="136"/>
      <c r="INK68" s="136"/>
      <c r="INL68" s="136"/>
      <c r="INM68" s="136"/>
      <c r="INN68" s="136"/>
      <c r="INO68" s="136"/>
      <c r="INP68" s="136"/>
      <c r="INQ68" s="136"/>
      <c r="INR68" s="136"/>
      <c r="INS68" s="136"/>
      <c r="INT68" s="136"/>
      <c r="INU68" s="136"/>
      <c r="INV68" s="136"/>
      <c r="INW68" s="136"/>
      <c r="INX68" s="136"/>
      <c r="INY68" s="136"/>
      <c r="INZ68" s="136"/>
      <c r="IOA68" s="136"/>
      <c r="IOB68" s="136"/>
      <c r="IOC68" s="136"/>
      <c r="IOD68" s="136"/>
      <c r="IOE68" s="136"/>
      <c r="IOF68" s="136"/>
      <c r="IOG68" s="136"/>
      <c r="IOH68" s="136"/>
      <c r="IOI68" s="136"/>
      <c r="IOJ68" s="136"/>
      <c r="IOK68" s="136"/>
      <c r="IOL68" s="136"/>
      <c r="IOM68" s="136"/>
      <c r="ION68" s="136"/>
      <c r="IOO68" s="136"/>
      <c r="IOP68" s="136"/>
      <c r="IOQ68" s="136"/>
      <c r="IOR68" s="136"/>
      <c r="IOS68" s="136"/>
      <c r="IOT68" s="136"/>
      <c r="IOU68" s="136"/>
      <c r="IOV68" s="136"/>
      <c r="IOW68" s="136"/>
      <c r="IOX68" s="136"/>
      <c r="IOY68" s="136"/>
      <c r="IOZ68" s="136"/>
      <c r="IPA68" s="136"/>
      <c r="IPB68" s="136"/>
      <c r="IPC68" s="136"/>
      <c r="IPD68" s="136"/>
      <c r="IPE68" s="136"/>
      <c r="IPF68" s="136"/>
      <c r="IPG68" s="136"/>
      <c r="IPH68" s="136"/>
      <c r="IPI68" s="136"/>
      <c r="IPJ68" s="136"/>
      <c r="IPK68" s="136"/>
      <c r="IPL68" s="136"/>
      <c r="IPM68" s="136"/>
      <c r="IPN68" s="136"/>
      <c r="IPO68" s="136"/>
      <c r="IPP68" s="136"/>
      <c r="IPQ68" s="136"/>
      <c r="IPR68" s="136"/>
      <c r="IPS68" s="136"/>
      <c r="IPT68" s="136"/>
      <c r="IPU68" s="136"/>
      <c r="IPV68" s="136"/>
      <c r="IPW68" s="136"/>
      <c r="IPX68" s="136"/>
      <c r="IPY68" s="136"/>
      <c r="IPZ68" s="136"/>
      <c r="IQA68" s="136"/>
      <c r="IQB68" s="136"/>
      <c r="IQC68" s="136"/>
      <c r="IQD68" s="136"/>
      <c r="IQE68" s="136"/>
      <c r="IQF68" s="136"/>
      <c r="IQG68" s="136"/>
      <c r="IQH68" s="136"/>
      <c r="IQI68" s="136"/>
      <c r="IQJ68" s="136"/>
      <c r="IQK68" s="136"/>
      <c r="IQL68" s="136"/>
      <c r="IQM68" s="136"/>
      <c r="IQN68" s="136"/>
      <c r="IQO68" s="136"/>
      <c r="IQP68" s="136"/>
      <c r="IQQ68" s="136"/>
      <c r="IQR68" s="136"/>
      <c r="IQS68" s="136"/>
      <c r="IQT68" s="136"/>
      <c r="IQU68" s="136"/>
      <c r="IQV68" s="136"/>
      <c r="IQW68" s="136"/>
      <c r="IQX68" s="136"/>
      <c r="IQY68" s="136"/>
      <c r="IQZ68" s="136"/>
      <c r="IRA68" s="136"/>
      <c r="IRB68" s="136"/>
      <c r="IRC68" s="136"/>
      <c r="IRD68" s="136"/>
      <c r="IRE68" s="136"/>
      <c r="IRF68" s="136"/>
      <c r="IRG68" s="136"/>
      <c r="IRH68" s="136"/>
      <c r="IRI68" s="136"/>
      <c r="IRJ68" s="136"/>
      <c r="IRK68" s="136"/>
      <c r="IRL68" s="136"/>
      <c r="IRM68" s="136"/>
      <c r="IRN68" s="136"/>
      <c r="IRO68" s="136"/>
      <c r="IRP68" s="136"/>
      <c r="IRQ68" s="136"/>
      <c r="IRR68" s="136"/>
      <c r="IRS68" s="136"/>
      <c r="IRT68" s="136"/>
      <c r="IRU68" s="136"/>
      <c r="IRV68" s="136"/>
      <c r="IRW68" s="136"/>
      <c r="IRX68" s="136"/>
      <c r="IRY68" s="136"/>
      <c r="IRZ68" s="136"/>
      <c r="ISA68" s="136"/>
      <c r="ISB68" s="136"/>
      <c r="ISC68" s="136"/>
      <c r="ISD68" s="136"/>
      <c r="ISE68" s="136"/>
      <c r="ISF68" s="136"/>
      <c r="ISG68" s="136"/>
      <c r="ISH68" s="136"/>
      <c r="ISI68" s="136"/>
      <c r="ISJ68" s="136"/>
      <c r="ISK68" s="136"/>
      <c r="ISL68" s="136"/>
      <c r="ISM68" s="136"/>
      <c r="ISN68" s="136"/>
      <c r="ISO68" s="136"/>
      <c r="ISP68" s="136"/>
      <c r="ISQ68" s="136"/>
      <c r="ISR68" s="136"/>
      <c r="ISS68" s="136"/>
      <c r="IST68" s="136"/>
      <c r="ISU68" s="136"/>
      <c r="ISV68" s="136"/>
      <c r="ISW68" s="136"/>
      <c r="ISX68" s="136"/>
      <c r="ISY68" s="136"/>
      <c r="ISZ68" s="136"/>
      <c r="ITA68" s="136"/>
      <c r="ITB68" s="136"/>
      <c r="ITC68" s="136"/>
      <c r="ITD68" s="136"/>
      <c r="ITE68" s="136"/>
      <c r="ITF68" s="136"/>
      <c r="ITG68" s="136"/>
      <c r="ITH68" s="136"/>
      <c r="ITI68" s="136"/>
      <c r="ITJ68" s="136"/>
      <c r="ITK68" s="136"/>
      <c r="ITL68" s="136"/>
      <c r="ITM68" s="136"/>
      <c r="ITN68" s="136"/>
      <c r="ITO68" s="136"/>
      <c r="ITP68" s="136"/>
      <c r="ITQ68" s="136"/>
      <c r="ITR68" s="136"/>
      <c r="ITS68" s="136"/>
      <c r="ITT68" s="136"/>
      <c r="ITU68" s="136"/>
      <c r="ITV68" s="136"/>
      <c r="ITW68" s="136"/>
      <c r="ITX68" s="136"/>
      <c r="ITY68" s="136"/>
      <c r="ITZ68" s="136"/>
      <c r="IUA68" s="136"/>
      <c r="IUB68" s="136"/>
      <c r="IUC68" s="136"/>
      <c r="IUD68" s="136"/>
      <c r="IUE68" s="136"/>
      <c r="IUF68" s="136"/>
      <c r="IUG68" s="136"/>
      <c r="IUH68" s="136"/>
      <c r="IUI68" s="136"/>
      <c r="IUJ68" s="136"/>
      <c r="IUK68" s="136"/>
      <c r="IUL68" s="136"/>
      <c r="IUM68" s="136"/>
      <c r="IUN68" s="136"/>
      <c r="IUO68" s="136"/>
      <c r="IUP68" s="136"/>
      <c r="IUQ68" s="136"/>
      <c r="IUR68" s="136"/>
      <c r="IUS68" s="136"/>
      <c r="IUT68" s="136"/>
      <c r="IUU68" s="136"/>
      <c r="IUV68" s="136"/>
      <c r="IUW68" s="136"/>
      <c r="IUX68" s="136"/>
      <c r="IUY68" s="136"/>
      <c r="IUZ68" s="136"/>
      <c r="IVA68" s="136"/>
      <c r="IVB68" s="136"/>
      <c r="IVC68" s="136"/>
      <c r="IVD68" s="136"/>
      <c r="IVE68" s="136"/>
      <c r="IVF68" s="136"/>
      <c r="IVG68" s="136"/>
      <c r="IVH68" s="136"/>
      <c r="IVI68" s="136"/>
      <c r="IVJ68" s="136"/>
      <c r="IVK68" s="136"/>
      <c r="IVL68" s="136"/>
      <c r="IVM68" s="136"/>
      <c r="IVN68" s="136"/>
      <c r="IVO68" s="136"/>
      <c r="IVP68" s="136"/>
      <c r="IVQ68" s="136"/>
      <c r="IVR68" s="136"/>
      <c r="IVS68" s="136"/>
      <c r="IVT68" s="136"/>
      <c r="IVU68" s="136"/>
      <c r="IVV68" s="136"/>
      <c r="IVW68" s="136"/>
      <c r="IVX68" s="136"/>
      <c r="IVY68" s="136"/>
      <c r="IVZ68" s="136"/>
      <c r="IWA68" s="136"/>
      <c r="IWB68" s="136"/>
      <c r="IWC68" s="136"/>
      <c r="IWD68" s="136"/>
      <c r="IWE68" s="136"/>
      <c r="IWF68" s="136"/>
      <c r="IWG68" s="136"/>
      <c r="IWH68" s="136"/>
      <c r="IWI68" s="136"/>
      <c r="IWJ68" s="136"/>
      <c r="IWK68" s="136"/>
      <c r="IWL68" s="136"/>
      <c r="IWM68" s="136"/>
      <c r="IWN68" s="136"/>
      <c r="IWO68" s="136"/>
      <c r="IWP68" s="136"/>
      <c r="IWQ68" s="136"/>
      <c r="IWR68" s="136"/>
      <c r="IWS68" s="136"/>
      <c r="IWT68" s="136"/>
      <c r="IWU68" s="136"/>
      <c r="IWV68" s="136"/>
      <c r="IWW68" s="136"/>
      <c r="IWX68" s="136"/>
      <c r="IWY68" s="136"/>
      <c r="IWZ68" s="136"/>
      <c r="IXA68" s="136"/>
      <c r="IXB68" s="136"/>
      <c r="IXC68" s="136"/>
      <c r="IXD68" s="136"/>
      <c r="IXE68" s="136"/>
      <c r="IXF68" s="136"/>
      <c r="IXG68" s="136"/>
      <c r="IXH68" s="136"/>
      <c r="IXI68" s="136"/>
      <c r="IXJ68" s="136"/>
      <c r="IXK68" s="136"/>
      <c r="IXL68" s="136"/>
      <c r="IXM68" s="136"/>
      <c r="IXN68" s="136"/>
      <c r="IXO68" s="136"/>
      <c r="IXP68" s="136"/>
      <c r="IXQ68" s="136"/>
      <c r="IXR68" s="136"/>
      <c r="IXS68" s="136"/>
      <c r="IXT68" s="136"/>
      <c r="IXU68" s="136"/>
      <c r="IXV68" s="136"/>
      <c r="IXW68" s="136"/>
      <c r="IXX68" s="136"/>
      <c r="IXY68" s="136"/>
      <c r="IXZ68" s="136"/>
      <c r="IYA68" s="136"/>
      <c r="IYB68" s="136"/>
      <c r="IYC68" s="136"/>
      <c r="IYD68" s="136"/>
      <c r="IYE68" s="136"/>
      <c r="IYF68" s="136"/>
      <c r="IYG68" s="136"/>
      <c r="IYH68" s="136"/>
      <c r="IYI68" s="136"/>
      <c r="IYJ68" s="136"/>
      <c r="IYK68" s="136"/>
      <c r="IYL68" s="136"/>
      <c r="IYM68" s="136"/>
      <c r="IYN68" s="136"/>
      <c r="IYO68" s="136"/>
      <c r="IYP68" s="136"/>
      <c r="IYQ68" s="136"/>
      <c r="IYR68" s="136"/>
      <c r="IYS68" s="136"/>
      <c r="IYT68" s="136"/>
      <c r="IYU68" s="136"/>
      <c r="IYV68" s="136"/>
      <c r="IYW68" s="136"/>
      <c r="IYX68" s="136"/>
      <c r="IYY68" s="136"/>
      <c r="IYZ68" s="136"/>
      <c r="IZA68" s="136"/>
      <c r="IZB68" s="136"/>
      <c r="IZC68" s="136"/>
      <c r="IZD68" s="136"/>
      <c r="IZE68" s="136"/>
      <c r="IZF68" s="136"/>
      <c r="IZG68" s="136"/>
      <c r="IZH68" s="136"/>
      <c r="IZI68" s="136"/>
      <c r="IZJ68" s="136"/>
      <c r="IZK68" s="136"/>
      <c r="IZL68" s="136"/>
      <c r="IZM68" s="136"/>
      <c r="IZN68" s="136"/>
      <c r="IZO68" s="136"/>
      <c r="IZP68" s="136"/>
      <c r="IZQ68" s="136"/>
      <c r="IZR68" s="136"/>
      <c r="IZS68" s="136"/>
      <c r="IZT68" s="136"/>
      <c r="IZU68" s="136"/>
      <c r="IZV68" s="136"/>
      <c r="IZW68" s="136"/>
      <c r="IZX68" s="136"/>
      <c r="IZY68" s="136"/>
      <c r="IZZ68" s="136"/>
      <c r="JAA68" s="136"/>
      <c r="JAB68" s="136"/>
      <c r="JAC68" s="136"/>
      <c r="JAD68" s="136"/>
      <c r="JAE68" s="136"/>
      <c r="JAF68" s="136"/>
      <c r="JAG68" s="136"/>
      <c r="JAH68" s="136"/>
      <c r="JAI68" s="136"/>
      <c r="JAJ68" s="136"/>
      <c r="JAK68" s="136"/>
      <c r="JAL68" s="136"/>
      <c r="JAM68" s="136"/>
      <c r="JAN68" s="136"/>
      <c r="JAO68" s="136"/>
      <c r="JAP68" s="136"/>
      <c r="JAQ68" s="136"/>
      <c r="JAR68" s="136"/>
      <c r="JAS68" s="136"/>
      <c r="JAT68" s="136"/>
      <c r="JAU68" s="136"/>
      <c r="JAV68" s="136"/>
      <c r="JAW68" s="136"/>
      <c r="JAX68" s="136"/>
      <c r="JAY68" s="136"/>
      <c r="JAZ68" s="136"/>
      <c r="JBA68" s="136"/>
      <c r="JBB68" s="136"/>
      <c r="JBC68" s="136"/>
      <c r="JBD68" s="136"/>
      <c r="JBE68" s="136"/>
      <c r="JBF68" s="136"/>
      <c r="JBG68" s="136"/>
      <c r="JBH68" s="136"/>
      <c r="JBI68" s="136"/>
      <c r="JBJ68" s="136"/>
      <c r="JBK68" s="136"/>
      <c r="JBL68" s="136"/>
      <c r="JBM68" s="136"/>
      <c r="JBN68" s="136"/>
      <c r="JBO68" s="136"/>
      <c r="JBP68" s="136"/>
      <c r="JBQ68" s="136"/>
      <c r="JBR68" s="136"/>
      <c r="JBS68" s="136"/>
      <c r="JBT68" s="136"/>
      <c r="JBU68" s="136"/>
      <c r="JBV68" s="136"/>
      <c r="JBW68" s="136"/>
      <c r="JBX68" s="136"/>
      <c r="JBY68" s="136"/>
      <c r="JBZ68" s="136"/>
      <c r="JCA68" s="136"/>
      <c r="JCB68" s="136"/>
      <c r="JCC68" s="136"/>
      <c r="JCD68" s="136"/>
      <c r="JCE68" s="136"/>
      <c r="JCF68" s="136"/>
      <c r="JCG68" s="136"/>
      <c r="JCH68" s="136"/>
      <c r="JCI68" s="136"/>
      <c r="JCJ68" s="136"/>
      <c r="JCK68" s="136"/>
      <c r="JCL68" s="136"/>
      <c r="JCM68" s="136"/>
      <c r="JCN68" s="136"/>
      <c r="JCO68" s="136"/>
      <c r="JCP68" s="136"/>
      <c r="JCQ68" s="136"/>
      <c r="JCR68" s="136"/>
      <c r="JCS68" s="136"/>
      <c r="JCT68" s="136"/>
      <c r="JCU68" s="136"/>
      <c r="JCV68" s="136"/>
      <c r="JCW68" s="136"/>
      <c r="JCX68" s="136"/>
      <c r="JCY68" s="136"/>
      <c r="JCZ68" s="136"/>
      <c r="JDA68" s="136"/>
      <c r="JDB68" s="136"/>
      <c r="JDC68" s="136"/>
      <c r="JDD68" s="136"/>
      <c r="JDE68" s="136"/>
      <c r="JDF68" s="136"/>
      <c r="JDG68" s="136"/>
      <c r="JDH68" s="136"/>
      <c r="JDI68" s="136"/>
      <c r="JDJ68" s="136"/>
      <c r="JDK68" s="136"/>
      <c r="JDL68" s="136"/>
      <c r="JDM68" s="136"/>
      <c r="JDN68" s="136"/>
      <c r="JDO68" s="136"/>
      <c r="JDP68" s="136"/>
      <c r="JDQ68" s="136"/>
      <c r="JDR68" s="136"/>
      <c r="JDS68" s="136"/>
      <c r="JDT68" s="136"/>
      <c r="JDU68" s="136"/>
      <c r="JDV68" s="136"/>
      <c r="JDW68" s="136"/>
      <c r="JDX68" s="136"/>
      <c r="JDY68" s="136"/>
      <c r="JDZ68" s="136"/>
      <c r="JEA68" s="136"/>
      <c r="JEB68" s="136"/>
      <c r="JEC68" s="136"/>
      <c r="JED68" s="136"/>
      <c r="JEE68" s="136"/>
      <c r="JEF68" s="136"/>
      <c r="JEG68" s="136"/>
      <c r="JEH68" s="136"/>
      <c r="JEI68" s="136"/>
      <c r="JEJ68" s="136"/>
      <c r="JEK68" s="136"/>
      <c r="JEL68" s="136"/>
      <c r="JEM68" s="136"/>
      <c r="JEN68" s="136"/>
      <c r="JEO68" s="136"/>
      <c r="JEP68" s="136"/>
      <c r="JEQ68" s="136"/>
      <c r="JER68" s="136"/>
      <c r="JES68" s="136"/>
      <c r="JET68" s="136"/>
      <c r="JEU68" s="136"/>
      <c r="JEV68" s="136"/>
      <c r="JEW68" s="136"/>
      <c r="JEX68" s="136"/>
      <c r="JEY68" s="136"/>
      <c r="JEZ68" s="136"/>
      <c r="JFA68" s="136"/>
      <c r="JFB68" s="136"/>
      <c r="JFC68" s="136"/>
      <c r="JFD68" s="136"/>
      <c r="JFE68" s="136"/>
      <c r="JFF68" s="136"/>
      <c r="JFG68" s="136"/>
      <c r="JFH68" s="136"/>
      <c r="JFI68" s="136"/>
      <c r="JFJ68" s="136"/>
      <c r="JFK68" s="136"/>
      <c r="JFL68" s="136"/>
      <c r="JFM68" s="136"/>
      <c r="JFN68" s="136"/>
      <c r="JFO68" s="136"/>
      <c r="JFP68" s="136"/>
      <c r="JFQ68" s="136"/>
      <c r="JFR68" s="136"/>
      <c r="JFS68" s="136"/>
      <c r="JFT68" s="136"/>
      <c r="JFU68" s="136"/>
      <c r="JFV68" s="136"/>
      <c r="JFW68" s="136"/>
      <c r="JFX68" s="136"/>
      <c r="JFY68" s="136"/>
      <c r="JFZ68" s="136"/>
      <c r="JGA68" s="136"/>
      <c r="JGB68" s="136"/>
      <c r="JGC68" s="136"/>
      <c r="JGD68" s="136"/>
      <c r="JGE68" s="136"/>
      <c r="JGF68" s="136"/>
      <c r="JGG68" s="136"/>
      <c r="JGH68" s="136"/>
      <c r="JGI68" s="136"/>
      <c r="JGJ68" s="136"/>
      <c r="JGK68" s="136"/>
      <c r="JGL68" s="136"/>
      <c r="JGM68" s="136"/>
      <c r="JGN68" s="136"/>
      <c r="JGO68" s="136"/>
      <c r="JGP68" s="136"/>
      <c r="JGQ68" s="136"/>
      <c r="JGR68" s="136"/>
      <c r="JGS68" s="136"/>
      <c r="JGT68" s="136"/>
      <c r="JGU68" s="136"/>
      <c r="JGV68" s="136"/>
      <c r="JGW68" s="136"/>
      <c r="JGX68" s="136"/>
      <c r="JGY68" s="136"/>
      <c r="JGZ68" s="136"/>
      <c r="JHA68" s="136"/>
      <c r="JHB68" s="136"/>
      <c r="JHC68" s="136"/>
      <c r="JHD68" s="136"/>
      <c r="JHE68" s="136"/>
      <c r="JHF68" s="136"/>
      <c r="JHG68" s="136"/>
      <c r="JHH68" s="136"/>
      <c r="JHI68" s="136"/>
      <c r="JHJ68" s="136"/>
      <c r="JHK68" s="136"/>
      <c r="JHL68" s="136"/>
      <c r="JHM68" s="136"/>
      <c r="JHN68" s="136"/>
      <c r="JHO68" s="136"/>
      <c r="JHP68" s="136"/>
      <c r="JHQ68" s="136"/>
      <c r="JHR68" s="136"/>
      <c r="JHS68" s="136"/>
      <c r="JHT68" s="136"/>
      <c r="JHU68" s="136"/>
      <c r="JHV68" s="136"/>
      <c r="JHW68" s="136"/>
      <c r="JHX68" s="136"/>
      <c r="JHY68" s="136"/>
      <c r="JHZ68" s="136"/>
      <c r="JIA68" s="136"/>
      <c r="JIB68" s="136"/>
      <c r="JIC68" s="136"/>
      <c r="JID68" s="136"/>
      <c r="JIE68" s="136"/>
      <c r="JIF68" s="136"/>
      <c r="JIG68" s="136"/>
      <c r="JIH68" s="136"/>
      <c r="JII68" s="136"/>
      <c r="JIJ68" s="136"/>
      <c r="JIK68" s="136"/>
      <c r="JIL68" s="136"/>
      <c r="JIM68" s="136"/>
      <c r="JIN68" s="136"/>
      <c r="JIO68" s="136"/>
      <c r="JIP68" s="136"/>
      <c r="JIQ68" s="136"/>
      <c r="JIR68" s="136"/>
      <c r="JIS68" s="136"/>
      <c r="JIT68" s="136"/>
      <c r="JIU68" s="136"/>
      <c r="JIV68" s="136"/>
      <c r="JIW68" s="136"/>
      <c r="JIX68" s="136"/>
      <c r="JIY68" s="136"/>
      <c r="JIZ68" s="136"/>
      <c r="JJA68" s="136"/>
      <c r="JJB68" s="136"/>
      <c r="JJC68" s="136"/>
      <c r="JJD68" s="136"/>
      <c r="JJE68" s="136"/>
      <c r="JJF68" s="136"/>
      <c r="JJG68" s="136"/>
      <c r="JJH68" s="136"/>
      <c r="JJI68" s="136"/>
      <c r="JJJ68" s="136"/>
      <c r="JJK68" s="136"/>
      <c r="JJL68" s="136"/>
      <c r="JJM68" s="136"/>
      <c r="JJN68" s="136"/>
      <c r="JJO68" s="136"/>
      <c r="JJP68" s="136"/>
      <c r="JJQ68" s="136"/>
      <c r="JJR68" s="136"/>
      <c r="JJS68" s="136"/>
      <c r="JJT68" s="136"/>
      <c r="JJU68" s="136"/>
      <c r="JJV68" s="136"/>
      <c r="JJW68" s="136"/>
      <c r="JJX68" s="136"/>
      <c r="JJY68" s="136"/>
      <c r="JJZ68" s="136"/>
      <c r="JKA68" s="136"/>
      <c r="JKB68" s="136"/>
      <c r="JKC68" s="136"/>
      <c r="JKD68" s="136"/>
      <c r="JKE68" s="136"/>
      <c r="JKF68" s="136"/>
      <c r="JKG68" s="136"/>
      <c r="JKH68" s="136"/>
      <c r="JKI68" s="136"/>
      <c r="JKJ68" s="136"/>
      <c r="JKK68" s="136"/>
      <c r="JKL68" s="136"/>
      <c r="JKM68" s="136"/>
      <c r="JKN68" s="136"/>
      <c r="JKO68" s="136"/>
      <c r="JKP68" s="136"/>
      <c r="JKQ68" s="136"/>
      <c r="JKR68" s="136"/>
      <c r="JKS68" s="136"/>
      <c r="JKT68" s="136"/>
      <c r="JKU68" s="136"/>
      <c r="JKV68" s="136"/>
      <c r="JKW68" s="136"/>
      <c r="JKX68" s="136"/>
      <c r="JKY68" s="136"/>
      <c r="JKZ68" s="136"/>
      <c r="JLA68" s="136"/>
      <c r="JLB68" s="136"/>
      <c r="JLC68" s="136"/>
      <c r="JLD68" s="136"/>
      <c r="JLE68" s="136"/>
      <c r="JLF68" s="136"/>
      <c r="JLG68" s="136"/>
      <c r="JLH68" s="136"/>
      <c r="JLI68" s="136"/>
      <c r="JLJ68" s="136"/>
      <c r="JLK68" s="136"/>
      <c r="JLL68" s="136"/>
      <c r="JLM68" s="136"/>
      <c r="JLN68" s="136"/>
      <c r="JLO68" s="136"/>
      <c r="JLP68" s="136"/>
      <c r="JLQ68" s="136"/>
      <c r="JLR68" s="136"/>
      <c r="JLS68" s="136"/>
      <c r="JLT68" s="136"/>
      <c r="JLU68" s="136"/>
      <c r="JLV68" s="136"/>
      <c r="JLW68" s="136"/>
      <c r="JLX68" s="136"/>
      <c r="JLY68" s="136"/>
      <c r="JLZ68" s="136"/>
      <c r="JMA68" s="136"/>
      <c r="JMB68" s="136"/>
      <c r="JMC68" s="136"/>
      <c r="JMD68" s="136"/>
      <c r="JME68" s="136"/>
      <c r="JMF68" s="136"/>
      <c r="JMG68" s="136"/>
      <c r="JMH68" s="136"/>
      <c r="JMI68" s="136"/>
      <c r="JMJ68" s="136"/>
      <c r="JMK68" s="136"/>
      <c r="JML68" s="136"/>
      <c r="JMM68" s="136"/>
      <c r="JMN68" s="136"/>
      <c r="JMO68" s="136"/>
      <c r="JMP68" s="136"/>
      <c r="JMQ68" s="136"/>
      <c r="JMR68" s="136"/>
      <c r="JMS68" s="136"/>
      <c r="JMT68" s="136"/>
      <c r="JMU68" s="136"/>
      <c r="JMV68" s="136"/>
      <c r="JMW68" s="136"/>
      <c r="JMX68" s="136"/>
      <c r="JMY68" s="136"/>
      <c r="JMZ68" s="136"/>
      <c r="JNA68" s="136"/>
      <c r="JNB68" s="136"/>
      <c r="JNC68" s="136"/>
      <c r="JND68" s="136"/>
      <c r="JNE68" s="136"/>
      <c r="JNF68" s="136"/>
      <c r="JNG68" s="136"/>
      <c r="JNH68" s="136"/>
      <c r="JNI68" s="136"/>
      <c r="JNJ68" s="136"/>
      <c r="JNK68" s="136"/>
      <c r="JNL68" s="136"/>
      <c r="JNM68" s="136"/>
      <c r="JNN68" s="136"/>
      <c r="JNO68" s="136"/>
      <c r="JNP68" s="136"/>
      <c r="JNQ68" s="136"/>
      <c r="JNR68" s="136"/>
      <c r="JNS68" s="136"/>
      <c r="JNT68" s="136"/>
      <c r="JNU68" s="136"/>
      <c r="JNV68" s="136"/>
      <c r="JNW68" s="136"/>
      <c r="JNX68" s="136"/>
      <c r="JNY68" s="136"/>
      <c r="JNZ68" s="136"/>
      <c r="JOA68" s="136"/>
      <c r="JOB68" s="136"/>
      <c r="JOC68" s="136"/>
      <c r="JOD68" s="136"/>
      <c r="JOE68" s="136"/>
      <c r="JOF68" s="136"/>
      <c r="JOG68" s="136"/>
      <c r="JOH68" s="136"/>
      <c r="JOI68" s="136"/>
      <c r="JOJ68" s="136"/>
      <c r="JOK68" s="136"/>
      <c r="JOL68" s="136"/>
      <c r="JOM68" s="136"/>
      <c r="JON68" s="136"/>
      <c r="JOO68" s="136"/>
      <c r="JOP68" s="136"/>
      <c r="JOQ68" s="136"/>
      <c r="JOR68" s="136"/>
      <c r="JOS68" s="136"/>
      <c r="JOT68" s="136"/>
      <c r="JOU68" s="136"/>
      <c r="JOV68" s="136"/>
      <c r="JOW68" s="136"/>
      <c r="JOX68" s="136"/>
      <c r="JOY68" s="136"/>
      <c r="JOZ68" s="136"/>
      <c r="JPA68" s="136"/>
      <c r="JPB68" s="136"/>
      <c r="JPC68" s="136"/>
      <c r="JPD68" s="136"/>
      <c r="JPE68" s="136"/>
      <c r="JPF68" s="136"/>
      <c r="JPG68" s="136"/>
      <c r="JPH68" s="136"/>
      <c r="JPI68" s="136"/>
      <c r="JPJ68" s="136"/>
      <c r="JPK68" s="136"/>
      <c r="JPL68" s="136"/>
      <c r="JPM68" s="136"/>
      <c r="JPN68" s="136"/>
      <c r="JPO68" s="136"/>
      <c r="JPP68" s="136"/>
      <c r="JPQ68" s="136"/>
      <c r="JPR68" s="136"/>
      <c r="JPS68" s="136"/>
      <c r="JPT68" s="136"/>
      <c r="JPU68" s="136"/>
      <c r="JPV68" s="136"/>
      <c r="JPW68" s="136"/>
      <c r="JPX68" s="136"/>
      <c r="JPY68" s="136"/>
      <c r="JPZ68" s="136"/>
      <c r="JQA68" s="136"/>
      <c r="JQB68" s="136"/>
      <c r="JQC68" s="136"/>
      <c r="JQD68" s="136"/>
      <c r="JQE68" s="136"/>
      <c r="JQF68" s="136"/>
      <c r="JQG68" s="136"/>
      <c r="JQH68" s="136"/>
      <c r="JQI68" s="136"/>
      <c r="JQJ68" s="136"/>
      <c r="JQK68" s="136"/>
      <c r="JQL68" s="136"/>
      <c r="JQM68" s="136"/>
      <c r="JQN68" s="136"/>
      <c r="JQO68" s="136"/>
      <c r="JQP68" s="136"/>
      <c r="JQQ68" s="136"/>
      <c r="JQR68" s="136"/>
      <c r="JQS68" s="136"/>
      <c r="JQT68" s="136"/>
      <c r="JQU68" s="136"/>
      <c r="JQV68" s="136"/>
      <c r="JQW68" s="136"/>
      <c r="JQX68" s="136"/>
      <c r="JQY68" s="136"/>
      <c r="JQZ68" s="136"/>
      <c r="JRA68" s="136"/>
      <c r="JRB68" s="136"/>
      <c r="JRC68" s="136"/>
      <c r="JRD68" s="136"/>
      <c r="JRE68" s="136"/>
      <c r="JRF68" s="136"/>
      <c r="JRG68" s="136"/>
      <c r="JRH68" s="136"/>
      <c r="JRI68" s="136"/>
      <c r="JRJ68" s="136"/>
      <c r="JRK68" s="136"/>
      <c r="JRL68" s="136"/>
      <c r="JRM68" s="136"/>
      <c r="JRN68" s="136"/>
      <c r="JRO68" s="136"/>
      <c r="JRP68" s="136"/>
      <c r="JRQ68" s="136"/>
      <c r="JRR68" s="136"/>
      <c r="JRS68" s="136"/>
      <c r="JRT68" s="136"/>
      <c r="JRU68" s="136"/>
      <c r="JRV68" s="136"/>
      <c r="JRW68" s="136"/>
      <c r="JRX68" s="136"/>
      <c r="JRY68" s="136"/>
      <c r="JRZ68" s="136"/>
      <c r="JSA68" s="136"/>
      <c r="JSB68" s="136"/>
      <c r="JSC68" s="136"/>
      <c r="JSD68" s="136"/>
      <c r="JSE68" s="136"/>
      <c r="JSF68" s="136"/>
      <c r="JSG68" s="136"/>
      <c r="JSH68" s="136"/>
      <c r="JSI68" s="136"/>
      <c r="JSJ68" s="136"/>
      <c r="JSK68" s="136"/>
      <c r="JSL68" s="136"/>
      <c r="JSM68" s="136"/>
      <c r="JSN68" s="136"/>
      <c r="JSO68" s="136"/>
      <c r="JSP68" s="136"/>
      <c r="JSQ68" s="136"/>
      <c r="JSR68" s="136"/>
      <c r="JSS68" s="136"/>
      <c r="JST68" s="136"/>
      <c r="JSU68" s="136"/>
      <c r="JSV68" s="136"/>
      <c r="JSW68" s="136"/>
      <c r="JSX68" s="136"/>
      <c r="JSY68" s="136"/>
      <c r="JSZ68" s="136"/>
      <c r="JTA68" s="136"/>
      <c r="JTB68" s="136"/>
      <c r="JTC68" s="136"/>
      <c r="JTD68" s="136"/>
      <c r="JTE68" s="136"/>
      <c r="JTF68" s="136"/>
      <c r="JTG68" s="136"/>
      <c r="JTH68" s="136"/>
      <c r="JTI68" s="136"/>
      <c r="JTJ68" s="136"/>
      <c r="JTK68" s="136"/>
      <c r="JTL68" s="136"/>
      <c r="JTM68" s="136"/>
      <c r="JTN68" s="136"/>
      <c r="JTO68" s="136"/>
      <c r="JTP68" s="136"/>
      <c r="JTQ68" s="136"/>
      <c r="JTR68" s="136"/>
      <c r="JTS68" s="136"/>
      <c r="JTT68" s="136"/>
      <c r="JTU68" s="136"/>
      <c r="JTV68" s="136"/>
      <c r="JTW68" s="136"/>
      <c r="JTX68" s="136"/>
      <c r="JTY68" s="136"/>
      <c r="JTZ68" s="136"/>
      <c r="JUA68" s="136"/>
      <c r="JUB68" s="136"/>
      <c r="JUC68" s="136"/>
      <c r="JUD68" s="136"/>
      <c r="JUE68" s="136"/>
      <c r="JUF68" s="136"/>
      <c r="JUG68" s="136"/>
      <c r="JUH68" s="136"/>
      <c r="JUI68" s="136"/>
      <c r="JUJ68" s="136"/>
      <c r="JUK68" s="136"/>
      <c r="JUL68" s="136"/>
      <c r="JUM68" s="136"/>
      <c r="JUN68" s="136"/>
      <c r="JUO68" s="136"/>
      <c r="JUP68" s="136"/>
      <c r="JUQ68" s="136"/>
      <c r="JUR68" s="136"/>
      <c r="JUS68" s="136"/>
      <c r="JUT68" s="136"/>
      <c r="JUU68" s="136"/>
      <c r="JUV68" s="136"/>
      <c r="JUW68" s="136"/>
      <c r="JUX68" s="136"/>
      <c r="JUY68" s="136"/>
      <c r="JUZ68" s="136"/>
      <c r="JVA68" s="136"/>
      <c r="JVB68" s="136"/>
      <c r="JVC68" s="136"/>
      <c r="JVD68" s="136"/>
      <c r="JVE68" s="136"/>
      <c r="JVF68" s="136"/>
      <c r="JVG68" s="136"/>
      <c r="JVH68" s="136"/>
      <c r="JVI68" s="136"/>
      <c r="JVJ68" s="136"/>
      <c r="JVK68" s="136"/>
      <c r="JVL68" s="136"/>
      <c r="JVM68" s="136"/>
      <c r="JVN68" s="136"/>
      <c r="JVO68" s="136"/>
      <c r="JVP68" s="136"/>
      <c r="JVQ68" s="136"/>
      <c r="JVR68" s="136"/>
      <c r="JVS68" s="136"/>
      <c r="JVT68" s="136"/>
      <c r="JVU68" s="136"/>
      <c r="JVV68" s="136"/>
      <c r="JVW68" s="136"/>
      <c r="JVX68" s="136"/>
      <c r="JVY68" s="136"/>
      <c r="JVZ68" s="136"/>
      <c r="JWA68" s="136"/>
      <c r="JWB68" s="136"/>
      <c r="JWC68" s="136"/>
      <c r="JWD68" s="136"/>
      <c r="JWE68" s="136"/>
      <c r="JWF68" s="136"/>
      <c r="JWG68" s="136"/>
      <c r="JWH68" s="136"/>
      <c r="JWI68" s="136"/>
      <c r="JWJ68" s="136"/>
      <c r="JWK68" s="136"/>
      <c r="JWL68" s="136"/>
      <c r="JWM68" s="136"/>
      <c r="JWN68" s="136"/>
      <c r="JWO68" s="136"/>
      <c r="JWP68" s="136"/>
      <c r="JWQ68" s="136"/>
      <c r="JWR68" s="136"/>
      <c r="JWS68" s="136"/>
      <c r="JWT68" s="136"/>
      <c r="JWU68" s="136"/>
      <c r="JWV68" s="136"/>
      <c r="JWW68" s="136"/>
      <c r="JWX68" s="136"/>
      <c r="JWY68" s="136"/>
      <c r="JWZ68" s="136"/>
      <c r="JXA68" s="136"/>
      <c r="JXB68" s="136"/>
      <c r="JXC68" s="136"/>
      <c r="JXD68" s="136"/>
      <c r="JXE68" s="136"/>
      <c r="JXF68" s="136"/>
      <c r="JXG68" s="136"/>
      <c r="JXH68" s="136"/>
      <c r="JXI68" s="136"/>
      <c r="JXJ68" s="136"/>
      <c r="JXK68" s="136"/>
      <c r="JXL68" s="136"/>
      <c r="JXM68" s="136"/>
      <c r="JXN68" s="136"/>
      <c r="JXO68" s="136"/>
      <c r="JXP68" s="136"/>
      <c r="JXQ68" s="136"/>
      <c r="JXR68" s="136"/>
      <c r="JXS68" s="136"/>
      <c r="JXT68" s="136"/>
      <c r="JXU68" s="136"/>
      <c r="JXV68" s="136"/>
      <c r="JXW68" s="136"/>
      <c r="JXX68" s="136"/>
      <c r="JXY68" s="136"/>
      <c r="JXZ68" s="136"/>
      <c r="JYA68" s="136"/>
      <c r="JYB68" s="136"/>
      <c r="JYC68" s="136"/>
      <c r="JYD68" s="136"/>
      <c r="JYE68" s="136"/>
      <c r="JYF68" s="136"/>
      <c r="JYG68" s="136"/>
      <c r="JYH68" s="136"/>
      <c r="JYI68" s="136"/>
      <c r="JYJ68" s="136"/>
      <c r="JYK68" s="136"/>
      <c r="JYL68" s="136"/>
      <c r="JYM68" s="136"/>
      <c r="JYN68" s="136"/>
      <c r="JYO68" s="136"/>
      <c r="JYP68" s="136"/>
      <c r="JYQ68" s="136"/>
      <c r="JYR68" s="136"/>
      <c r="JYS68" s="136"/>
      <c r="JYT68" s="136"/>
      <c r="JYU68" s="136"/>
      <c r="JYV68" s="136"/>
      <c r="JYW68" s="136"/>
      <c r="JYX68" s="136"/>
      <c r="JYY68" s="136"/>
      <c r="JYZ68" s="136"/>
      <c r="JZA68" s="136"/>
      <c r="JZB68" s="136"/>
      <c r="JZC68" s="136"/>
      <c r="JZD68" s="136"/>
      <c r="JZE68" s="136"/>
      <c r="JZF68" s="136"/>
      <c r="JZG68" s="136"/>
      <c r="JZH68" s="136"/>
      <c r="JZI68" s="136"/>
      <c r="JZJ68" s="136"/>
      <c r="JZK68" s="136"/>
      <c r="JZL68" s="136"/>
      <c r="JZM68" s="136"/>
      <c r="JZN68" s="136"/>
      <c r="JZO68" s="136"/>
      <c r="JZP68" s="136"/>
      <c r="JZQ68" s="136"/>
      <c r="JZR68" s="136"/>
      <c r="JZS68" s="136"/>
      <c r="JZT68" s="136"/>
      <c r="JZU68" s="136"/>
      <c r="JZV68" s="136"/>
      <c r="JZW68" s="136"/>
      <c r="JZX68" s="136"/>
      <c r="JZY68" s="136"/>
      <c r="JZZ68" s="136"/>
      <c r="KAA68" s="136"/>
      <c r="KAB68" s="136"/>
      <c r="KAC68" s="136"/>
      <c r="KAD68" s="136"/>
      <c r="KAE68" s="136"/>
      <c r="KAF68" s="136"/>
      <c r="KAG68" s="136"/>
      <c r="KAH68" s="136"/>
      <c r="KAI68" s="136"/>
      <c r="KAJ68" s="136"/>
      <c r="KAK68" s="136"/>
      <c r="KAL68" s="136"/>
      <c r="KAM68" s="136"/>
      <c r="KAN68" s="136"/>
      <c r="KAO68" s="136"/>
      <c r="KAP68" s="136"/>
      <c r="KAQ68" s="136"/>
      <c r="KAR68" s="136"/>
      <c r="KAS68" s="136"/>
      <c r="KAT68" s="136"/>
      <c r="KAU68" s="136"/>
      <c r="KAV68" s="136"/>
      <c r="KAW68" s="136"/>
      <c r="KAX68" s="136"/>
      <c r="KAY68" s="136"/>
      <c r="KAZ68" s="136"/>
      <c r="KBA68" s="136"/>
      <c r="KBB68" s="136"/>
      <c r="KBC68" s="136"/>
      <c r="KBD68" s="136"/>
      <c r="KBE68" s="136"/>
      <c r="KBF68" s="136"/>
      <c r="KBG68" s="136"/>
      <c r="KBH68" s="136"/>
      <c r="KBI68" s="136"/>
      <c r="KBJ68" s="136"/>
      <c r="KBK68" s="136"/>
      <c r="KBL68" s="136"/>
      <c r="KBM68" s="136"/>
      <c r="KBN68" s="136"/>
      <c r="KBO68" s="136"/>
      <c r="KBP68" s="136"/>
      <c r="KBQ68" s="136"/>
      <c r="KBR68" s="136"/>
      <c r="KBS68" s="136"/>
      <c r="KBT68" s="136"/>
      <c r="KBU68" s="136"/>
      <c r="KBV68" s="136"/>
      <c r="KBW68" s="136"/>
      <c r="KBX68" s="136"/>
      <c r="KBY68" s="136"/>
      <c r="KBZ68" s="136"/>
      <c r="KCA68" s="136"/>
      <c r="KCB68" s="136"/>
      <c r="KCC68" s="136"/>
      <c r="KCD68" s="136"/>
      <c r="KCE68" s="136"/>
      <c r="KCF68" s="136"/>
      <c r="KCG68" s="136"/>
      <c r="KCH68" s="136"/>
      <c r="KCI68" s="136"/>
      <c r="KCJ68" s="136"/>
      <c r="KCK68" s="136"/>
      <c r="KCL68" s="136"/>
      <c r="KCM68" s="136"/>
      <c r="KCN68" s="136"/>
      <c r="KCO68" s="136"/>
      <c r="KCP68" s="136"/>
      <c r="KCQ68" s="136"/>
      <c r="KCR68" s="136"/>
      <c r="KCS68" s="136"/>
      <c r="KCT68" s="136"/>
      <c r="KCU68" s="136"/>
      <c r="KCV68" s="136"/>
      <c r="KCW68" s="136"/>
      <c r="KCX68" s="136"/>
      <c r="KCY68" s="136"/>
      <c r="KCZ68" s="136"/>
      <c r="KDA68" s="136"/>
      <c r="KDB68" s="136"/>
      <c r="KDC68" s="136"/>
      <c r="KDD68" s="136"/>
      <c r="KDE68" s="136"/>
      <c r="KDF68" s="136"/>
      <c r="KDG68" s="136"/>
      <c r="KDH68" s="136"/>
      <c r="KDI68" s="136"/>
      <c r="KDJ68" s="136"/>
      <c r="KDK68" s="136"/>
      <c r="KDL68" s="136"/>
      <c r="KDM68" s="136"/>
      <c r="KDN68" s="136"/>
      <c r="KDO68" s="136"/>
      <c r="KDP68" s="136"/>
      <c r="KDQ68" s="136"/>
      <c r="KDR68" s="136"/>
      <c r="KDS68" s="136"/>
      <c r="KDT68" s="136"/>
      <c r="KDU68" s="136"/>
      <c r="KDV68" s="136"/>
      <c r="KDW68" s="136"/>
      <c r="KDX68" s="136"/>
      <c r="KDY68" s="136"/>
      <c r="KDZ68" s="136"/>
      <c r="KEA68" s="136"/>
      <c r="KEB68" s="136"/>
      <c r="KEC68" s="136"/>
      <c r="KED68" s="136"/>
      <c r="KEE68" s="136"/>
      <c r="KEF68" s="136"/>
      <c r="KEG68" s="136"/>
      <c r="KEH68" s="136"/>
      <c r="KEI68" s="136"/>
      <c r="KEJ68" s="136"/>
      <c r="KEK68" s="136"/>
      <c r="KEL68" s="136"/>
      <c r="KEM68" s="136"/>
      <c r="KEN68" s="136"/>
      <c r="KEO68" s="136"/>
      <c r="KEP68" s="136"/>
      <c r="KEQ68" s="136"/>
      <c r="KER68" s="136"/>
      <c r="KES68" s="136"/>
      <c r="KET68" s="136"/>
      <c r="KEU68" s="136"/>
      <c r="KEV68" s="136"/>
      <c r="KEW68" s="136"/>
      <c r="KEX68" s="136"/>
      <c r="KEY68" s="136"/>
      <c r="KEZ68" s="136"/>
      <c r="KFA68" s="136"/>
      <c r="KFB68" s="136"/>
      <c r="KFC68" s="136"/>
      <c r="KFD68" s="136"/>
      <c r="KFE68" s="136"/>
      <c r="KFF68" s="136"/>
      <c r="KFG68" s="136"/>
      <c r="KFH68" s="136"/>
      <c r="KFI68" s="136"/>
      <c r="KFJ68" s="136"/>
      <c r="KFK68" s="136"/>
      <c r="KFL68" s="136"/>
      <c r="KFM68" s="136"/>
      <c r="KFN68" s="136"/>
      <c r="KFO68" s="136"/>
      <c r="KFP68" s="136"/>
      <c r="KFQ68" s="136"/>
      <c r="KFR68" s="136"/>
      <c r="KFS68" s="136"/>
      <c r="KFT68" s="136"/>
      <c r="KFU68" s="136"/>
      <c r="KFV68" s="136"/>
      <c r="KFW68" s="136"/>
      <c r="KFX68" s="136"/>
      <c r="KFY68" s="136"/>
      <c r="KFZ68" s="136"/>
      <c r="KGA68" s="136"/>
      <c r="KGB68" s="136"/>
      <c r="KGC68" s="136"/>
      <c r="KGD68" s="136"/>
      <c r="KGE68" s="136"/>
      <c r="KGF68" s="136"/>
      <c r="KGG68" s="136"/>
      <c r="KGH68" s="136"/>
      <c r="KGI68" s="136"/>
      <c r="KGJ68" s="136"/>
      <c r="KGK68" s="136"/>
      <c r="KGL68" s="136"/>
      <c r="KGM68" s="136"/>
      <c r="KGN68" s="136"/>
      <c r="KGO68" s="136"/>
      <c r="KGP68" s="136"/>
      <c r="KGQ68" s="136"/>
      <c r="KGR68" s="136"/>
      <c r="KGS68" s="136"/>
      <c r="KGT68" s="136"/>
      <c r="KGU68" s="136"/>
      <c r="KGV68" s="136"/>
      <c r="KGW68" s="136"/>
      <c r="KGX68" s="136"/>
      <c r="KGY68" s="136"/>
      <c r="KGZ68" s="136"/>
      <c r="KHA68" s="136"/>
      <c r="KHB68" s="136"/>
      <c r="KHC68" s="136"/>
      <c r="KHD68" s="136"/>
      <c r="KHE68" s="136"/>
      <c r="KHF68" s="136"/>
      <c r="KHG68" s="136"/>
      <c r="KHH68" s="136"/>
      <c r="KHI68" s="136"/>
      <c r="KHJ68" s="136"/>
      <c r="KHK68" s="136"/>
      <c r="KHL68" s="136"/>
      <c r="KHM68" s="136"/>
      <c r="KHN68" s="136"/>
      <c r="KHO68" s="136"/>
      <c r="KHP68" s="136"/>
      <c r="KHQ68" s="136"/>
      <c r="KHR68" s="136"/>
      <c r="KHS68" s="136"/>
      <c r="KHT68" s="136"/>
      <c r="KHU68" s="136"/>
      <c r="KHV68" s="136"/>
      <c r="KHW68" s="136"/>
      <c r="KHX68" s="136"/>
      <c r="KHY68" s="136"/>
      <c r="KHZ68" s="136"/>
      <c r="KIA68" s="136"/>
      <c r="KIB68" s="136"/>
      <c r="KIC68" s="136"/>
      <c r="KID68" s="136"/>
      <c r="KIE68" s="136"/>
      <c r="KIF68" s="136"/>
      <c r="KIG68" s="136"/>
      <c r="KIH68" s="136"/>
      <c r="KII68" s="136"/>
      <c r="KIJ68" s="136"/>
      <c r="KIK68" s="136"/>
      <c r="KIL68" s="136"/>
      <c r="KIM68" s="136"/>
      <c r="KIN68" s="136"/>
      <c r="KIO68" s="136"/>
      <c r="KIP68" s="136"/>
      <c r="KIQ68" s="136"/>
      <c r="KIR68" s="136"/>
      <c r="KIS68" s="136"/>
      <c r="KIT68" s="136"/>
      <c r="KIU68" s="136"/>
      <c r="KIV68" s="136"/>
      <c r="KIW68" s="136"/>
      <c r="KIX68" s="136"/>
      <c r="KIY68" s="136"/>
      <c r="KIZ68" s="136"/>
      <c r="KJA68" s="136"/>
      <c r="KJB68" s="136"/>
      <c r="KJC68" s="136"/>
      <c r="KJD68" s="136"/>
      <c r="KJE68" s="136"/>
      <c r="KJF68" s="136"/>
      <c r="KJG68" s="136"/>
      <c r="KJH68" s="136"/>
      <c r="KJI68" s="136"/>
      <c r="KJJ68" s="136"/>
      <c r="KJK68" s="136"/>
      <c r="KJL68" s="136"/>
      <c r="KJM68" s="136"/>
      <c r="KJN68" s="136"/>
      <c r="KJO68" s="136"/>
      <c r="KJP68" s="136"/>
      <c r="KJQ68" s="136"/>
      <c r="KJR68" s="136"/>
      <c r="KJS68" s="136"/>
      <c r="KJT68" s="136"/>
      <c r="KJU68" s="136"/>
      <c r="KJV68" s="136"/>
      <c r="KJW68" s="136"/>
      <c r="KJX68" s="136"/>
      <c r="KJY68" s="136"/>
      <c r="KJZ68" s="136"/>
      <c r="KKA68" s="136"/>
      <c r="KKB68" s="136"/>
      <c r="KKC68" s="136"/>
      <c r="KKD68" s="136"/>
      <c r="KKE68" s="136"/>
      <c r="KKF68" s="136"/>
      <c r="KKG68" s="136"/>
      <c r="KKH68" s="136"/>
      <c r="KKI68" s="136"/>
      <c r="KKJ68" s="136"/>
      <c r="KKK68" s="136"/>
      <c r="KKL68" s="136"/>
      <c r="KKM68" s="136"/>
      <c r="KKN68" s="136"/>
      <c r="KKO68" s="136"/>
      <c r="KKP68" s="136"/>
      <c r="KKQ68" s="136"/>
      <c r="KKR68" s="136"/>
      <c r="KKS68" s="136"/>
      <c r="KKT68" s="136"/>
      <c r="KKU68" s="136"/>
      <c r="KKV68" s="136"/>
      <c r="KKW68" s="136"/>
      <c r="KKX68" s="136"/>
      <c r="KKY68" s="136"/>
      <c r="KKZ68" s="136"/>
      <c r="KLA68" s="136"/>
      <c r="KLB68" s="136"/>
      <c r="KLC68" s="136"/>
      <c r="KLD68" s="136"/>
      <c r="KLE68" s="136"/>
      <c r="KLF68" s="136"/>
      <c r="KLG68" s="136"/>
      <c r="KLH68" s="136"/>
      <c r="KLI68" s="136"/>
      <c r="KLJ68" s="136"/>
      <c r="KLK68" s="136"/>
      <c r="KLL68" s="136"/>
      <c r="KLM68" s="136"/>
      <c r="KLN68" s="136"/>
      <c r="KLO68" s="136"/>
      <c r="KLP68" s="136"/>
      <c r="KLQ68" s="136"/>
      <c r="KLR68" s="136"/>
      <c r="KLS68" s="136"/>
      <c r="KLT68" s="136"/>
      <c r="KLU68" s="136"/>
      <c r="KLV68" s="136"/>
      <c r="KLW68" s="136"/>
      <c r="KLX68" s="136"/>
      <c r="KLY68" s="136"/>
      <c r="KLZ68" s="136"/>
      <c r="KMA68" s="136"/>
      <c r="KMB68" s="136"/>
      <c r="KMC68" s="136"/>
      <c r="KMD68" s="136"/>
      <c r="KME68" s="136"/>
      <c r="KMF68" s="136"/>
      <c r="KMG68" s="136"/>
      <c r="KMH68" s="136"/>
      <c r="KMI68" s="136"/>
      <c r="KMJ68" s="136"/>
      <c r="KMK68" s="136"/>
      <c r="KML68" s="136"/>
      <c r="KMM68" s="136"/>
      <c r="KMN68" s="136"/>
      <c r="KMO68" s="136"/>
      <c r="KMP68" s="136"/>
      <c r="KMQ68" s="136"/>
      <c r="KMR68" s="136"/>
      <c r="KMS68" s="136"/>
      <c r="KMT68" s="136"/>
      <c r="KMU68" s="136"/>
      <c r="KMV68" s="136"/>
      <c r="KMW68" s="136"/>
      <c r="KMX68" s="136"/>
      <c r="KMY68" s="136"/>
      <c r="KMZ68" s="136"/>
      <c r="KNA68" s="136"/>
      <c r="KNB68" s="136"/>
      <c r="KNC68" s="136"/>
      <c r="KND68" s="136"/>
      <c r="KNE68" s="136"/>
      <c r="KNF68" s="136"/>
      <c r="KNG68" s="136"/>
      <c r="KNH68" s="136"/>
      <c r="KNI68" s="136"/>
      <c r="KNJ68" s="136"/>
      <c r="KNK68" s="136"/>
      <c r="KNL68" s="136"/>
      <c r="KNM68" s="136"/>
      <c r="KNN68" s="136"/>
      <c r="KNO68" s="136"/>
      <c r="KNP68" s="136"/>
      <c r="KNQ68" s="136"/>
      <c r="KNR68" s="136"/>
      <c r="KNS68" s="136"/>
      <c r="KNT68" s="136"/>
      <c r="KNU68" s="136"/>
      <c r="KNV68" s="136"/>
      <c r="KNW68" s="136"/>
      <c r="KNX68" s="136"/>
      <c r="KNY68" s="136"/>
      <c r="KNZ68" s="136"/>
      <c r="KOA68" s="136"/>
      <c r="KOB68" s="136"/>
      <c r="KOC68" s="136"/>
      <c r="KOD68" s="136"/>
      <c r="KOE68" s="136"/>
      <c r="KOF68" s="136"/>
      <c r="KOG68" s="136"/>
      <c r="KOH68" s="136"/>
      <c r="KOI68" s="136"/>
      <c r="KOJ68" s="136"/>
      <c r="KOK68" s="136"/>
      <c r="KOL68" s="136"/>
      <c r="KOM68" s="136"/>
      <c r="KON68" s="136"/>
      <c r="KOO68" s="136"/>
      <c r="KOP68" s="136"/>
      <c r="KOQ68" s="136"/>
      <c r="KOR68" s="136"/>
      <c r="KOS68" s="136"/>
      <c r="KOT68" s="136"/>
      <c r="KOU68" s="136"/>
      <c r="KOV68" s="136"/>
      <c r="KOW68" s="136"/>
      <c r="KOX68" s="136"/>
      <c r="KOY68" s="136"/>
      <c r="KOZ68" s="136"/>
      <c r="KPA68" s="136"/>
      <c r="KPB68" s="136"/>
      <c r="KPC68" s="136"/>
      <c r="KPD68" s="136"/>
      <c r="KPE68" s="136"/>
      <c r="KPF68" s="136"/>
      <c r="KPG68" s="136"/>
      <c r="KPH68" s="136"/>
      <c r="KPI68" s="136"/>
      <c r="KPJ68" s="136"/>
      <c r="KPK68" s="136"/>
      <c r="KPL68" s="136"/>
      <c r="KPM68" s="136"/>
      <c r="KPN68" s="136"/>
      <c r="KPO68" s="136"/>
      <c r="KPP68" s="136"/>
      <c r="KPQ68" s="136"/>
      <c r="KPR68" s="136"/>
      <c r="KPS68" s="136"/>
      <c r="KPT68" s="136"/>
      <c r="KPU68" s="136"/>
      <c r="KPV68" s="136"/>
      <c r="KPW68" s="136"/>
      <c r="KPX68" s="136"/>
      <c r="KPY68" s="136"/>
      <c r="KPZ68" s="136"/>
      <c r="KQA68" s="136"/>
      <c r="KQB68" s="136"/>
      <c r="KQC68" s="136"/>
      <c r="KQD68" s="136"/>
      <c r="KQE68" s="136"/>
      <c r="KQF68" s="136"/>
      <c r="KQG68" s="136"/>
      <c r="KQH68" s="136"/>
      <c r="KQI68" s="136"/>
      <c r="KQJ68" s="136"/>
      <c r="KQK68" s="136"/>
      <c r="KQL68" s="136"/>
      <c r="KQM68" s="136"/>
      <c r="KQN68" s="136"/>
      <c r="KQO68" s="136"/>
      <c r="KQP68" s="136"/>
      <c r="KQQ68" s="136"/>
      <c r="KQR68" s="136"/>
      <c r="KQS68" s="136"/>
      <c r="KQT68" s="136"/>
      <c r="KQU68" s="136"/>
      <c r="KQV68" s="136"/>
      <c r="KQW68" s="136"/>
      <c r="KQX68" s="136"/>
      <c r="KQY68" s="136"/>
      <c r="KQZ68" s="136"/>
      <c r="KRA68" s="136"/>
      <c r="KRB68" s="136"/>
      <c r="KRC68" s="136"/>
      <c r="KRD68" s="136"/>
      <c r="KRE68" s="136"/>
      <c r="KRF68" s="136"/>
      <c r="KRG68" s="136"/>
      <c r="KRH68" s="136"/>
      <c r="KRI68" s="136"/>
      <c r="KRJ68" s="136"/>
      <c r="KRK68" s="136"/>
      <c r="KRL68" s="136"/>
      <c r="KRM68" s="136"/>
      <c r="KRN68" s="136"/>
      <c r="KRO68" s="136"/>
      <c r="KRP68" s="136"/>
      <c r="KRQ68" s="136"/>
      <c r="KRR68" s="136"/>
      <c r="KRS68" s="136"/>
      <c r="KRT68" s="136"/>
      <c r="KRU68" s="136"/>
      <c r="KRV68" s="136"/>
      <c r="KRW68" s="136"/>
      <c r="KRX68" s="136"/>
      <c r="KRY68" s="136"/>
      <c r="KRZ68" s="136"/>
      <c r="KSA68" s="136"/>
      <c r="KSB68" s="136"/>
      <c r="KSC68" s="136"/>
      <c r="KSD68" s="136"/>
      <c r="KSE68" s="136"/>
      <c r="KSF68" s="136"/>
      <c r="KSG68" s="136"/>
      <c r="KSH68" s="136"/>
      <c r="KSI68" s="136"/>
      <c r="KSJ68" s="136"/>
      <c r="KSK68" s="136"/>
      <c r="KSL68" s="136"/>
      <c r="KSM68" s="136"/>
      <c r="KSN68" s="136"/>
      <c r="KSO68" s="136"/>
      <c r="KSP68" s="136"/>
      <c r="KSQ68" s="136"/>
      <c r="KSR68" s="136"/>
      <c r="KSS68" s="136"/>
      <c r="KST68" s="136"/>
      <c r="KSU68" s="136"/>
      <c r="KSV68" s="136"/>
      <c r="KSW68" s="136"/>
      <c r="KSX68" s="136"/>
      <c r="KSY68" s="136"/>
      <c r="KSZ68" s="136"/>
      <c r="KTA68" s="136"/>
      <c r="KTB68" s="136"/>
      <c r="KTC68" s="136"/>
      <c r="KTD68" s="136"/>
      <c r="KTE68" s="136"/>
      <c r="KTF68" s="136"/>
      <c r="KTG68" s="136"/>
      <c r="KTH68" s="136"/>
      <c r="KTI68" s="136"/>
      <c r="KTJ68" s="136"/>
      <c r="KTK68" s="136"/>
      <c r="KTL68" s="136"/>
      <c r="KTM68" s="136"/>
      <c r="KTN68" s="136"/>
      <c r="KTO68" s="136"/>
      <c r="KTP68" s="136"/>
      <c r="KTQ68" s="136"/>
      <c r="KTR68" s="136"/>
      <c r="KTS68" s="136"/>
      <c r="KTT68" s="136"/>
      <c r="KTU68" s="136"/>
      <c r="KTV68" s="136"/>
      <c r="KTW68" s="136"/>
      <c r="KTX68" s="136"/>
      <c r="KTY68" s="136"/>
      <c r="KTZ68" s="136"/>
      <c r="KUA68" s="136"/>
      <c r="KUB68" s="136"/>
      <c r="KUC68" s="136"/>
      <c r="KUD68" s="136"/>
      <c r="KUE68" s="136"/>
      <c r="KUF68" s="136"/>
      <c r="KUG68" s="136"/>
      <c r="KUH68" s="136"/>
      <c r="KUI68" s="136"/>
      <c r="KUJ68" s="136"/>
      <c r="KUK68" s="136"/>
      <c r="KUL68" s="136"/>
      <c r="KUM68" s="136"/>
      <c r="KUN68" s="136"/>
      <c r="KUO68" s="136"/>
      <c r="KUP68" s="136"/>
      <c r="KUQ68" s="136"/>
      <c r="KUR68" s="136"/>
      <c r="KUS68" s="136"/>
      <c r="KUT68" s="136"/>
      <c r="KUU68" s="136"/>
      <c r="KUV68" s="136"/>
      <c r="KUW68" s="136"/>
      <c r="KUX68" s="136"/>
      <c r="KUY68" s="136"/>
      <c r="KUZ68" s="136"/>
      <c r="KVA68" s="136"/>
      <c r="KVB68" s="136"/>
      <c r="KVC68" s="136"/>
      <c r="KVD68" s="136"/>
      <c r="KVE68" s="136"/>
      <c r="KVF68" s="136"/>
      <c r="KVG68" s="136"/>
      <c r="KVH68" s="136"/>
      <c r="KVI68" s="136"/>
      <c r="KVJ68" s="136"/>
      <c r="KVK68" s="136"/>
      <c r="KVL68" s="136"/>
      <c r="KVM68" s="136"/>
      <c r="KVN68" s="136"/>
      <c r="KVO68" s="136"/>
      <c r="KVP68" s="136"/>
      <c r="KVQ68" s="136"/>
      <c r="KVR68" s="136"/>
      <c r="KVS68" s="136"/>
      <c r="KVT68" s="136"/>
      <c r="KVU68" s="136"/>
      <c r="KVV68" s="136"/>
      <c r="KVW68" s="136"/>
      <c r="KVX68" s="136"/>
      <c r="KVY68" s="136"/>
      <c r="KVZ68" s="136"/>
      <c r="KWA68" s="136"/>
      <c r="KWB68" s="136"/>
      <c r="KWC68" s="136"/>
      <c r="KWD68" s="136"/>
      <c r="KWE68" s="136"/>
      <c r="KWF68" s="136"/>
      <c r="KWG68" s="136"/>
      <c r="KWH68" s="136"/>
      <c r="KWI68" s="136"/>
      <c r="KWJ68" s="136"/>
      <c r="KWK68" s="136"/>
      <c r="KWL68" s="136"/>
      <c r="KWM68" s="136"/>
      <c r="KWN68" s="136"/>
      <c r="KWO68" s="136"/>
      <c r="KWP68" s="136"/>
      <c r="KWQ68" s="136"/>
      <c r="KWR68" s="136"/>
      <c r="KWS68" s="136"/>
      <c r="KWT68" s="136"/>
      <c r="KWU68" s="136"/>
      <c r="KWV68" s="136"/>
      <c r="KWW68" s="136"/>
      <c r="KWX68" s="136"/>
      <c r="KWY68" s="136"/>
      <c r="KWZ68" s="136"/>
      <c r="KXA68" s="136"/>
      <c r="KXB68" s="136"/>
      <c r="KXC68" s="136"/>
      <c r="KXD68" s="136"/>
      <c r="KXE68" s="136"/>
      <c r="KXF68" s="136"/>
      <c r="KXG68" s="136"/>
      <c r="KXH68" s="136"/>
      <c r="KXI68" s="136"/>
      <c r="KXJ68" s="136"/>
      <c r="KXK68" s="136"/>
      <c r="KXL68" s="136"/>
      <c r="KXM68" s="136"/>
      <c r="KXN68" s="136"/>
      <c r="KXO68" s="136"/>
      <c r="KXP68" s="136"/>
      <c r="KXQ68" s="136"/>
      <c r="KXR68" s="136"/>
      <c r="KXS68" s="136"/>
      <c r="KXT68" s="136"/>
      <c r="KXU68" s="136"/>
      <c r="KXV68" s="136"/>
      <c r="KXW68" s="136"/>
      <c r="KXX68" s="136"/>
      <c r="KXY68" s="136"/>
      <c r="KXZ68" s="136"/>
      <c r="KYA68" s="136"/>
      <c r="KYB68" s="136"/>
      <c r="KYC68" s="136"/>
      <c r="KYD68" s="136"/>
      <c r="KYE68" s="136"/>
      <c r="KYF68" s="136"/>
      <c r="KYG68" s="136"/>
      <c r="KYH68" s="136"/>
      <c r="KYI68" s="136"/>
      <c r="KYJ68" s="136"/>
      <c r="KYK68" s="136"/>
      <c r="KYL68" s="136"/>
      <c r="KYM68" s="136"/>
      <c r="KYN68" s="136"/>
      <c r="KYO68" s="136"/>
      <c r="KYP68" s="136"/>
      <c r="KYQ68" s="136"/>
      <c r="KYR68" s="136"/>
      <c r="KYS68" s="136"/>
      <c r="KYT68" s="136"/>
      <c r="KYU68" s="136"/>
      <c r="KYV68" s="136"/>
      <c r="KYW68" s="136"/>
      <c r="KYX68" s="136"/>
      <c r="KYY68" s="136"/>
      <c r="KYZ68" s="136"/>
      <c r="KZA68" s="136"/>
      <c r="KZB68" s="136"/>
      <c r="KZC68" s="136"/>
      <c r="KZD68" s="136"/>
      <c r="KZE68" s="136"/>
      <c r="KZF68" s="136"/>
      <c r="KZG68" s="136"/>
      <c r="KZH68" s="136"/>
      <c r="KZI68" s="136"/>
      <c r="KZJ68" s="136"/>
      <c r="KZK68" s="136"/>
      <c r="KZL68" s="136"/>
      <c r="KZM68" s="136"/>
      <c r="KZN68" s="136"/>
      <c r="KZO68" s="136"/>
      <c r="KZP68" s="136"/>
      <c r="KZQ68" s="136"/>
      <c r="KZR68" s="136"/>
      <c r="KZS68" s="136"/>
      <c r="KZT68" s="136"/>
      <c r="KZU68" s="136"/>
      <c r="KZV68" s="136"/>
      <c r="KZW68" s="136"/>
      <c r="KZX68" s="136"/>
      <c r="KZY68" s="136"/>
      <c r="KZZ68" s="136"/>
      <c r="LAA68" s="136"/>
      <c r="LAB68" s="136"/>
      <c r="LAC68" s="136"/>
      <c r="LAD68" s="136"/>
      <c r="LAE68" s="136"/>
      <c r="LAF68" s="136"/>
      <c r="LAG68" s="136"/>
      <c r="LAH68" s="136"/>
      <c r="LAI68" s="136"/>
      <c r="LAJ68" s="136"/>
      <c r="LAK68" s="136"/>
      <c r="LAL68" s="136"/>
      <c r="LAM68" s="136"/>
      <c r="LAN68" s="136"/>
      <c r="LAO68" s="136"/>
      <c r="LAP68" s="136"/>
      <c r="LAQ68" s="136"/>
      <c r="LAR68" s="136"/>
      <c r="LAS68" s="136"/>
      <c r="LAT68" s="136"/>
      <c r="LAU68" s="136"/>
      <c r="LAV68" s="136"/>
      <c r="LAW68" s="136"/>
      <c r="LAX68" s="136"/>
      <c r="LAY68" s="136"/>
      <c r="LAZ68" s="136"/>
      <c r="LBA68" s="136"/>
      <c r="LBB68" s="136"/>
      <c r="LBC68" s="136"/>
      <c r="LBD68" s="136"/>
      <c r="LBE68" s="136"/>
      <c r="LBF68" s="136"/>
      <c r="LBG68" s="136"/>
      <c r="LBH68" s="136"/>
      <c r="LBI68" s="136"/>
      <c r="LBJ68" s="136"/>
      <c r="LBK68" s="136"/>
      <c r="LBL68" s="136"/>
      <c r="LBM68" s="136"/>
      <c r="LBN68" s="136"/>
      <c r="LBO68" s="136"/>
      <c r="LBP68" s="136"/>
      <c r="LBQ68" s="136"/>
      <c r="LBR68" s="136"/>
      <c r="LBS68" s="136"/>
      <c r="LBT68" s="136"/>
      <c r="LBU68" s="136"/>
      <c r="LBV68" s="136"/>
      <c r="LBW68" s="136"/>
      <c r="LBX68" s="136"/>
      <c r="LBY68" s="136"/>
      <c r="LBZ68" s="136"/>
      <c r="LCA68" s="136"/>
      <c r="LCB68" s="136"/>
      <c r="LCC68" s="136"/>
      <c r="LCD68" s="136"/>
      <c r="LCE68" s="136"/>
      <c r="LCF68" s="136"/>
      <c r="LCG68" s="136"/>
      <c r="LCH68" s="136"/>
      <c r="LCI68" s="136"/>
      <c r="LCJ68" s="136"/>
      <c r="LCK68" s="136"/>
      <c r="LCL68" s="136"/>
      <c r="LCM68" s="136"/>
      <c r="LCN68" s="136"/>
      <c r="LCO68" s="136"/>
      <c r="LCP68" s="136"/>
      <c r="LCQ68" s="136"/>
      <c r="LCR68" s="136"/>
      <c r="LCS68" s="136"/>
      <c r="LCT68" s="136"/>
      <c r="LCU68" s="136"/>
      <c r="LCV68" s="136"/>
      <c r="LCW68" s="136"/>
      <c r="LCX68" s="136"/>
      <c r="LCY68" s="136"/>
      <c r="LCZ68" s="136"/>
      <c r="LDA68" s="136"/>
      <c r="LDB68" s="136"/>
      <c r="LDC68" s="136"/>
      <c r="LDD68" s="136"/>
      <c r="LDE68" s="136"/>
      <c r="LDF68" s="136"/>
      <c r="LDG68" s="136"/>
      <c r="LDH68" s="136"/>
      <c r="LDI68" s="136"/>
      <c r="LDJ68" s="136"/>
      <c r="LDK68" s="136"/>
      <c r="LDL68" s="136"/>
      <c r="LDM68" s="136"/>
      <c r="LDN68" s="136"/>
      <c r="LDO68" s="136"/>
      <c r="LDP68" s="136"/>
      <c r="LDQ68" s="136"/>
      <c r="LDR68" s="136"/>
      <c r="LDS68" s="136"/>
      <c r="LDT68" s="136"/>
      <c r="LDU68" s="136"/>
      <c r="LDV68" s="136"/>
      <c r="LDW68" s="136"/>
      <c r="LDX68" s="136"/>
      <c r="LDY68" s="136"/>
      <c r="LDZ68" s="136"/>
      <c r="LEA68" s="136"/>
      <c r="LEB68" s="136"/>
      <c r="LEC68" s="136"/>
      <c r="LED68" s="136"/>
      <c r="LEE68" s="136"/>
      <c r="LEF68" s="136"/>
      <c r="LEG68" s="136"/>
      <c r="LEH68" s="136"/>
      <c r="LEI68" s="136"/>
      <c r="LEJ68" s="136"/>
      <c r="LEK68" s="136"/>
      <c r="LEL68" s="136"/>
      <c r="LEM68" s="136"/>
      <c r="LEN68" s="136"/>
      <c r="LEO68" s="136"/>
      <c r="LEP68" s="136"/>
      <c r="LEQ68" s="136"/>
      <c r="LER68" s="136"/>
      <c r="LES68" s="136"/>
      <c r="LET68" s="136"/>
      <c r="LEU68" s="136"/>
      <c r="LEV68" s="136"/>
      <c r="LEW68" s="136"/>
      <c r="LEX68" s="136"/>
      <c r="LEY68" s="136"/>
      <c r="LEZ68" s="136"/>
      <c r="LFA68" s="136"/>
      <c r="LFB68" s="136"/>
      <c r="LFC68" s="136"/>
      <c r="LFD68" s="136"/>
      <c r="LFE68" s="136"/>
      <c r="LFF68" s="136"/>
      <c r="LFG68" s="136"/>
      <c r="LFH68" s="136"/>
      <c r="LFI68" s="136"/>
      <c r="LFJ68" s="136"/>
      <c r="LFK68" s="136"/>
      <c r="LFL68" s="136"/>
      <c r="LFM68" s="136"/>
      <c r="LFN68" s="136"/>
      <c r="LFO68" s="136"/>
      <c r="LFP68" s="136"/>
      <c r="LFQ68" s="136"/>
      <c r="LFR68" s="136"/>
      <c r="LFS68" s="136"/>
      <c r="LFT68" s="136"/>
      <c r="LFU68" s="136"/>
      <c r="LFV68" s="136"/>
      <c r="LFW68" s="136"/>
      <c r="LFX68" s="136"/>
      <c r="LFY68" s="136"/>
      <c r="LFZ68" s="136"/>
      <c r="LGA68" s="136"/>
      <c r="LGB68" s="136"/>
      <c r="LGC68" s="136"/>
      <c r="LGD68" s="136"/>
      <c r="LGE68" s="136"/>
      <c r="LGF68" s="136"/>
      <c r="LGG68" s="136"/>
      <c r="LGH68" s="136"/>
      <c r="LGI68" s="136"/>
      <c r="LGJ68" s="136"/>
      <c r="LGK68" s="136"/>
      <c r="LGL68" s="136"/>
      <c r="LGM68" s="136"/>
      <c r="LGN68" s="136"/>
      <c r="LGO68" s="136"/>
      <c r="LGP68" s="136"/>
      <c r="LGQ68" s="136"/>
      <c r="LGR68" s="136"/>
      <c r="LGS68" s="136"/>
      <c r="LGT68" s="136"/>
      <c r="LGU68" s="136"/>
      <c r="LGV68" s="136"/>
      <c r="LGW68" s="136"/>
      <c r="LGX68" s="136"/>
      <c r="LGY68" s="136"/>
      <c r="LGZ68" s="136"/>
      <c r="LHA68" s="136"/>
      <c r="LHB68" s="136"/>
      <c r="LHC68" s="136"/>
      <c r="LHD68" s="136"/>
      <c r="LHE68" s="136"/>
      <c r="LHF68" s="136"/>
      <c r="LHG68" s="136"/>
      <c r="LHH68" s="136"/>
      <c r="LHI68" s="136"/>
      <c r="LHJ68" s="136"/>
      <c r="LHK68" s="136"/>
      <c r="LHL68" s="136"/>
      <c r="LHM68" s="136"/>
      <c r="LHN68" s="136"/>
      <c r="LHO68" s="136"/>
      <c r="LHP68" s="136"/>
      <c r="LHQ68" s="136"/>
      <c r="LHR68" s="136"/>
      <c r="LHS68" s="136"/>
      <c r="LHT68" s="136"/>
      <c r="LHU68" s="136"/>
      <c r="LHV68" s="136"/>
      <c r="LHW68" s="136"/>
      <c r="LHX68" s="136"/>
      <c r="LHY68" s="136"/>
      <c r="LHZ68" s="136"/>
      <c r="LIA68" s="136"/>
      <c r="LIB68" s="136"/>
      <c r="LIC68" s="136"/>
      <c r="LID68" s="136"/>
      <c r="LIE68" s="136"/>
      <c r="LIF68" s="136"/>
      <c r="LIG68" s="136"/>
      <c r="LIH68" s="136"/>
      <c r="LII68" s="136"/>
      <c r="LIJ68" s="136"/>
      <c r="LIK68" s="136"/>
      <c r="LIL68" s="136"/>
      <c r="LIM68" s="136"/>
      <c r="LIN68" s="136"/>
      <c r="LIO68" s="136"/>
      <c r="LIP68" s="136"/>
      <c r="LIQ68" s="136"/>
      <c r="LIR68" s="136"/>
      <c r="LIS68" s="136"/>
      <c r="LIT68" s="136"/>
      <c r="LIU68" s="136"/>
      <c r="LIV68" s="136"/>
      <c r="LIW68" s="136"/>
      <c r="LIX68" s="136"/>
      <c r="LIY68" s="136"/>
      <c r="LIZ68" s="136"/>
      <c r="LJA68" s="136"/>
      <c r="LJB68" s="136"/>
      <c r="LJC68" s="136"/>
      <c r="LJD68" s="136"/>
      <c r="LJE68" s="136"/>
      <c r="LJF68" s="136"/>
      <c r="LJG68" s="136"/>
      <c r="LJH68" s="136"/>
      <c r="LJI68" s="136"/>
      <c r="LJJ68" s="136"/>
      <c r="LJK68" s="136"/>
      <c r="LJL68" s="136"/>
      <c r="LJM68" s="136"/>
      <c r="LJN68" s="136"/>
      <c r="LJO68" s="136"/>
      <c r="LJP68" s="136"/>
      <c r="LJQ68" s="136"/>
      <c r="LJR68" s="136"/>
      <c r="LJS68" s="136"/>
      <c r="LJT68" s="136"/>
      <c r="LJU68" s="136"/>
      <c r="LJV68" s="136"/>
      <c r="LJW68" s="136"/>
      <c r="LJX68" s="136"/>
      <c r="LJY68" s="136"/>
      <c r="LJZ68" s="136"/>
      <c r="LKA68" s="136"/>
      <c r="LKB68" s="136"/>
      <c r="LKC68" s="136"/>
      <c r="LKD68" s="136"/>
      <c r="LKE68" s="136"/>
      <c r="LKF68" s="136"/>
      <c r="LKG68" s="136"/>
      <c r="LKH68" s="136"/>
      <c r="LKI68" s="136"/>
      <c r="LKJ68" s="136"/>
      <c r="LKK68" s="136"/>
      <c r="LKL68" s="136"/>
      <c r="LKM68" s="136"/>
      <c r="LKN68" s="136"/>
      <c r="LKO68" s="136"/>
      <c r="LKP68" s="136"/>
      <c r="LKQ68" s="136"/>
      <c r="LKR68" s="136"/>
      <c r="LKS68" s="136"/>
      <c r="LKT68" s="136"/>
      <c r="LKU68" s="136"/>
      <c r="LKV68" s="136"/>
      <c r="LKW68" s="136"/>
      <c r="LKX68" s="136"/>
      <c r="LKY68" s="136"/>
      <c r="LKZ68" s="136"/>
      <c r="LLA68" s="136"/>
      <c r="LLB68" s="136"/>
      <c r="LLC68" s="136"/>
      <c r="LLD68" s="136"/>
      <c r="LLE68" s="136"/>
      <c r="LLF68" s="136"/>
      <c r="LLG68" s="136"/>
      <c r="LLH68" s="136"/>
      <c r="LLI68" s="136"/>
      <c r="LLJ68" s="136"/>
      <c r="LLK68" s="136"/>
      <c r="LLL68" s="136"/>
      <c r="LLM68" s="136"/>
      <c r="LLN68" s="136"/>
      <c r="LLO68" s="136"/>
      <c r="LLP68" s="136"/>
      <c r="LLQ68" s="136"/>
      <c r="LLR68" s="136"/>
      <c r="LLS68" s="136"/>
      <c r="LLT68" s="136"/>
      <c r="LLU68" s="136"/>
      <c r="LLV68" s="136"/>
      <c r="LLW68" s="136"/>
      <c r="LLX68" s="136"/>
      <c r="LLY68" s="136"/>
      <c r="LLZ68" s="136"/>
      <c r="LMA68" s="136"/>
      <c r="LMB68" s="136"/>
      <c r="LMC68" s="136"/>
      <c r="LMD68" s="136"/>
      <c r="LME68" s="136"/>
      <c r="LMF68" s="136"/>
      <c r="LMG68" s="136"/>
      <c r="LMH68" s="136"/>
      <c r="LMI68" s="136"/>
      <c r="LMJ68" s="136"/>
      <c r="LMK68" s="136"/>
      <c r="LML68" s="136"/>
      <c r="LMM68" s="136"/>
      <c r="LMN68" s="136"/>
      <c r="LMO68" s="136"/>
      <c r="LMP68" s="136"/>
      <c r="LMQ68" s="136"/>
      <c r="LMR68" s="136"/>
      <c r="LMS68" s="136"/>
      <c r="LMT68" s="136"/>
      <c r="LMU68" s="136"/>
      <c r="LMV68" s="136"/>
      <c r="LMW68" s="136"/>
      <c r="LMX68" s="136"/>
      <c r="LMY68" s="136"/>
      <c r="LMZ68" s="136"/>
      <c r="LNA68" s="136"/>
      <c r="LNB68" s="136"/>
      <c r="LNC68" s="136"/>
      <c r="LND68" s="136"/>
      <c r="LNE68" s="136"/>
      <c r="LNF68" s="136"/>
      <c r="LNG68" s="136"/>
      <c r="LNH68" s="136"/>
      <c r="LNI68" s="136"/>
      <c r="LNJ68" s="136"/>
      <c r="LNK68" s="136"/>
      <c r="LNL68" s="136"/>
      <c r="LNM68" s="136"/>
      <c r="LNN68" s="136"/>
      <c r="LNO68" s="136"/>
      <c r="LNP68" s="136"/>
      <c r="LNQ68" s="136"/>
      <c r="LNR68" s="136"/>
      <c r="LNS68" s="136"/>
      <c r="LNT68" s="136"/>
      <c r="LNU68" s="136"/>
      <c r="LNV68" s="136"/>
      <c r="LNW68" s="136"/>
      <c r="LNX68" s="136"/>
      <c r="LNY68" s="136"/>
      <c r="LNZ68" s="136"/>
      <c r="LOA68" s="136"/>
      <c r="LOB68" s="136"/>
      <c r="LOC68" s="136"/>
      <c r="LOD68" s="136"/>
      <c r="LOE68" s="136"/>
      <c r="LOF68" s="136"/>
      <c r="LOG68" s="136"/>
      <c r="LOH68" s="136"/>
      <c r="LOI68" s="136"/>
      <c r="LOJ68" s="136"/>
      <c r="LOK68" s="136"/>
      <c r="LOL68" s="136"/>
      <c r="LOM68" s="136"/>
      <c r="LON68" s="136"/>
      <c r="LOO68" s="136"/>
      <c r="LOP68" s="136"/>
      <c r="LOQ68" s="136"/>
      <c r="LOR68" s="136"/>
      <c r="LOS68" s="136"/>
      <c r="LOT68" s="136"/>
      <c r="LOU68" s="136"/>
      <c r="LOV68" s="136"/>
      <c r="LOW68" s="136"/>
      <c r="LOX68" s="136"/>
      <c r="LOY68" s="136"/>
      <c r="LOZ68" s="136"/>
      <c r="LPA68" s="136"/>
      <c r="LPB68" s="136"/>
      <c r="LPC68" s="136"/>
      <c r="LPD68" s="136"/>
      <c r="LPE68" s="136"/>
      <c r="LPF68" s="136"/>
      <c r="LPG68" s="136"/>
      <c r="LPH68" s="136"/>
      <c r="LPI68" s="136"/>
      <c r="LPJ68" s="136"/>
      <c r="LPK68" s="136"/>
      <c r="LPL68" s="136"/>
      <c r="LPM68" s="136"/>
      <c r="LPN68" s="136"/>
      <c r="LPO68" s="136"/>
      <c r="LPP68" s="136"/>
      <c r="LPQ68" s="136"/>
      <c r="LPR68" s="136"/>
      <c r="LPS68" s="136"/>
      <c r="LPT68" s="136"/>
      <c r="LPU68" s="136"/>
      <c r="LPV68" s="136"/>
      <c r="LPW68" s="136"/>
      <c r="LPX68" s="136"/>
      <c r="LPY68" s="136"/>
      <c r="LPZ68" s="136"/>
      <c r="LQA68" s="136"/>
      <c r="LQB68" s="136"/>
      <c r="LQC68" s="136"/>
      <c r="LQD68" s="136"/>
      <c r="LQE68" s="136"/>
      <c r="LQF68" s="136"/>
      <c r="LQG68" s="136"/>
      <c r="LQH68" s="136"/>
      <c r="LQI68" s="136"/>
      <c r="LQJ68" s="136"/>
      <c r="LQK68" s="136"/>
      <c r="LQL68" s="136"/>
      <c r="LQM68" s="136"/>
      <c r="LQN68" s="136"/>
      <c r="LQO68" s="136"/>
      <c r="LQP68" s="136"/>
      <c r="LQQ68" s="136"/>
      <c r="LQR68" s="136"/>
      <c r="LQS68" s="136"/>
      <c r="LQT68" s="136"/>
      <c r="LQU68" s="136"/>
      <c r="LQV68" s="136"/>
      <c r="LQW68" s="136"/>
      <c r="LQX68" s="136"/>
      <c r="LQY68" s="136"/>
      <c r="LQZ68" s="136"/>
      <c r="LRA68" s="136"/>
      <c r="LRB68" s="136"/>
      <c r="LRC68" s="136"/>
      <c r="LRD68" s="136"/>
      <c r="LRE68" s="136"/>
      <c r="LRF68" s="136"/>
      <c r="LRG68" s="136"/>
      <c r="LRH68" s="136"/>
      <c r="LRI68" s="136"/>
      <c r="LRJ68" s="136"/>
      <c r="LRK68" s="136"/>
      <c r="LRL68" s="136"/>
      <c r="LRM68" s="136"/>
      <c r="LRN68" s="136"/>
      <c r="LRO68" s="136"/>
      <c r="LRP68" s="136"/>
      <c r="LRQ68" s="136"/>
      <c r="LRR68" s="136"/>
      <c r="LRS68" s="136"/>
      <c r="LRT68" s="136"/>
      <c r="LRU68" s="136"/>
      <c r="LRV68" s="136"/>
      <c r="LRW68" s="136"/>
      <c r="LRX68" s="136"/>
      <c r="LRY68" s="136"/>
      <c r="LRZ68" s="136"/>
      <c r="LSA68" s="136"/>
      <c r="LSB68" s="136"/>
      <c r="LSC68" s="136"/>
      <c r="LSD68" s="136"/>
      <c r="LSE68" s="136"/>
      <c r="LSF68" s="136"/>
      <c r="LSG68" s="136"/>
      <c r="LSH68" s="136"/>
      <c r="LSI68" s="136"/>
      <c r="LSJ68" s="136"/>
      <c r="LSK68" s="136"/>
      <c r="LSL68" s="136"/>
      <c r="LSM68" s="136"/>
      <c r="LSN68" s="136"/>
      <c r="LSO68" s="136"/>
      <c r="LSP68" s="136"/>
      <c r="LSQ68" s="136"/>
      <c r="LSR68" s="136"/>
      <c r="LSS68" s="136"/>
      <c r="LST68" s="136"/>
      <c r="LSU68" s="136"/>
      <c r="LSV68" s="136"/>
      <c r="LSW68" s="136"/>
      <c r="LSX68" s="136"/>
      <c r="LSY68" s="136"/>
      <c r="LSZ68" s="136"/>
      <c r="LTA68" s="136"/>
      <c r="LTB68" s="136"/>
      <c r="LTC68" s="136"/>
      <c r="LTD68" s="136"/>
      <c r="LTE68" s="136"/>
      <c r="LTF68" s="136"/>
      <c r="LTG68" s="136"/>
      <c r="LTH68" s="136"/>
      <c r="LTI68" s="136"/>
      <c r="LTJ68" s="136"/>
      <c r="LTK68" s="136"/>
      <c r="LTL68" s="136"/>
      <c r="LTM68" s="136"/>
      <c r="LTN68" s="136"/>
      <c r="LTO68" s="136"/>
      <c r="LTP68" s="136"/>
      <c r="LTQ68" s="136"/>
      <c r="LTR68" s="136"/>
      <c r="LTS68" s="136"/>
      <c r="LTT68" s="136"/>
      <c r="LTU68" s="136"/>
      <c r="LTV68" s="136"/>
      <c r="LTW68" s="136"/>
      <c r="LTX68" s="136"/>
      <c r="LTY68" s="136"/>
      <c r="LTZ68" s="136"/>
      <c r="LUA68" s="136"/>
      <c r="LUB68" s="136"/>
      <c r="LUC68" s="136"/>
      <c r="LUD68" s="136"/>
      <c r="LUE68" s="136"/>
      <c r="LUF68" s="136"/>
      <c r="LUG68" s="136"/>
      <c r="LUH68" s="136"/>
      <c r="LUI68" s="136"/>
      <c r="LUJ68" s="136"/>
      <c r="LUK68" s="136"/>
      <c r="LUL68" s="136"/>
      <c r="LUM68" s="136"/>
      <c r="LUN68" s="136"/>
      <c r="LUO68" s="136"/>
      <c r="LUP68" s="136"/>
      <c r="LUQ68" s="136"/>
      <c r="LUR68" s="136"/>
      <c r="LUS68" s="136"/>
      <c r="LUT68" s="136"/>
      <c r="LUU68" s="136"/>
      <c r="LUV68" s="136"/>
      <c r="LUW68" s="136"/>
      <c r="LUX68" s="136"/>
      <c r="LUY68" s="136"/>
      <c r="LUZ68" s="136"/>
      <c r="LVA68" s="136"/>
      <c r="LVB68" s="136"/>
      <c r="LVC68" s="136"/>
      <c r="LVD68" s="136"/>
      <c r="LVE68" s="136"/>
      <c r="LVF68" s="136"/>
      <c r="LVG68" s="136"/>
      <c r="LVH68" s="136"/>
      <c r="LVI68" s="136"/>
      <c r="LVJ68" s="136"/>
      <c r="LVK68" s="136"/>
      <c r="LVL68" s="136"/>
      <c r="LVM68" s="136"/>
      <c r="LVN68" s="136"/>
      <c r="LVO68" s="136"/>
      <c r="LVP68" s="136"/>
      <c r="LVQ68" s="136"/>
      <c r="LVR68" s="136"/>
      <c r="LVS68" s="136"/>
      <c r="LVT68" s="136"/>
      <c r="LVU68" s="136"/>
      <c r="LVV68" s="136"/>
      <c r="LVW68" s="136"/>
      <c r="LVX68" s="136"/>
      <c r="LVY68" s="136"/>
      <c r="LVZ68" s="136"/>
      <c r="LWA68" s="136"/>
      <c r="LWB68" s="136"/>
      <c r="LWC68" s="136"/>
      <c r="LWD68" s="136"/>
      <c r="LWE68" s="136"/>
      <c r="LWF68" s="136"/>
      <c r="LWG68" s="136"/>
      <c r="LWH68" s="136"/>
      <c r="LWI68" s="136"/>
      <c r="LWJ68" s="136"/>
      <c r="LWK68" s="136"/>
      <c r="LWL68" s="136"/>
      <c r="LWM68" s="136"/>
      <c r="LWN68" s="136"/>
      <c r="LWO68" s="136"/>
      <c r="LWP68" s="136"/>
      <c r="LWQ68" s="136"/>
      <c r="LWR68" s="136"/>
      <c r="LWS68" s="136"/>
      <c r="LWT68" s="136"/>
      <c r="LWU68" s="136"/>
      <c r="LWV68" s="136"/>
      <c r="LWW68" s="136"/>
      <c r="LWX68" s="136"/>
      <c r="LWY68" s="136"/>
      <c r="LWZ68" s="136"/>
      <c r="LXA68" s="136"/>
      <c r="LXB68" s="136"/>
      <c r="LXC68" s="136"/>
      <c r="LXD68" s="136"/>
      <c r="LXE68" s="136"/>
      <c r="LXF68" s="136"/>
      <c r="LXG68" s="136"/>
      <c r="LXH68" s="136"/>
      <c r="LXI68" s="136"/>
      <c r="LXJ68" s="136"/>
      <c r="LXK68" s="136"/>
      <c r="LXL68" s="136"/>
      <c r="LXM68" s="136"/>
      <c r="LXN68" s="136"/>
      <c r="LXO68" s="136"/>
      <c r="LXP68" s="136"/>
      <c r="LXQ68" s="136"/>
      <c r="LXR68" s="136"/>
      <c r="LXS68" s="136"/>
      <c r="LXT68" s="136"/>
      <c r="LXU68" s="136"/>
      <c r="LXV68" s="136"/>
      <c r="LXW68" s="136"/>
      <c r="LXX68" s="136"/>
      <c r="LXY68" s="136"/>
      <c r="LXZ68" s="136"/>
      <c r="LYA68" s="136"/>
      <c r="LYB68" s="136"/>
      <c r="LYC68" s="136"/>
      <c r="LYD68" s="136"/>
      <c r="LYE68" s="136"/>
      <c r="LYF68" s="136"/>
      <c r="LYG68" s="136"/>
      <c r="LYH68" s="136"/>
      <c r="LYI68" s="136"/>
      <c r="LYJ68" s="136"/>
      <c r="LYK68" s="136"/>
      <c r="LYL68" s="136"/>
      <c r="LYM68" s="136"/>
      <c r="LYN68" s="136"/>
      <c r="LYO68" s="136"/>
      <c r="LYP68" s="136"/>
      <c r="LYQ68" s="136"/>
      <c r="LYR68" s="136"/>
      <c r="LYS68" s="136"/>
      <c r="LYT68" s="136"/>
      <c r="LYU68" s="136"/>
      <c r="LYV68" s="136"/>
      <c r="LYW68" s="136"/>
      <c r="LYX68" s="136"/>
      <c r="LYY68" s="136"/>
      <c r="LYZ68" s="136"/>
      <c r="LZA68" s="136"/>
      <c r="LZB68" s="136"/>
      <c r="LZC68" s="136"/>
      <c r="LZD68" s="136"/>
      <c r="LZE68" s="136"/>
      <c r="LZF68" s="136"/>
      <c r="LZG68" s="136"/>
      <c r="LZH68" s="136"/>
      <c r="LZI68" s="136"/>
      <c r="LZJ68" s="136"/>
      <c r="LZK68" s="136"/>
      <c r="LZL68" s="136"/>
      <c r="LZM68" s="136"/>
      <c r="LZN68" s="136"/>
      <c r="LZO68" s="136"/>
      <c r="LZP68" s="136"/>
      <c r="LZQ68" s="136"/>
      <c r="LZR68" s="136"/>
      <c r="LZS68" s="136"/>
      <c r="LZT68" s="136"/>
      <c r="LZU68" s="136"/>
      <c r="LZV68" s="136"/>
      <c r="LZW68" s="136"/>
      <c r="LZX68" s="136"/>
      <c r="LZY68" s="136"/>
      <c r="LZZ68" s="136"/>
      <c r="MAA68" s="136"/>
      <c r="MAB68" s="136"/>
      <c r="MAC68" s="136"/>
      <c r="MAD68" s="136"/>
      <c r="MAE68" s="136"/>
      <c r="MAF68" s="136"/>
      <c r="MAG68" s="136"/>
      <c r="MAH68" s="136"/>
      <c r="MAI68" s="136"/>
      <c r="MAJ68" s="136"/>
      <c r="MAK68" s="136"/>
      <c r="MAL68" s="136"/>
      <c r="MAM68" s="136"/>
      <c r="MAN68" s="136"/>
      <c r="MAO68" s="136"/>
      <c r="MAP68" s="136"/>
      <c r="MAQ68" s="136"/>
      <c r="MAR68" s="136"/>
      <c r="MAS68" s="136"/>
      <c r="MAT68" s="136"/>
      <c r="MAU68" s="136"/>
      <c r="MAV68" s="136"/>
      <c r="MAW68" s="136"/>
      <c r="MAX68" s="136"/>
      <c r="MAY68" s="136"/>
      <c r="MAZ68" s="136"/>
      <c r="MBA68" s="136"/>
      <c r="MBB68" s="136"/>
      <c r="MBC68" s="136"/>
      <c r="MBD68" s="136"/>
      <c r="MBE68" s="136"/>
      <c r="MBF68" s="136"/>
      <c r="MBG68" s="136"/>
      <c r="MBH68" s="136"/>
      <c r="MBI68" s="136"/>
      <c r="MBJ68" s="136"/>
      <c r="MBK68" s="136"/>
      <c r="MBL68" s="136"/>
      <c r="MBM68" s="136"/>
      <c r="MBN68" s="136"/>
      <c r="MBO68" s="136"/>
      <c r="MBP68" s="136"/>
      <c r="MBQ68" s="136"/>
      <c r="MBR68" s="136"/>
      <c r="MBS68" s="136"/>
      <c r="MBT68" s="136"/>
      <c r="MBU68" s="136"/>
      <c r="MBV68" s="136"/>
      <c r="MBW68" s="136"/>
      <c r="MBX68" s="136"/>
      <c r="MBY68" s="136"/>
      <c r="MBZ68" s="136"/>
      <c r="MCA68" s="136"/>
      <c r="MCB68" s="136"/>
      <c r="MCC68" s="136"/>
      <c r="MCD68" s="136"/>
      <c r="MCE68" s="136"/>
      <c r="MCF68" s="136"/>
      <c r="MCG68" s="136"/>
      <c r="MCH68" s="136"/>
      <c r="MCI68" s="136"/>
      <c r="MCJ68" s="136"/>
      <c r="MCK68" s="136"/>
      <c r="MCL68" s="136"/>
      <c r="MCM68" s="136"/>
      <c r="MCN68" s="136"/>
      <c r="MCO68" s="136"/>
      <c r="MCP68" s="136"/>
      <c r="MCQ68" s="136"/>
      <c r="MCR68" s="136"/>
      <c r="MCS68" s="136"/>
      <c r="MCT68" s="136"/>
      <c r="MCU68" s="136"/>
      <c r="MCV68" s="136"/>
      <c r="MCW68" s="136"/>
      <c r="MCX68" s="136"/>
      <c r="MCY68" s="136"/>
      <c r="MCZ68" s="136"/>
      <c r="MDA68" s="136"/>
      <c r="MDB68" s="136"/>
      <c r="MDC68" s="136"/>
      <c r="MDD68" s="136"/>
      <c r="MDE68" s="136"/>
      <c r="MDF68" s="136"/>
      <c r="MDG68" s="136"/>
      <c r="MDH68" s="136"/>
      <c r="MDI68" s="136"/>
      <c r="MDJ68" s="136"/>
      <c r="MDK68" s="136"/>
      <c r="MDL68" s="136"/>
      <c r="MDM68" s="136"/>
      <c r="MDN68" s="136"/>
      <c r="MDO68" s="136"/>
      <c r="MDP68" s="136"/>
      <c r="MDQ68" s="136"/>
      <c r="MDR68" s="136"/>
      <c r="MDS68" s="136"/>
      <c r="MDT68" s="136"/>
      <c r="MDU68" s="136"/>
      <c r="MDV68" s="136"/>
      <c r="MDW68" s="136"/>
      <c r="MDX68" s="136"/>
      <c r="MDY68" s="136"/>
      <c r="MDZ68" s="136"/>
      <c r="MEA68" s="136"/>
      <c r="MEB68" s="136"/>
      <c r="MEC68" s="136"/>
      <c r="MED68" s="136"/>
      <c r="MEE68" s="136"/>
      <c r="MEF68" s="136"/>
      <c r="MEG68" s="136"/>
      <c r="MEH68" s="136"/>
      <c r="MEI68" s="136"/>
      <c r="MEJ68" s="136"/>
      <c r="MEK68" s="136"/>
      <c r="MEL68" s="136"/>
      <c r="MEM68" s="136"/>
      <c r="MEN68" s="136"/>
      <c r="MEO68" s="136"/>
      <c r="MEP68" s="136"/>
      <c r="MEQ68" s="136"/>
      <c r="MER68" s="136"/>
      <c r="MES68" s="136"/>
      <c r="MET68" s="136"/>
      <c r="MEU68" s="136"/>
      <c r="MEV68" s="136"/>
      <c r="MEW68" s="136"/>
      <c r="MEX68" s="136"/>
      <c r="MEY68" s="136"/>
      <c r="MEZ68" s="136"/>
      <c r="MFA68" s="136"/>
      <c r="MFB68" s="136"/>
      <c r="MFC68" s="136"/>
      <c r="MFD68" s="136"/>
      <c r="MFE68" s="136"/>
      <c r="MFF68" s="136"/>
      <c r="MFG68" s="136"/>
      <c r="MFH68" s="136"/>
      <c r="MFI68" s="136"/>
      <c r="MFJ68" s="136"/>
      <c r="MFK68" s="136"/>
      <c r="MFL68" s="136"/>
      <c r="MFM68" s="136"/>
      <c r="MFN68" s="136"/>
      <c r="MFO68" s="136"/>
      <c r="MFP68" s="136"/>
      <c r="MFQ68" s="136"/>
      <c r="MFR68" s="136"/>
      <c r="MFS68" s="136"/>
      <c r="MFT68" s="136"/>
      <c r="MFU68" s="136"/>
      <c r="MFV68" s="136"/>
      <c r="MFW68" s="136"/>
      <c r="MFX68" s="136"/>
      <c r="MFY68" s="136"/>
      <c r="MFZ68" s="136"/>
      <c r="MGA68" s="136"/>
      <c r="MGB68" s="136"/>
      <c r="MGC68" s="136"/>
      <c r="MGD68" s="136"/>
      <c r="MGE68" s="136"/>
      <c r="MGF68" s="136"/>
      <c r="MGG68" s="136"/>
      <c r="MGH68" s="136"/>
      <c r="MGI68" s="136"/>
      <c r="MGJ68" s="136"/>
      <c r="MGK68" s="136"/>
      <c r="MGL68" s="136"/>
      <c r="MGM68" s="136"/>
      <c r="MGN68" s="136"/>
      <c r="MGO68" s="136"/>
      <c r="MGP68" s="136"/>
      <c r="MGQ68" s="136"/>
      <c r="MGR68" s="136"/>
      <c r="MGS68" s="136"/>
      <c r="MGT68" s="136"/>
      <c r="MGU68" s="136"/>
      <c r="MGV68" s="136"/>
      <c r="MGW68" s="136"/>
      <c r="MGX68" s="136"/>
      <c r="MGY68" s="136"/>
      <c r="MGZ68" s="136"/>
      <c r="MHA68" s="136"/>
      <c r="MHB68" s="136"/>
      <c r="MHC68" s="136"/>
      <c r="MHD68" s="136"/>
      <c r="MHE68" s="136"/>
      <c r="MHF68" s="136"/>
      <c r="MHG68" s="136"/>
      <c r="MHH68" s="136"/>
      <c r="MHI68" s="136"/>
      <c r="MHJ68" s="136"/>
      <c r="MHK68" s="136"/>
      <c r="MHL68" s="136"/>
      <c r="MHM68" s="136"/>
      <c r="MHN68" s="136"/>
      <c r="MHO68" s="136"/>
      <c r="MHP68" s="136"/>
      <c r="MHQ68" s="136"/>
      <c r="MHR68" s="136"/>
      <c r="MHS68" s="136"/>
      <c r="MHT68" s="136"/>
      <c r="MHU68" s="136"/>
      <c r="MHV68" s="136"/>
      <c r="MHW68" s="136"/>
      <c r="MHX68" s="136"/>
      <c r="MHY68" s="136"/>
      <c r="MHZ68" s="136"/>
      <c r="MIA68" s="136"/>
      <c r="MIB68" s="136"/>
      <c r="MIC68" s="136"/>
      <c r="MID68" s="136"/>
      <c r="MIE68" s="136"/>
      <c r="MIF68" s="136"/>
      <c r="MIG68" s="136"/>
      <c r="MIH68" s="136"/>
      <c r="MII68" s="136"/>
      <c r="MIJ68" s="136"/>
      <c r="MIK68" s="136"/>
      <c r="MIL68" s="136"/>
      <c r="MIM68" s="136"/>
      <c r="MIN68" s="136"/>
      <c r="MIO68" s="136"/>
      <c r="MIP68" s="136"/>
      <c r="MIQ68" s="136"/>
      <c r="MIR68" s="136"/>
      <c r="MIS68" s="136"/>
      <c r="MIT68" s="136"/>
      <c r="MIU68" s="136"/>
      <c r="MIV68" s="136"/>
      <c r="MIW68" s="136"/>
      <c r="MIX68" s="136"/>
      <c r="MIY68" s="136"/>
      <c r="MIZ68" s="136"/>
      <c r="MJA68" s="136"/>
      <c r="MJB68" s="136"/>
      <c r="MJC68" s="136"/>
      <c r="MJD68" s="136"/>
      <c r="MJE68" s="136"/>
      <c r="MJF68" s="136"/>
      <c r="MJG68" s="136"/>
      <c r="MJH68" s="136"/>
      <c r="MJI68" s="136"/>
      <c r="MJJ68" s="136"/>
      <c r="MJK68" s="136"/>
      <c r="MJL68" s="136"/>
      <c r="MJM68" s="136"/>
      <c r="MJN68" s="136"/>
      <c r="MJO68" s="136"/>
      <c r="MJP68" s="136"/>
      <c r="MJQ68" s="136"/>
      <c r="MJR68" s="136"/>
      <c r="MJS68" s="136"/>
      <c r="MJT68" s="136"/>
      <c r="MJU68" s="136"/>
      <c r="MJV68" s="136"/>
      <c r="MJW68" s="136"/>
      <c r="MJX68" s="136"/>
      <c r="MJY68" s="136"/>
      <c r="MJZ68" s="136"/>
      <c r="MKA68" s="136"/>
      <c r="MKB68" s="136"/>
      <c r="MKC68" s="136"/>
      <c r="MKD68" s="136"/>
      <c r="MKE68" s="136"/>
      <c r="MKF68" s="136"/>
      <c r="MKG68" s="136"/>
      <c r="MKH68" s="136"/>
      <c r="MKI68" s="136"/>
      <c r="MKJ68" s="136"/>
      <c r="MKK68" s="136"/>
      <c r="MKL68" s="136"/>
      <c r="MKM68" s="136"/>
      <c r="MKN68" s="136"/>
      <c r="MKO68" s="136"/>
      <c r="MKP68" s="136"/>
      <c r="MKQ68" s="136"/>
      <c r="MKR68" s="136"/>
      <c r="MKS68" s="136"/>
      <c r="MKT68" s="136"/>
      <c r="MKU68" s="136"/>
      <c r="MKV68" s="136"/>
      <c r="MKW68" s="136"/>
      <c r="MKX68" s="136"/>
      <c r="MKY68" s="136"/>
      <c r="MKZ68" s="136"/>
      <c r="MLA68" s="136"/>
      <c r="MLB68" s="136"/>
      <c r="MLC68" s="136"/>
      <c r="MLD68" s="136"/>
      <c r="MLE68" s="136"/>
      <c r="MLF68" s="136"/>
      <c r="MLG68" s="136"/>
      <c r="MLH68" s="136"/>
      <c r="MLI68" s="136"/>
      <c r="MLJ68" s="136"/>
      <c r="MLK68" s="136"/>
      <c r="MLL68" s="136"/>
      <c r="MLM68" s="136"/>
      <c r="MLN68" s="136"/>
      <c r="MLO68" s="136"/>
      <c r="MLP68" s="136"/>
      <c r="MLQ68" s="136"/>
      <c r="MLR68" s="136"/>
      <c r="MLS68" s="136"/>
      <c r="MLT68" s="136"/>
      <c r="MLU68" s="136"/>
      <c r="MLV68" s="136"/>
      <c r="MLW68" s="136"/>
      <c r="MLX68" s="136"/>
      <c r="MLY68" s="136"/>
      <c r="MLZ68" s="136"/>
      <c r="MMA68" s="136"/>
      <c r="MMB68" s="136"/>
      <c r="MMC68" s="136"/>
      <c r="MMD68" s="136"/>
      <c r="MME68" s="136"/>
      <c r="MMF68" s="136"/>
      <c r="MMG68" s="136"/>
      <c r="MMH68" s="136"/>
      <c r="MMI68" s="136"/>
      <c r="MMJ68" s="136"/>
      <c r="MMK68" s="136"/>
      <c r="MML68" s="136"/>
      <c r="MMM68" s="136"/>
      <c r="MMN68" s="136"/>
      <c r="MMO68" s="136"/>
      <c r="MMP68" s="136"/>
      <c r="MMQ68" s="136"/>
      <c r="MMR68" s="136"/>
      <c r="MMS68" s="136"/>
      <c r="MMT68" s="136"/>
      <c r="MMU68" s="136"/>
      <c r="MMV68" s="136"/>
      <c r="MMW68" s="136"/>
      <c r="MMX68" s="136"/>
      <c r="MMY68" s="136"/>
      <c r="MMZ68" s="136"/>
      <c r="MNA68" s="136"/>
      <c r="MNB68" s="136"/>
      <c r="MNC68" s="136"/>
      <c r="MND68" s="136"/>
      <c r="MNE68" s="136"/>
      <c r="MNF68" s="136"/>
      <c r="MNG68" s="136"/>
      <c r="MNH68" s="136"/>
      <c r="MNI68" s="136"/>
      <c r="MNJ68" s="136"/>
      <c r="MNK68" s="136"/>
      <c r="MNL68" s="136"/>
      <c r="MNM68" s="136"/>
      <c r="MNN68" s="136"/>
      <c r="MNO68" s="136"/>
      <c r="MNP68" s="136"/>
      <c r="MNQ68" s="136"/>
      <c r="MNR68" s="136"/>
      <c r="MNS68" s="136"/>
      <c r="MNT68" s="136"/>
      <c r="MNU68" s="136"/>
      <c r="MNV68" s="136"/>
      <c r="MNW68" s="136"/>
      <c r="MNX68" s="136"/>
      <c r="MNY68" s="136"/>
      <c r="MNZ68" s="136"/>
      <c r="MOA68" s="136"/>
      <c r="MOB68" s="136"/>
      <c r="MOC68" s="136"/>
      <c r="MOD68" s="136"/>
      <c r="MOE68" s="136"/>
      <c r="MOF68" s="136"/>
      <c r="MOG68" s="136"/>
      <c r="MOH68" s="136"/>
      <c r="MOI68" s="136"/>
      <c r="MOJ68" s="136"/>
      <c r="MOK68" s="136"/>
      <c r="MOL68" s="136"/>
      <c r="MOM68" s="136"/>
      <c r="MON68" s="136"/>
      <c r="MOO68" s="136"/>
      <c r="MOP68" s="136"/>
      <c r="MOQ68" s="136"/>
      <c r="MOR68" s="136"/>
      <c r="MOS68" s="136"/>
      <c r="MOT68" s="136"/>
      <c r="MOU68" s="136"/>
      <c r="MOV68" s="136"/>
      <c r="MOW68" s="136"/>
      <c r="MOX68" s="136"/>
      <c r="MOY68" s="136"/>
      <c r="MOZ68" s="136"/>
      <c r="MPA68" s="136"/>
      <c r="MPB68" s="136"/>
      <c r="MPC68" s="136"/>
      <c r="MPD68" s="136"/>
      <c r="MPE68" s="136"/>
      <c r="MPF68" s="136"/>
      <c r="MPG68" s="136"/>
      <c r="MPH68" s="136"/>
      <c r="MPI68" s="136"/>
      <c r="MPJ68" s="136"/>
      <c r="MPK68" s="136"/>
      <c r="MPL68" s="136"/>
      <c r="MPM68" s="136"/>
      <c r="MPN68" s="136"/>
      <c r="MPO68" s="136"/>
      <c r="MPP68" s="136"/>
      <c r="MPQ68" s="136"/>
      <c r="MPR68" s="136"/>
      <c r="MPS68" s="136"/>
      <c r="MPT68" s="136"/>
      <c r="MPU68" s="136"/>
      <c r="MPV68" s="136"/>
      <c r="MPW68" s="136"/>
      <c r="MPX68" s="136"/>
      <c r="MPY68" s="136"/>
      <c r="MPZ68" s="136"/>
      <c r="MQA68" s="136"/>
      <c r="MQB68" s="136"/>
      <c r="MQC68" s="136"/>
      <c r="MQD68" s="136"/>
      <c r="MQE68" s="136"/>
      <c r="MQF68" s="136"/>
      <c r="MQG68" s="136"/>
      <c r="MQH68" s="136"/>
      <c r="MQI68" s="136"/>
      <c r="MQJ68" s="136"/>
      <c r="MQK68" s="136"/>
      <c r="MQL68" s="136"/>
      <c r="MQM68" s="136"/>
      <c r="MQN68" s="136"/>
      <c r="MQO68" s="136"/>
      <c r="MQP68" s="136"/>
      <c r="MQQ68" s="136"/>
      <c r="MQR68" s="136"/>
      <c r="MQS68" s="136"/>
      <c r="MQT68" s="136"/>
      <c r="MQU68" s="136"/>
      <c r="MQV68" s="136"/>
      <c r="MQW68" s="136"/>
      <c r="MQX68" s="136"/>
      <c r="MQY68" s="136"/>
      <c r="MQZ68" s="136"/>
      <c r="MRA68" s="136"/>
      <c r="MRB68" s="136"/>
      <c r="MRC68" s="136"/>
      <c r="MRD68" s="136"/>
      <c r="MRE68" s="136"/>
      <c r="MRF68" s="136"/>
      <c r="MRG68" s="136"/>
      <c r="MRH68" s="136"/>
      <c r="MRI68" s="136"/>
      <c r="MRJ68" s="136"/>
      <c r="MRK68" s="136"/>
      <c r="MRL68" s="136"/>
      <c r="MRM68" s="136"/>
      <c r="MRN68" s="136"/>
      <c r="MRO68" s="136"/>
      <c r="MRP68" s="136"/>
      <c r="MRQ68" s="136"/>
      <c r="MRR68" s="136"/>
      <c r="MRS68" s="136"/>
      <c r="MRT68" s="136"/>
      <c r="MRU68" s="136"/>
      <c r="MRV68" s="136"/>
      <c r="MRW68" s="136"/>
      <c r="MRX68" s="136"/>
      <c r="MRY68" s="136"/>
      <c r="MRZ68" s="136"/>
      <c r="MSA68" s="136"/>
      <c r="MSB68" s="136"/>
      <c r="MSC68" s="136"/>
      <c r="MSD68" s="136"/>
      <c r="MSE68" s="136"/>
      <c r="MSF68" s="136"/>
      <c r="MSG68" s="136"/>
      <c r="MSH68" s="136"/>
      <c r="MSI68" s="136"/>
      <c r="MSJ68" s="136"/>
      <c r="MSK68" s="136"/>
      <c r="MSL68" s="136"/>
      <c r="MSM68" s="136"/>
      <c r="MSN68" s="136"/>
      <c r="MSO68" s="136"/>
      <c r="MSP68" s="136"/>
      <c r="MSQ68" s="136"/>
      <c r="MSR68" s="136"/>
      <c r="MSS68" s="136"/>
      <c r="MST68" s="136"/>
      <c r="MSU68" s="136"/>
      <c r="MSV68" s="136"/>
      <c r="MSW68" s="136"/>
      <c r="MSX68" s="136"/>
      <c r="MSY68" s="136"/>
      <c r="MSZ68" s="136"/>
      <c r="MTA68" s="136"/>
      <c r="MTB68" s="136"/>
      <c r="MTC68" s="136"/>
      <c r="MTD68" s="136"/>
      <c r="MTE68" s="136"/>
      <c r="MTF68" s="136"/>
      <c r="MTG68" s="136"/>
      <c r="MTH68" s="136"/>
      <c r="MTI68" s="136"/>
      <c r="MTJ68" s="136"/>
      <c r="MTK68" s="136"/>
      <c r="MTL68" s="136"/>
      <c r="MTM68" s="136"/>
      <c r="MTN68" s="136"/>
      <c r="MTO68" s="136"/>
      <c r="MTP68" s="136"/>
      <c r="MTQ68" s="136"/>
      <c r="MTR68" s="136"/>
      <c r="MTS68" s="136"/>
      <c r="MTT68" s="136"/>
      <c r="MTU68" s="136"/>
      <c r="MTV68" s="136"/>
      <c r="MTW68" s="136"/>
      <c r="MTX68" s="136"/>
      <c r="MTY68" s="136"/>
      <c r="MTZ68" s="136"/>
      <c r="MUA68" s="136"/>
      <c r="MUB68" s="136"/>
      <c r="MUC68" s="136"/>
      <c r="MUD68" s="136"/>
      <c r="MUE68" s="136"/>
      <c r="MUF68" s="136"/>
      <c r="MUG68" s="136"/>
      <c r="MUH68" s="136"/>
      <c r="MUI68" s="136"/>
      <c r="MUJ68" s="136"/>
      <c r="MUK68" s="136"/>
      <c r="MUL68" s="136"/>
      <c r="MUM68" s="136"/>
      <c r="MUN68" s="136"/>
      <c r="MUO68" s="136"/>
      <c r="MUP68" s="136"/>
      <c r="MUQ68" s="136"/>
      <c r="MUR68" s="136"/>
      <c r="MUS68" s="136"/>
      <c r="MUT68" s="136"/>
      <c r="MUU68" s="136"/>
      <c r="MUV68" s="136"/>
      <c r="MUW68" s="136"/>
      <c r="MUX68" s="136"/>
      <c r="MUY68" s="136"/>
      <c r="MUZ68" s="136"/>
      <c r="MVA68" s="136"/>
      <c r="MVB68" s="136"/>
      <c r="MVC68" s="136"/>
      <c r="MVD68" s="136"/>
      <c r="MVE68" s="136"/>
      <c r="MVF68" s="136"/>
      <c r="MVG68" s="136"/>
      <c r="MVH68" s="136"/>
      <c r="MVI68" s="136"/>
      <c r="MVJ68" s="136"/>
      <c r="MVK68" s="136"/>
      <c r="MVL68" s="136"/>
      <c r="MVM68" s="136"/>
      <c r="MVN68" s="136"/>
      <c r="MVO68" s="136"/>
      <c r="MVP68" s="136"/>
      <c r="MVQ68" s="136"/>
      <c r="MVR68" s="136"/>
      <c r="MVS68" s="136"/>
      <c r="MVT68" s="136"/>
      <c r="MVU68" s="136"/>
      <c r="MVV68" s="136"/>
      <c r="MVW68" s="136"/>
      <c r="MVX68" s="136"/>
      <c r="MVY68" s="136"/>
      <c r="MVZ68" s="136"/>
      <c r="MWA68" s="136"/>
      <c r="MWB68" s="136"/>
      <c r="MWC68" s="136"/>
      <c r="MWD68" s="136"/>
      <c r="MWE68" s="136"/>
      <c r="MWF68" s="136"/>
      <c r="MWG68" s="136"/>
      <c r="MWH68" s="136"/>
      <c r="MWI68" s="136"/>
      <c r="MWJ68" s="136"/>
      <c r="MWK68" s="136"/>
      <c r="MWL68" s="136"/>
      <c r="MWM68" s="136"/>
      <c r="MWN68" s="136"/>
      <c r="MWO68" s="136"/>
      <c r="MWP68" s="136"/>
      <c r="MWQ68" s="136"/>
      <c r="MWR68" s="136"/>
      <c r="MWS68" s="136"/>
      <c r="MWT68" s="136"/>
      <c r="MWU68" s="136"/>
      <c r="MWV68" s="136"/>
      <c r="MWW68" s="136"/>
      <c r="MWX68" s="136"/>
      <c r="MWY68" s="136"/>
      <c r="MWZ68" s="136"/>
      <c r="MXA68" s="136"/>
      <c r="MXB68" s="136"/>
      <c r="MXC68" s="136"/>
      <c r="MXD68" s="136"/>
      <c r="MXE68" s="136"/>
      <c r="MXF68" s="136"/>
      <c r="MXG68" s="136"/>
      <c r="MXH68" s="136"/>
      <c r="MXI68" s="136"/>
      <c r="MXJ68" s="136"/>
      <c r="MXK68" s="136"/>
      <c r="MXL68" s="136"/>
      <c r="MXM68" s="136"/>
      <c r="MXN68" s="136"/>
      <c r="MXO68" s="136"/>
      <c r="MXP68" s="136"/>
      <c r="MXQ68" s="136"/>
      <c r="MXR68" s="136"/>
      <c r="MXS68" s="136"/>
      <c r="MXT68" s="136"/>
      <c r="MXU68" s="136"/>
      <c r="MXV68" s="136"/>
      <c r="MXW68" s="136"/>
      <c r="MXX68" s="136"/>
      <c r="MXY68" s="136"/>
      <c r="MXZ68" s="136"/>
      <c r="MYA68" s="136"/>
      <c r="MYB68" s="136"/>
      <c r="MYC68" s="136"/>
      <c r="MYD68" s="136"/>
      <c r="MYE68" s="136"/>
      <c r="MYF68" s="136"/>
      <c r="MYG68" s="136"/>
      <c r="MYH68" s="136"/>
      <c r="MYI68" s="136"/>
      <c r="MYJ68" s="136"/>
      <c r="MYK68" s="136"/>
      <c r="MYL68" s="136"/>
      <c r="MYM68" s="136"/>
      <c r="MYN68" s="136"/>
      <c r="MYO68" s="136"/>
      <c r="MYP68" s="136"/>
      <c r="MYQ68" s="136"/>
      <c r="MYR68" s="136"/>
      <c r="MYS68" s="136"/>
      <c r="MYT68" s="136"/>
      <c r="MYU68" s="136"/>
      <c r="MYV68" s="136"/>
      <c r="MYW68" s="136"/>
      <c r="MYX68" s="136"/>
      <c r="MYY68" s="136"/>
      <c r="MYZ68" s="136"/>
      <c r="MZA68" s="136"/>
      <c r="MZB68" s="136"/>
      <c r="MZC68" s="136"/>
      <c r="MZD68" s="136"/>
      <c r="MZE68" s="136"/>
      <c r="MZF68" s="136"/>
      <c r="MZG68" s="136"/>
      <c r="MZH68" s="136"/>
      <c r="MZI68" s="136"/>
      <c r="MZJ68" s="136"/>
      <c r="MZK68" s="136"/>
      <c r="MZL68" s="136"/>
      <c r="MZM68" s="136"/>
      <c r="MZN68" s="136"/>
      <c r="MZO68" s="136"/>
      <c r="MZP68" s="136"/>
      <c r="MZQ68" s="136"/>
      <c r="MZR68" s="136"/>
      <c r="MZS68" s="136"/>
      <c r="MZT68" s="136"/>
      <c r="MZU68" s="136"/>
      <c r="MZV68" s="136"/>
      <c r="MZW68" s="136"/>
      <c r="MZX68" s="136"/>
      <c r="MZY68" s="136"/>
      <c r="MZZ68" s="136"/>
      <c r="NAA68" s="136"/>
      <c r="NAB68" s="136"/>
      <c r="NAC68" s="136"/>
      <c r="NAD68" s="136"/>
      <c r="NAE68" s="136"/>
      <c r="NAF68" s="136"/>
      <c r="NAG68" s="136"/>
      <c r="NAH68" s="136"/>
      <c r="NAI68" s="136"/>
      <c r="NAJ68" s="136"/>
      <c r="NAK68" s="136"/>
      <c r="NAL68" s="136"/>
      <c r="NAM68" s="136"/>
      <c r="NAN68" s="136"/>
      <c r="NAO68" s="136"/>
      <c r="NAP68" s="136"/>
      <c r="NAQ68" s="136"/>
      <c r="NAR68" s="136"/>
      <c r="NAS68" s="136"/>
      <c r="NAT68" s="136"/>
      <c r="NAU68" s="136"/>
      <c r="NAV68" s="136"/>
      <c r="NAW68" s="136"/>
      <c r="NAX68" s="136"/>
      <c r="NAY68" s="136"/>
      <c r="NAZ68" s="136"/>
      <c r="NBA68" s="136"/>
      <c r="NBB68" s="136"/>
      <c r="NBC68" s="136"/>
      <c r="NBD68" s="136"/>
      <c r="NBE68" s="136"/>
      <c r="NBF68" s="136"/>
      <c r="NBG68" s="136"/>
      <c r="NBH68" s="136"/>
      <c r="NBI68" s="136"/>
      <c r="NBJ68" s="136"/>
      <c r="NBK68" s="136"/>
      <c r="NBL68" s="136"/>
      <c r="NBM68" s="136"/>
      <c r="NBN68" s="136"/>
      <c r="NBO68" s="136"/>
      <c r="NBP68" s="136"/>
      <c r="NBQ68" s="136"/>
      <c r="NBR68" s="136"/>
      <c r="NBS68" s="136"/>
      <c r="NBT68" s="136"/>
      <c r="NBU68" s="136"/>
      <c r="NBV68" s="136"/>
      <c r="NBW68" s="136"/>
      <c r="NBX68" s="136"/>
      <c r="NBY68" s="136"/>
      <c r="NBZ68" s="136"/>
      <c r="NCA68" s="136"/>
      <c r="NCB68" s="136"/>
      <c r="NCC68" s="136"/>
      <c r="NCD68" s="136"/>
      <c r="NCE68" s="136"/>
      <c r="NCF68" s="136"/>
      <c r="NCG68" s="136"/>
      <c r="NCH68" s="136"/>
      <c r="NCI68" s="136"/>
      <c r="NCJ68" s="136"/>
      <c r="NCK68" s="136"/>
      <c r="NCL68" s="136"/>
      <c r="NCM68" s="136"/>
      <c r="NCN68" s="136"/>
      <c r="NCO68" s="136"/>
      <c r="NCP68" s="136"/>
      <c r="NCQ68" s="136"/>
      <c r="NCR68" s="136"/>
      <c r="NCS68" s="136"/>
      <c r="NCT68" s="136"/>
      <c r="NCU68" s="136"/>
      <c r="NCV68" s="136"/>
      <c r="NCW68" s="136"/>
      <c r="NCX68" s="136"/>
      <c r="NCY68" s="136"/>
      <c r="NCZ68" s="136"/>
      <c r="NDA68" s="136"/>
      <c r="NDB68" s="136"/>
      <c r="NDC68" s="136"/>
      <c r="NDD68" s="136"/>
      <c r="NDE68" s="136"/>
      <c r="NDF68" s="136"/>
      <c r="NDG68" s="136"/>
      <c r="NDH68" s="136"/>
      <c r="NDI68" s="136"/>
      <c r="NDJ68" s="136"/>
      <c r="NDK68" s="136"/>
      <c r="NDL68" s="136"/>
      <c r="NDM68" s="136"/>
      <c r="NDN68" s="136"/>
      <c r="NDO68" s="136"/>
      <c r="NDP68" s="136"/>
      <c r="NDQ68" s="136"/>
      <c r="NDR68" s="136"/>
      <c r="NDS68" s="136"/>
      <c r="NDT68" s="136"/>
      <c r="NDU68" s="136"/>
      <c r="NDV68" s="136"/>
      <c r="NDW68" s="136"/>
      <c r="NDX68" s="136"/>
      <c r="NDY68" s="136"/>
      <c r="NDZ68" s="136"/>
      <c r="NEA68" s="136"/>
      <c r="NEB68" s="136"/>
      <c r="NEC68" s="136"/>
      <c r="NED68" s="136"/>
      <c r="NEE68" s="136"/>
      <c r="NEF68" s="136"/>
      <c r="NEG68" s="136"/>
      <c r="NEH68" s="136"/>
      <c r="NEI68" s="136"/>
      <c r="NEJ68" s="136"/>
      <c r="NEK68" s="136"/>
      <c r="NEL68" s="136"/>
      <c r="NEM68" s="136"/>
      <c r="NEN68" s="136"/>
      <c r="NEO68" s="136"/>
      <c r="NEP68" s="136"/>
      <c r="NEQ68" s="136"/>
      <c r="NER68" s="136"/>
      <c r="NES68" s="136"/>
      <c r="NET68" s="136"/>
      <c r="NEU68" s="136"/>
      <c r="NEV68" s="136"/>
      <c r="NEW68" s="136"/>
      <c r="NEX68" s="136"/>
      <c r="NEY68" s="136"/>
      <c r="NEZ68" s="136"/>
      <c r="NFA68" s="136"/>
      <c r="NFB68" s="136"/>
      <c r="NFC68" s="136"/>
      <c r="NFD68" s="136"/>
      <c r="NFE68" s="136"/>
      <c r="NFF68" s="136"/>
      <c r="NFG68" s="136"/>
      <c r="NFH68" s="136"/>
      <c r="NFI68" s="136"/>
      <c r="NFJ68" s="136"/>
      <c r="NFK68" s="136"/>
      <c r="NFL68" s="136"/>
      <c r="NFM68" s="136"/>
      <c r="NFN68" s="136"/>
      <c r="NFO68" s="136"/>
      <c r="NFP68" s="136"/>
      <c r="NFQ68" s="136"/>
      <c r="NFR68" s="136"/>
      <c r="NFS68" s="136"/>
      <c r="NFT68" s="136"/>
      <c r="NFU68" s="136"/>
      <c r="NFV68" s="136"/>
      <c r="NFW68" s="136"/>
      <c r="NFX68" s="136"/>
      <c r="NFY68" s="136"/>
      <c r="NFZ68" s="136"/>
      <c r="NGA68" s="136"/>
      <c r="NGB68" s="136"/>
      <c r="NGC68" s="136"/>
      <c r="NGD68" s="136"/>
      <c r="NGE68" s="136"/>
      <c r="NGF68" s="136"/>
      <c r="NGG68" s="136"/>
      <c r="NGH68" s="136"/>
      <c r="NGI68" s="136"/>
      <c r="NGJ68" s="136"/>
      <c r="NGK68" s="136"/>
      <c r="NGL68" s="136"/>
      <c r="NGM68" s="136"/>
      <c r="NGN68" s="136"/>
      <c r="NGO68" s="136"/>
      <c r="NGP68" s="136"/>
      <c r="NGQ68" s="136"/>
      <c r="NGR68" s="136"/>
      <c r="NGS68" s="136"/>
      <c r="NGT68" s="136"/>
      <c r="NGU68" s="136"/>
      <c r="NGV68" s="136"/>
      <c r="NGW68" s="136"/>
      <c r="NGX68" s="136"/>
      <c r="NGY68" s="136"/>
      <c r="NGZ68" s="136"/>
      <c r="NHA68" s="136"/>
      <c r="NHB68" s="136"/>
      <c r="NHC68" s="136"/>
      <c r="NHD68" s="136"/>
      <c r="NHE68" s="136"/>
      <c r="NHF68" s="136"/>
      <c r="NHG68" s="136"/>
      <c r="NHH68" s="136"/>
      <c r="NHI68" s="136"/>
      <c r="NHJ68" s="136"/>
      <c r="NHK68" s="136"/>
      <c r="NHL68" s="136"/>
      <c r="NHM68" s="136"/>
      <c r="NHN68" s="136"/>
      <c r="NHO68" s="136"/>
      <c r="NHP68" s="136"/>
      <c r="NHQ68" s="136"/>
      <c r="NHR68" s="136"/>
      <c r="NHS68" s="136"/>
      <c r="NHT68" s="136"/>
      <c r="NHU68" s="136"/>
      <c r="NHV68" s="136"/>
      <c r="NHW68" s="136"/>
      <c r="NHX68" s="136"/>
      <c r="NHY68" s="136"/>
      <c r="NHZ68" s="136"/>
      <c r="NIA68" s="136"/>
      <c r="NIB68" s="136"/>
      <c r="NIC68" s="136"/>
      <c r="NID68" s="136"/>
      <c r="NIE68" s="136"/>
      <c r="NIF68" s="136"/>
      <c r="NIG68" s="136"/>
      <c r="NIH68" s="136"/>
      <c r="NII68" s="136"/>
      <c r="NIJ68" s="136"/>
      <c r="NIK68" s="136"/>
      <c r="NIL68" s="136"/>
      <c r="NIM68" s="136"/>
      <c r="NIN68" s="136"/>
      <c r="NIO68" s="136"/>
      <c r="NIP68" s="136"/>
      <c r="NIQ68" s="136"/>
      <c r="NIR68" s="136"/>
      <c r="NIS68" s="136"/>
      <c r="NIT68" s="136"/>
      <c r="NIU68" s="136"/>
      <c r="NIV68" s="136"/>
      <c r="NIW68" s="136"/>
      <c r="NIX68" s="136"/>
      <c r="NIY68" s="136"/>
      <c r="NIZ68" s="136"/>
      <c r="NJA68" s="136"/>
      <c r="NJB68" s="136"/>
      <c r="NJC68" s="136"/>
      <c r="NJD68" s="136"/>
      <c r="NJE68" s="136"/>
      <c r="NJF68" s="136"/>
      <c r="NJG68" s="136"/>
      <c r="NJH68" s="136"/>
      <c r="NJI68" s="136"/>
      <c r="NJJ68" s="136"/>
      <c r="NJK68" s="136"/>
      <c r="NJL68" s="136"/>
      <c r="NJM68" s="136"/>
      <c r="NJN68" s="136"/>
      <c r="NJO68" s="136"/>
      <c r="NJP68" s="136"/>
      <c r="NJQ68" s="136"/>
      <c r="NJR68" s="136"/>
      <c r="NJS68" s="136"/>
      <c r="NJT68" s="136"/>
      <c r="NJU68" s="136"/>
      <c r="NJV68" s="136"/>
      <c r="NJW68" s="136"/>
      <c r="NJX68" s="136"/>
      <c r="NJY68" s="136"/>
      <c r="NJZ68" s="136"/>
      <c r="NKA68" s="136"/>
      <c r="NKB68" s="136"/>
      <c r="NKC68" s="136"/>
      <c r="NKD68" s="136"/>
      <c r="NKE68" s="136"/>
      <c r="NKF68" s="136"/>
      <c r="NKG68" s="136"/>
      <c r="NKH68" s="136"/>
      <c r="NKI68" s="136"/>
      <c r="NKJ68" s="136"/>
      <c r="NKK68" s="136"/>
      <c r="NKL68" s="136"/>
      <c r="NKM68" s="136"/>
      <c r="NKN68" s="136"/>
      <c r="NKO68" s="136"/>
      <c r="NKP68" s="136"/>
      <c r="NKQ68" s="136"/>
      <c r="NKR68" s="136"/>
      <c r="NKS68" s="136"/>
      <c r="NKT68" s="136"/>
      <c r="NKU68" s="136"/>
      <c r="NKV68" s="136"/>
      <c r="NKW68" s="136"/>
      <c r="NKX68" s="136"/>
      <c r="NKY68" s="136"/>
      <c r="NKZ68" s="136"/>
      <c r="NLA68" s="136"/>
      <c r="NLB68" s="136"/>
      <c r="NLC68" s="136"/>
      <c r="NLD68" s="136"/>
      <c r="NLE68" s="136"/>
      <c r="NLF68" s="136"/>
      <c r="NLG68" s="136"/>
      <c r="NLH68" s="136"/>
      <c r="NLI68" s="136"/>
      <c r="NLJ68" s="136"/>
      <c r="NLK68" s="136"/>
      <c r="NLL68" s="136"/>
      <c r="NLM68" s="136"/>
      <c r="NLN68" s="136"/>
      <c r="NLO68" s="136"/>
      <c r="NLP68" s="136"/>
      <c r="NLQ68" s="136"/>
      <c r="NLR68" s="136"/>
      <c r="NLS68" s="136"/>
      <c r="NLT68" s="136"/>
      <c r="NLU68" s="136"/>
      <c r="NLV68" s="136"/>
      <c r="NLW68" s="136"/>
      <c r="NLX68" s="136"/>
      <c r="NLY68" s="136"/>
      <c r="NLZ68" s="136"/>
      <c r="NMA68" s="136"/>
      <c r="NMB68" s="136"/>
      <c r="NMC68" s="136"/>
      <c r="NMD68" s="136"/>
      <c r="NME68" s="136"/>
      <c r="NMF68" s="136"/>
      <c r="NMG68" s="136"/>
      <c r="NMH68" s="136"/>
      <c r="NMI68" s="136"/>
      <c r="NMJ68" s="136"/>
      <c r="NMK68" s="136"/>
      <c r="NML68" s="136"/>
      <c r="NMM68" s="136"/>
      <c r="NMN68" s="136"/>
      <c r="NMO68" s="136"/>
      <c r="NMP68" s="136"/>
      <c r="NMQ68" s="136"/>
      <c r="NMR68" s="136"/>
      <c r="NMS68" s="136"/>
      <c r="NMT68" s="136"/>
      <c r="NMU68" s="136"/>
      <c r="NMV68" s="136"/>
      <c r="NMW68" s="136"/>
      <c r="NMX68" s="136"/>
      <c r="NMY68" s="136"/>
      <c r="NMZ68" s="136"/>
      <c r="NNA68" s="136"/>
      <c r="NNB68" s="136"/>
      <c r="NNC68" s="136"/>
      <c r="NND68" s="136"/>
      <c r="NNE68" s="136"/>
      <c r="NNF68" s="136"/>
      <c r="NNG68" s="136"/>
      <c r="NNH68" s="136"/>
      <c r="NNI68" s="136"/>
      <c r="NNJ68" s="136"/>
      <c r="NNK68" s="136"/>
      <c r="NNL68" s="136"/>
      <c r="NNM68" s="136"/>
      <c r="NNN68" s="136"/>
      <c r="NNO68" s="136"/>
      <c r="NNP68" s="136"/>
      <c r="NNQ68" s="136"/>
      <c r="NNR68" s="136"/>
      <c r="NNS68" s="136"/>
      <c r="NNT68" s="136"/>
      <c r="NNU68" s="136"/>
      <c r="NNV68" s="136"/>
      <c r="NNW68" s="136"/>
      <c r="NNX68" s="136"/>
      <c r="NNY68" s="136"/>
      <c r="NNZ68" s="136"/>
      <c r="NOA68" s="136"/>
      <c r="NOB68" s="136"/>
      <c r="NOC68" s="136"/>
      <c r="NOD68" s="136"/>
      <c r="NOE68" s="136"/>
      <c r="NOF68" s="136"/>
      <c r="NOG68" s="136"/>
      <c r="NOH68" s="136"/>
      <c r="NOI68" s="136"/>
      <c r="NOJ68" s="136"/>
      <c r="NOK68" s="136"/>
      <c r="NOL68" s="136"/>
      <c r="NOM68" s="136"/>
      <c r="NON68" s="136"/>
      <c r="NOO68" s="136"/>
      <c r="NOP68" s="136"/>
      <c r="NOQ68" s="136"/>
      <c r="NOR68" s="136"/>
      <c r="NOS68" s="136"/>
      <c r="NOT68" s="136"/>
      <c r="NOU68" s="136"/>
      <c r="NOV68" s="136"/>
      <c r="NOW68" s="136"/>
      <c r="NOX68" s="136"/>
      <c r="NOY68" s="136"/>
      <c r="NOZ68" s="136"/>
      <c r="NPA68" s="136"/>
      <c r="NPB68" s="136"/>
      <c r="NPC68" s="136"/>
      <c r="NPD68" s="136"/>
      <c r="NPE68" s="136"/>
      <c r="NPF68" s="136"/>
      <c r="NPG68" s="136"/>
      <c r="NPH68" s="136"/>
      <c r="NPI68" s="136"/>
      <c r="NPJ68" s="136"/>
      <c r="NPK68" s="136"/>
      <c r="NPL68" s="136"/>
      <c r="NPM68" s="136"/>
      <c r="NPN68" s="136"/>
      <c r="NPO68" s="136"/>
      <c r="NPP68" s="136"/>
      <c r="NPQ68" s="136"/>
      <c r="NPR68" s="136"/>
      <c r="NPS68" s="136"/>
      <c r="NPT68" s="136"/>
      <c r="NPU68" s="136"/>
      <c r="NPV68" s="136"/>
      <c r="NPW68" s="136"/>
      <c r="NPX68" s="136"/>
      <c r="NPY68" s="136"/>
      <c r="NPZ68" s="136"/>
      <c r="NQA68" s="136"/>
      <c r="NQB68" s="136"/>
      <c r="NQC68" s="136"/>
      <c r="NQD68" s="136"/>
      <c r="NQE68" s="136"/>
      <c r="NQF68" s="136"/>
      <c r="NQG68" s="136"/>
      <c r="NQH68" s="136"/>
      <c r="NQI68" s="136"/>
      <c r="NQJ68" s="136"/>
      <c r="NQK68" s="136"/>
      <c r="NQL68" s="136"/>
      <c r="NQM68" s="136"/>
      <c r="NQN68" s="136"/>
      <c r="NQO68" s="136"/>
      <c r="NQP68" s="136"/>
      <c r="NQQ68" s="136"/>
      <c r="NQR68" s="136"/>
      <c r="NQS68" s="136"/>
      <c r="NQT68" s="136"/>
      <c r="NQU68" s="136"/>
      <c r="NQV68" s="136"/>
      <c r="NQW68" s="136"/>
      <c r="NQX68" s="136"/>
      <c r="NQY68" s="136"/>
      <c r="NQZ68" s="136"/>
      <c r="NRA68" s="136"/>
      <c r="NRB68" s="136"/>
      <c r="NRC68" s="136"/>
      <c r="NRD68" s="136"/>
      <c r="NRE68" s="136"/>
      <c r="NRF68" s="136"/>
      <c r="NRG68" s="136"/>
      <c r="NRH68" s="136"/>
      <c r="NRI68" s="136"/>
      <c r="NRJ68" s="136"/>
      <c r="NRK68" s="136"/>
      <c r="NRL68" s="136"/>
      <c r="NRM68" s="136"/>
      <c r="NRN68" s="136"/>
      <c r="NRO68" s="136"/>
      <c r="NRP68" s="136"/>
      <c r="NRQ68" s="136"/>
      <c r="NRR68" s="136"/>
      <c r="NRS68" s="136"/>
      <c r="NRT68" s="136"/>
      <c r="NRU68" s="136"/>
      <c r="NRV68" s="136"/>
      <c r="NRW68" s="136"/>
      <c r="NRX68" s="136"/>
      <c r="NRY68" s="136"/>
      <c r="NRZ68" s="136"/>
      <c r="NSA68" s="136"/>
      <c r="NSB68" s="136"/>
      <c r="NSC68" s="136"/>
      <c r="NSD68" s="136"/>
      <c r="NSE68" s="136"/>
      <c r="NSF68" s="136"/>
      <c r="NSG68" s="136"/>
      <c r="NSH68" s="136"/>
      <c r="NSI68" s="136"/>
      <c r="NSJ68" s="136"/>
      <c r="NSK68" s="136"/>
      <c r="NSL68" s="136"/>
      <c r="NSM68" s="136"/>
      <c r="NSN68" s="136"/>
      <c r="NSO68" s="136"/>
      <c r="NSP68" s="136"/>
      <c r="NSQ68" s="136"/>
      <c r="NSR68" s="136"/>
      <c r="NSS68" s="136"/>
      <c r="NST68" s="136"/>
      <c r="NSU68" s="136"/>
      <c r="NSV68" s="136"/>
      <c r="NSW68" s="136"/>
      <c r="NSX68" s="136"/>
      <c r="NSY68" s="136"/>
      <c r="NSZ68" s="136"/>
      <c r="NTA68" s="136"/>
      <c r="NTB68" s="136"/>
      <c r="NTC68" s="136"/>
      <c r="NTD68" s="136"/>
      <c r="NTE68" s="136"/>
      <c r="NTF68" s="136"/>
      <c r="NTG68" s="136"/>
      <c r="NTH68" s="136"/>
      <c r="NTI68" s="136"/>
      <c r="NTJ68" s="136"/>
      <c r="NTK68" s="136"/>
      <c r="NTL68" s="136"/>
      <c r="NTM68" s="136"/>
      <c r="NTN68" s="136"/>
      <c r="NTO68" s="136"/>
      <c r="NTP68" s="136"/>
      <c r="NTQ68" s="136"/>
      <c r="NTR68" s="136"/>
      <c r="NTS68" s="136"/>
      <c r="NTT68" s="136"/>
      <c r="NTU68" s="136"/>
      <c r="NTV68" s="136"/>
      <c r="NTW68" s="136"/>
      <c r="NTX68" s="136"/>
      <c r="NTY68" s="136"/>
      <c r="NTZ68" s="136"/>
      <c r="NUA68" s="136"/>
      <c r="NUB68" s="136"/>
      <c r="NUC68" s="136"/>
      <c r="NUD68" s="136"/>
      <c r="NUE68" s="136"/>
      <c r="NUF68" s="136"/>
      <c r="NUG68" s="136"/>
      <c r="NUH68" s="136"/>
      <c r="NUI68" s="136"/>
      <c r="NUJ68" s="136"/>
      <c r="NUK68" s="136"/>
      <c r="NUL68" s="136"/>
      <c r="NUM68" s="136"/>
      <c r="NUN68" s="136"/>
      <c r="NUO68" s="136"/>
      <c r="NUP68" s="136"/>
      <c r="NUQ68" s="136"/>
      <c r="NUR68" s="136"/>
      <c r="NUS68" s="136"/>
      <c r="NUT68" s="136"/>
      <c r="NUU68" s="136"/>
      <c r="NUV68" s="136"/>
      <c r="NUW68" s="136"/>
      <c r="NUX68" s="136"/>
      <c r="NUY68" s="136"/>
      <c r="NUZ68" s="136"/>
      <c r="NVA68" s="136"/>
      <c r="NVB68" s="136"/>
      <c r="NVC68" s="136"/>
      <c r="NVD68" s="136"/>
      <c r="NVE68" s="136"/>
      <c r="NVF68" s="136"/>
      <c r="NVG68" s="136"/>
      <c r="NVH68" s="136"/>
      <c r="NVI68" s="136"/>
      <c r="NVJ68" s="136"/>
      <c r="NVK68" s="136"/>
      <c r="NVL68" s="136"/>
      <c r="NVM68" s="136"/>
      <c r="NVN68" s="136"/>
      <c r="NVO68" s="136"/>
      <c r="NVP68" s="136"/>
      <c r="NVQ68" s="136"/>
      <c r="NVR68" s="136"/>
      <c r="NVS68" s="136"/>
      <c r="NVT68" s="136"/>
      <c r="NVU68" s="136"/>
      <c r="NVV68" s="136"/>
      <c r="NVW68" s="136"/>
      <c r="NVX68" s="136"/>
      <c r="NVY68" s="136"/>
      <c r="NVZ68" s="136"/>
      <c r="NWA68" s="136"/>
      <c r="NWB68" s="136"/>
      <c r="NWC68" s="136"/>
      <c r="NWD68" s="136"/>
      <c r="NWE68" s="136"/>
      <c r="NWF68" s="136"/>
      <c r="NWG68" s="136"/>
      <c r="NWH68" s="136"/>
      <c r="NWI68" s="136"/>
      <c r="NWJ68" s="136"/>
      <c r="NWK68" s="136"/>
      <c r="NWL68" s="136"/>
      <c r="NWM68" s="136"/>
      <c r="NWN68" s="136"/>
      <c r="NWO68" s="136"/>
      <c r="NWP68" s="136"/>
      <c r="NWQ68" s="136"/>
      <c r="NWR68" s="136"/>
      <c r="NWS68" s="136"/>
      <c r="NWT68" s="136"/>
      <c r="NWU68" s="136"/>
      <c r="NWV68" s="136"/>
      <c r="NWW68" s="136"/>
      <c r="NWX68" s="136"/>
      <c r="NWY68" s="136"/>
      <c r="NWZ68" s="136"/>
      <c r="NXA68" s="136"/>
      <c r="NXB68" s="136"/>
      <c r="NXC68" s="136"/>
      <c r="NXD68" s="136"/>
      <c r="NXE68" s="136"/>
      <c r="NXF68" s="136"/>
      <c r="NXG68" s="136"/>
      <c r="NXH68" s="136"/>
      <c r="NXI68" s="136"/>
      <c r="NXJ68" s="136"/>
      <c r="NXK68" s="136"/>
      <c r="NXL68" s="136"/>
      <c r="NXM68" s="136"/>
      <c r="NXN68" s="136"/>
      <c r="NXO68" s="136"/>
      <c r="NXP68" s="136"/>
      <c r="NXQ68" s="136"/>
      <c r="NXR68" s="136"/>
      <c r="NXS68" s="136"/>
      <c r="NXT68" s="136"/>
      <c r="NXU68" s="136"/>
      <c r="NXV68" s="136"/>
      <c r="NXW68" s="136"/>
      <c r="NXX68" s="136"/>
      <c r="NXY68" s="136"/>
      <c r="NXZ68" s="136"/>
      <c r="NYA68" s="136"/>
      <c r="NYB68" s="136"/>
      <c r="NYC68" s="136"/>
      <c r="NYD68" s="136"/>
      <c r="NYE68" s="136"/>
      <c r="NYF68" s="136"/>
      <c r="NYG68" s="136"/>
      <c r="NYH68" s="136"/>
      <c r="NYI68" s="136"/>
      <c r="NYJ68" s="136"/>
      <c r="NYK68" s="136"/>
      <c r="NYL68" s="136"/>
      <c r="NYM68" s="136"/>
      <c r="NYN68" s="136"/>
      <c r="NYO68" s="136"/>
      <c r="NYP68" s="136"/>
      <c r="NYQ68" s="136"/>
      <c r="NYR68" s="136"/>
      <c r="NYS68" s="136"/>
      <c r="NYT68" s="136"/>
      <c r="NYU68" s="136"/>
      <c r="NYV68" s="136"/>
      <c r="NYW68" s="136"/>
      <c r="NYX68" s="136"/>
      <c r="NYY68" s="136"/>
      <c r="NYZ68" s="136"/>
      <c r="NZA68" s="136"/>
      <c r="NZB68" s="136"/>
      <c r="NZC68" s="136"/>
      <c r="NZD68" s="136"/>
      <c r="NZE68" s="136"/>
      <c r="NZF68" s="136"/>
      <c r="NZG68" s="136"/>
      <c r="NZH68" s="136"/>
      <c r="NZI68" s="136"/>
      <c r="NZJ68" s="136"/>
      <c r="NZK68" s="136"/>
      <c r="NZL68" s="136"/>
      <c r="NZM68" s="136"/>
      <c r="NZN68" s="136"/>
      <c r="NZO68" s="136"/>
      <c r="NZP68" s="136"/>
      <c r="NZQ68" s="136"/>
      <c r="NZR68" s="136"/>
      <c r="NZS68" s="136"/>
      <c r="NZT68" s="136"/>
      <c r="NZU68" s="136"/>
      <c r="NZV68" s="136"/>
      <c r="NZW68" s="136"/>
      <c r="NZX68" s="136"/>
      <c r="NZY68" s="136"/>
      <c r="NZZ68" s="136"/>
      <c r="OAA68" s="136"/>
      <c r="OAB68" s="136"/>
      <c r="OAC68" s="136"/>
      <c r="OAD68" s="136"/>
      <c r="OAE68" s="136"/>
      <c r="OAF68" s="136"/>
      <c r="OAG68" s="136"/>
      <c r="OAH68" s="136"/>
      <c r="OAI68" s="136"/>
      <c r="OAJ68" s="136"/>
      <c r="OAK68" s="136"/>
      <c r="OAL68" s="136"/>
      <c r="OAM68" s="136"/>
      <c r="OAN68" s="136"/>
      <c r="OAO68" s="136"/>
      <c r="OAP68" s="136"/>
      <c r="OAQ68" s="136"/>
      <c r="OAR68" s="136"/>
      <c r="OAS68" s="136"/>
      <c r="OAT68" s="136"/>
      <c r="OAU68" s="136"/>
      <c r="OAV68" s="136"/>
      <c r="OAW68" s="136"/>
      <c r="OAX68" s="136"/>
      <c r="OAY68" s="136"/>
      <c r="OAZ68" s="136"/>
      <c r="OBA68" s="136"/>
      <c r="OBB68" s="136"/>
      <c r="OBC68" s="136"/>
      <c r="OBD68" s="136"/>
      <c r="OBE68" s="136"/>
      <c r="OBF68" s="136"/>
      <c r="OBG68" s="136"/>
      <c r="OBH68" s="136"/>
      <c r="OBI68" s="136"/>
      <c r="OBJ68" s="136"/>
      <c r="OBK68" s="136"/>
      <c r="OBL68" s="136"/>
      <c r="OBM68" s="136"/>
      <c r="OBN68" s="136"/>
      <c r="OBO68" s="136"/>
      <c r="OBP68" s="136"/>
      <c r="OBQ68" s="136"/>
      <c r="OBR68" s="136"/>
      <c r="OBS68" s="136"/>
      <c r="OBT68" s="136"/>
      <c r="OBU68" s="136"/>
      <c r="OBV68" s="136"/>
      <c r="OBW68" s="136"/>
      <c r="OBX68" s="136"/>
      <c r="OBY68" s="136"/>
      <c r="OBZ68" s="136"/>
      <c r="OCA68" s="136"/>
      <c r="OCB68" s="136"/>
      <c r="OCC68" s="136"/>
      <c r="OCD68" s="136"/>
      <c r="OCE68" s="136"/>
      <c r="OCF68" s="136"/>
      <c r="OCG68" s="136"/>
      <c r="OCH68" s="136"/>
      <c r="OCI68" s="136"/>
      <c r="OCJ68" s="136"/>
      <c r="OCK68" s="136"/>
      <c r="OCL68" s="136"/>
      <c r="OCM68" s="136"/>
      <c r="OCN68" s="136"/>
      <c r="OCO68" s="136"/>
      <c r="OCP68" s="136"/>
      <c r="OCQ68" s="136"/>
      <c r="OCR68" s="136"/>
      <c r="OCS68" s="136"/>
      <c r="OCT68" s="136"/>
      <c r="OCU68" s="136"/>
      <c r="OCV68" s="136"/>
      <c r="OCW68" s="136"/>
      <c r="OCX68" s="136"/>
      <c r="OCY68" s="136"/>
      <c r="OCZ68" s="136"/>
      <c r="ODA68" s="136"/>
      <c r="ODB68" s="136"/>
      <c r="ODC68" s="136"/>
      <c r="ODD68" s="136"/>
      <c r="ODE68" s="136"/>
      <c r="ODF68" s="136"/>
      <c r="ODG68" s="136"/>
      <c r="ODH68" s="136"/>
      <c r="ODI68" s="136"/>
      <c r="ODJ68" s="136"/>
      <c r="ODK68" s="136"/>
      <c r="ODL68" s="136"/>
      <c r="ODM68" s="136"/>
      <c r="ODN68" s="136"/>
      <c r="ODO68" s="136"/>
      <c r="ODP68" s="136"/>
      <c r="ODQ68" s="136"/>
      <c r="ODR68" s="136"/>
      <c r="ODS68" s="136"/>
      <c r="ODT68" s="136"/>
      <c r="ODU68" s="136"/>
      <c r="ODV68" s="136"/>
      <c r="ODW68" s="136"/>
      <c r="ODX68" s="136"/>
      <c r="ODY68" s="136"/>
      <c r="ODZ68" s="136"/>
      <c r="OEA68" s="136"/>
      <c r="OEB68" s="136"/>
      <c r="OEC68" s="136"/>
      <c r="OED68" s="136"/>
      <c r="OEE68" s="136"/>
      <c r="OEF68" s="136"/>
      <c r="OEG68" s="136"/>
      <c r="OEH68" s="136"/>
      <c r="OEI68" s="136"/>
      <c r="OEJ68" s="136"/>
      <c r="OEK68" s="136"/>
      <c r="OEL68" s="136"/>
      <c r="OEM68" s="136"/>
      <c r="OEN68" s="136"/>
      <c r="OEO68" s="136"/>
      <c r="OEP68" s="136"/>
      <c r="OEQ68" s="136"/>
      <c r="OER68" s="136"/>
      <c r="OES68" s="136"/>
      <c r="OET68" s="136"/>
      <c r="OEU68" s="136"/>
      <c r="OEV68" s="136"/>
      <c r="OEW68" s="136"/>
      <c r="OEX68" s="136"/>
      <c r="OEY68" s="136"/>
      <c r="OEZ68" s="136"/>
      <c r="OFA68" s="136"/>
      <c r="OFB68" s="136"/>
      <c r="OFC68" s="136"/>
      <c r="OFD68" s="136"/>
      <c r="OFE68" s="136"/>
      <c r="OFF68" s="136"/>
      <c r="OFG68" s="136"/>
      <c r="OFH68" s="136"/>
      <c r="OFI68" s="136"/>
      <c r="OFJ68" s="136"/>
      <c r="OFK68" s="136"/>
      <c r="OFL68" s="136"/>
      <c r="OFM68" s="136"/>
      <c r="OFN68" s="136"/>
      <c r="OFO68" s="136"/>
      <c r="OFP68" s="136"/>
      <c r="OFQ68" s="136"/>
      <c r="OFR68" s="136"/>
      <c r="OFS68" s="136"/>
      <c r="OFT68" s="136"/>
      <c r="OFU68" s="136"/>
      <c r="OFV68" s="136"/>
      <c r="OFW68" s="136"/>
      <c r="OFX68" s="136"/>
      <c r="OFY68" s="136"/>
      <c r="OFZ68" s="136"/>
      <c r="OGA68" s="136"/>
      <c r="OGB68" s="136"/>
      <c r="OGC68" s="136"/>
      <c r="OGD68" s="136"/>
      <c r="OGE68" s="136"/>
      <c r="OGF68" s="136"/>
      <c r="OGG68" s="136"/>
      <c r="OGH68" s="136"/>
      <c r="OGI68" s="136"/>
      <c r="OGJ68" s="136"/>
      <c r="OGK68" s="136"/>
      <c r="OGL68" s="136"/>
      <c r="OGM68" s="136"/>
      <c r="OGN68" s="136"/>
      <c r="OGO68" s="136"/>
      <c r="OGP68" s="136"/>
      <c r="OGQ68" s="136"/>
      <c r="OGR68" s="136"/>
      <c r="OGS68" s="136"/>
      <c r="OGT68" s="136"/>
      <c r="OGU68" s="136"/>
      <c r="OGV68" s="136"/>
      <c r="OGW68" s="136"/>
      <c r="OGX68" s="136"/>
      <c r="OGY68" s="136"/>
      <c r="OGZ68" s="136"/>
      <c r="OHA68" s="136"/>
      <c r="OHB68" s="136"/>
      <c r="OHC68" s="136"/>
      <c r="OHD68" s="136"/>
      <c r="OHE68" s="136"/>
      <c r="OHF68" s="136"/>
      <c r="OHG68" s="136"/>
      <c r="OHH68" s="136"/>
      <c r="OHI68" s="136"/>
      <c r="OHJ68" s="136"/>
      <c r="OHK68" s="136"/>
      <c r="OHL68" s="136"/>
      <c r="OHM68" s="136"/>
      <c r="OHN68" s="136"/>
      <c r="OHO68" s="136"/>
      <c r="OHP68" s="136"/>
      <c r="OHQ68" s="136"/>
      <c r="OHR68" s="136"/>
      <c r="OHS68" s="136"/>
      <c r="OHT68" s="136"/>
      <c r="OHU68" s="136"/>
      <c r="OHV68" s="136"/>
      <c r="OHW68" s="136"/>
      <c r="OHX68" s="136"/>
      <c r="OHY68" s="136"/>
      <c r="OHZ68" s="136"/>
      <c r="OIA68" s="136"/>
      <c r="OIB68" s="136"/>
      <c r="OIC68" s="136"/>
      <c r="OID68" s="136"/>
      <c r="OIE68" s="136"/>
      <c r="OIF68" s="136"/>
      <c r="OIG68" s="136"/>
      <c r="OIH68" s="136"/>
      <c r="OII68" s="136"/>
      <c r="OIJ68" s="136"/>
      <c r="OIK68" s="136"/>
      <c r="OIL68" s="136"/>
      <c r="OIM68" s="136"/>
      <c r="OIN68" s="136"/>
      <c r="OIO68" s="136"/>
      <c r="OIP68" s="136"/>
      <c r="OIQ68" s="136"/>
      <c r="OIR68" s="136"/>
      <c r="OIS68" s="136"/>
      <c r="OIT68" s="136"/>
      <c r="OIU68" s="136"/>
      <c r="OIV68" s="136"/>
      <c r="OIW68" s="136"/>
      <c r="OIX68" s="136"/>
      <c r="OIY68" s="136"/>
      <c r="OIZ68" s="136"/>
      <c r="OJA68" s="136"/>
      <c r="OJB68" s="136"/>
      <c r="OJC68" s="136"/>
      <c r="OJD68" s="136"/>
      <c r="OJE68" s="136"/>
      <c r="OJF68" s="136"/>
      <c r="OJG68" s="136"/>
      <c r="OJH68" s="136"/>
      <c r="OJI68" s="136"/>
      <c r="OJJ68" s="136"/>
      <c r="OJK68" s="136"/>
      <c r="OJL68" s="136"/>
      <c r="OJM68" s="136"/>
      <c r="OJN68" s="136"/>
      <c r="OJO68" s="136"/>
      <c r="OJP68" s="136"/>
      <c r="OJQ68" s="136"/>
      <c r="OJR68" s="136"/>
      <c r="OJS68" s="136"/>
      <c r="OJT68" s="136"/>
      <c r="OJU68" s="136"/>
      <c r="OJV68" s="136"/>
      <c r="OJW68" s="136"/>
      <c r="OJX68" s="136"/>
      <c r="OJY68" s="136"/>
      <c r="OJZ68" s="136"/>
      <c r="OKA68" s="136"/>
      <c r="OKB68" s="136"/>
      <c r="OKC68" s="136"/>
      <c r="OKD68" s="136"/>
      <c r="OKE68" s="136"/>
      <c r="OKF68" s="136"/>
      <c r="OKG68" s="136"/>
      <c r="OKH68" s="136"/>
      <c r="OKI68" s="136"/>
      <c r="OKJ68" s="136"/>
      <c r="OKK68" s="136"/>
      <c r="OKL68" s="136"/>
      <c r="OKM68" s="136"/>
      <c r="OKN68" s="136"/>
      <c r="OKO68" s="136"/>
      <c r="OKP68" s="136"/>
      <c r="OKQ68" s="136"/>
      <c r="OKR68" s="136"/>
      <c r="OKS68" s="136"/>
      <c r="OKT68" s="136"/>
      <c r="OKU68" s="136"/>
      <c r="OKV68" s="136"/>
      <c r="OKW68" s="136"/>
      <c r="OKX68" s="136"/>
      <c r="OKY68" s="136"/>
      <c r="OKZ68" s="136"/>
      <c r="OLA68" s="136"/>
      <c r="OLB68" s="136"/>
      <c r="OLC68" s="136"/>
      <c r="OLD68" s="136"/>
      <c r="OLE68" s="136"/>
      <c r="OLF68" s="136"/>
      <c r="OLG68" s="136"/>
      <c r="OLH68" s="136"/>
      <c r="OLI68" s="136"/>
      <c r="OLJ68" s="136"/>
      <c r="OLK68" s="136"/>
      <c r="OLL68" s="136"/>
      <c r="OLM68" s="136"/>
      <c r="OLN68" s="136"/>
      <c r="OLO68" s="136"/>
      <c r="OLP68" s="136"/>
      <c r="OLQ68" s="136"/>
      <c r="OLR68" s="136"/>
      <c r="OLS68" s="136"/>
      <c r="OLT68" s="136"/>
      <c r="OLU68" s="136"/>
      <c r="OLV68" s="136"/>
      <c r="OLW68" s="136"/>
      <c r="OLX68" s="136"/>
      <c r="OLY68" s="136"/>
      <c r="OLZ68" s="136"/>
      <c r="OMA68" s="136"/>
      <c r="OMB68" s="136"/>
      <c r="OMC68" s="136"/>
      <c r="OMD68" s="136"/>
      <c r="OME68" s="136"/>
      <c r="OMF68" s="136"/>
      <c r="OMG68" s="136"/>
      <c r="OMH68" s="136"/>
      <c r="OMI68" s="136"/>
      <c r="OMJ68" s="136"/>
      <c r="OMK68" s="136"/>
      <c r="OML68" s="136"/>
      <c r="OMM68" s="136"/>
      <c r="OMN68" s="136"/>
      <c r="OMO68" s="136"/>
      <c r="OMP68" s="136"/>
      <c r="OMQ68" s="136"/>
      <c r="OMR68" s="136"/>
      <c r="OMS68" s="136"/>
      <c r="OMT68" s="136"/>
      <c r="OMU68" s="136"/>
      <c r="OMV68" s="136"/>
      <c r="OMW68" s="136"/>
      <c r="OMX68" s="136"/>
      <c r="OMY68" s="136"/>
      <c r="OMZ68" s="136"/>
      <c r="ONA68" s="136"/>
      <c r="ONB68" s="136"/>
      <c r="ONC68" s="136"/>
      <c r="OND68" s="136"/>
      <c r="ONE68" s="136"/>
      <c r="ONF68" s="136"/>
      <c r="ONG68" s="136"/>
      <c r="ONH68" s="136"/>
      <c r="ONI68" s="136"/>
      <c r="ONJ68" s="136"/>
      <c r="ONK68" s="136"/>
      <c r="ONL68" s="136"/>
      <c r="ONM68" s="136"/>
      <c r="ONN68" s="136"/>
      <c r="ONO68" s="136"/>
      <c r="ONP68" s="136"/>
      <c r="ONQ68" s="136"/>
      <c r="ONR68" s="136"/>
      <c r="ONS68" s="136"/>
      <c r="ONT68" s="136"/>
      <c r="ONU68" s="136"/>
      <c r="ONV68" s="136"/>
      <c r="ONW68" s="136"/>
      <c r="ONX68" s="136"/>
      <c r="ONY68" s="136"/>
      <c r="ONZ68" s="136"/>
      <c r="OOA68" s="136"/>
      <c r="OOB68" s="136"/>
      <c r="OOC68" s="136"/>
      <c r="OOD68" s="136"/>
      <c r="OOE68" s="136"/>
      <c r="OOF68" s="136"/>
      <c r="OOG68" s="136"/>
      <c r="OOH68" s="136"/>
      <c r="OOI68" s="136"/>
      <c r="OOJ68" s="136"/>
      <c r="OOK68" s="136"/>
      <c r="OOL68" s="136"/>
      <c r="OOM68" s="136"/>
      <c r="OON68" s="136"/>
      <c r="OOO68" s="136"/>
      <c r="OOP68" s="136"/>
      <c r="OOQ68" s="136"/>
      <c r="OOR68" s="136"/>
      <c r="OOS68" s="136"/>
      <c r="OOT68" s="136"/>
      <c r="OOU68" s="136"/>
      <c r="OOV68" s="136"/>
      <c r="OOW68" s="136"/>
      <c r="OOX68" s="136"/>
      <c r="OOY68" s="136"/>
      <c r="OOZ68" s="136"/>
      <c r="OPA68" s="136"/>
      <c r="OPB68" s="136"/>
      <c r="OPC68" s="136"/>
      <c r="OPD68" s="136"/>
      <c r="OPE68" s="136"/>
      <c r="OPF68" s="136"/>
      <c r="OPG68" s="136"/>
      <c r="OPH68" s="136"/>
      <c r="OPI68" s="136"/>
      <c r="OPJ68" s="136"/>
      <c r="OPK68" s="136"/>
      <c r="OPL68" s="136"/>
      <c r="OPM68" s="136"/>
      <c r="OPN68" s="136"/>
      <c r="OPO68" s="136"/>
      <c r="OPP68" s="136"/>
      <c r="OPQ68" s="136"/>
      <c r="OPR68" s="136"/>
      <c r="OPS68" s="136"/>
      <c r="OPT68" s="136"/>
      <c r="OPU68" s="136"/>
      <c r="OPV68" s="136"/>
      <c r="OPW68" s="136"/>
      <c r="OPX68" s="136"/>
      <c r="OPY68" s="136"/>
      <c r="OPZ68" s="136"/>
      <c r="OQA68" s="136"/>
      <c r="OQB68" s="136"/>
      <c r="OQC68" s="136"/>
      <c r="OQD68" s="136"/>
      <c r="OQE68" s="136"/>
      <c r="OQF68" s="136"/>
      <c r="OQG68" s="136"/>
      <c r="OQH68" s="136"/>
      <c r="OQI68" s="136"/>
      <c r="OQJ68" s="136"/>
      <c r="OQK68" s="136"/>
      <c r="OQL68" s="136"/>
      <c r="OQM68" s="136"/>
      <c r="OQN68" s="136"/>
      <c r="OQO68" s="136"/>
      <c r="OQP68" s="136"/>
      <c r="OQQ68" s="136"/>
      <c r="OQR68" s="136"/>
      <c r="OQS68" s="136"/>
      <c r="OQT68" s="136"/>
      <c r="OQU68" s="136"/>
      <c r="OQV68" s="136"/>
      <c r="OQW68" s="136"/>
      <c r="OQX68" s="136"/>
      <c r="OQY68" s="136"/>
      <c r="OQZ68" s="136"/>
      <c r="ORA68" s="136"/>
      <c r="ORB68" s="136"/>
      <c r="ORC68" s="136"/>
      <c r="ORD68" s="136"/>
      <c r="ORE68" s="136"/>
      <c r="ORF68" s="136"/>
      <c r="ORG68" s="136"/>
      <c r="ORH68" s="136"/>
      <c r="ORI68" s="136"/>
      <c r="ORJ68" s="136"/>
      <c r="ORK68" s="136"/>
      <c r="ORL68" s="136"/>
      <c r="ORM68" s="136"/>
      <c r="ORN68" s="136"/>
      <c r="ORO68" s="136"/>
      <c r="ORP68" s="136"/>
      <c r="ORQ68" s="136"/>
      <c r="ORR68" s="136"/>
      <c r="ORS68" s="136"/>
      <c r="ORT68" s="136"/>
      <c r="ORU68" s="136"/>
      <c r="ORV68" s="136"/>
      <c r="ORW68" s="136"/>
      <c r="ORX68" s="136"/>
      <c r="ORY68" s="136"/>
      <c r="ORZ68" s="136"/>
      <c r="OSA68" s="136"/>
      <c r="OSB68" s="136"/>
      <c r="OSC68" s="136"/>
      <c r="OSD68" s="136"/>
      <c r="OSE68" s="136"/>
      <c r="OSF68" s="136"/>
      <c r="OSG68" s="136"/>
      <c r="OSH68" s="136"/>
      <c r="OSI68" s="136"/>
      <c r="OSJ68" s="136"/>
      <c r="OSK68" s="136"/>
      <c r="OSL68" s="136"/>
      <c r="OSM68" s="136"/>
      <c r="OSN68" s="136"/>
      <c r="OSO68" s="136"/>
      <c r="OSP68" s="136"/>
      <c r="OSQ68" s="136"/>
      <c r="OSR68" s="136"/>
      <c r="OSS68" s="136"/>
      <c r="OST68" s="136"/>
      <c r="OSU68" s="136"/>
      <c r="OSV68" s="136"/>
      <c r="OSW68" s="136"/>
      <c r="OSX68" s="136"/>
      <c r="OSY68" s="136"/>
      <c r="OSZ68" s="136"/>
      <c r="OTA68" s="136"/>
      <c r="OTB68" s="136"/>
      <c r="OTC68" s="136"/>
      <c r="OTD68" s="136"/>
      <c r="OTE68" s="136"/>
      <c r="OTF68" s="136"/>
      <c r="OTG68" s="136"/>
      <c r="OTH68" s="136"/>
      <c r="OTI68" s="136"/>
      <c r="OTJ68" s="136"/>
      <c r="OTK68" s="136"/>
      <c r="OTL68" s="136"/>
      <c r="OTM68" s="136"/>
      <c r="OTN68" s="136"/>
      <c r="OTO68" s="136"/>
      <c r="OTP68" s="136"/>
      <c r="OTQ68" s="136"/>
      <c r="OTR68" s="136"/>
      <c r="OTS68" s="136"/>
      <c r="OTT68" s="136"/>
      <c r="OTU68" s="136"/>
      <c r="OTV68" s="136"/>
      <c r="OTW68" s="136"/>
      <c r="OTX68" s="136"/>
      <c r="OTY68" s="136"/>
      <c r="OTZ68" s="136"/>
      <c r="OUA68" s="136"/>
      <c r="OUB68" s="136"/>
      <c r="OUC68" s="136"/>
      <c r="OUD68" s="136"/>
      <c r="OUE68" s="136"/>
      <c r="OUF68" s="136"/>
      <c r="OUG68" s="136"/>
      <c r="OUH68" s="136"/>
      <c r="OUI68" s="136"/>
      <c r="OUJ68" s="136"/>
      <c r="OUK68" s="136"/>
      <c r="OUL68" s="136"/>
      <c r="OUM68" s="136"/>
      <c r="OUN68" s="136"/>
      <c r="OUO68" s="136"/>
      <c r="OUP68" s="136"/>
      <c r="OUQ68" s="136"/>
      <c r="OUR68" s="136"/>
      <c r="OUS68" s="136"/>
      <c r="OUT68" s="136"/>
      <c r="OUU68" s="136"/>
      <c r="OUV68" s="136"/>
      <c r="OUW68" s="136"/>
      <c r="OUX68" s="136"/>
      <c r="OUY68" s="136"/>
      <c r="OUZ68" s="136"/>
      <c r="OVA68" s="136"/>
      <c r="OVB68" s="136"/>
      <c r="OVC68" s="136"/>
      <c r="OVD68" s="136"/>
      <c r="OVE68" s="136"/>
      <c r="OVF68" s="136"/>
      <c r="OVG68" s="136"/>
      <c r="OVH68" s="136"/>
      <c r="OVI68" s="136"/>
      <c r="OVJ68" s="136"/>
      <c r="OVK68" s="136"/>
      <c r="OVL68" s="136"/>
      <c r="OVM68" s="136"/>
      <c r="OVN68" s="136"/>
      <c r="OVO68" s="136"/>
      <c r="OVP68" s="136"/>
      <c r="OVQ68" s="136"/>
      <c r="OVR68" s="136"/>
      <c r="OVS68" s="136"/>
      <c r="OVT68" s="136"/>
      <c r="OVU68" s="136"/>
      <c r="OVV68" s="136"/>
      <c r="OVW68" s="136"/>
      <c r="OVX68" s="136"/>
      <c r="OVY68" s="136"/>
      <c r="OVZ68" s="136"/>
      <c r="OWA68" s="136"/>
      <c r="OWB68" s="136"/>
      <c r="OWC68" s="136"/>
      <c r="OWD68" s="136"/>
      <c r="OWE68" s="136"/>
      <c r="OWF68" s="136"/>
      <c r="OWG68" s="136"/>
      <c r="OWH68" s="136"/>
      <c r="OWI68" s="136"/>
      <c r="OWJ68" s="136"/>
      <c r="OWK68" s="136"/>
      <c r="OWL68" s="136"/>
      <c r="OWM68" s="136"/>
      <c r="OWN68" s="136"/>
      <c r="OWO68" s="136"/>
      <c r="OWP68" s="136"/>
      <c r="OWQ68" s="136"/>
      <c r="OWR68" s="136"/>
      <c r="OWS68" s="136"/>
      <c r="OWT68" s="136"/>
      <c r="OWU68" s="136"/>
      <c r="OWV68" s="136"/>
      <c r="OWW68" s="136"/>
      <c r="OWX68" s="136"/>
      <c r="OWY68" s="136"/>
      <c r="OWZ68" s="136"/>
      <c r="OXA68" s="136"/>
      <c r="OXB68" s="136"/>
      <c r="OXC68" s="136"/>
      <c r="OXD68" s="136"/>
      <c r="OXE68" s="136"/>
      <c r="OXF68" s="136"/>
      <c r="OXG68" s="136"/>
      <c r="OXH68" s="136"/>
      <c r="OXI68" s="136"/>
      <c r="OXJ68" s="136"/>
      <c r="OXK68" s="136"/>
      <c r="OXL68" s="136"/>
      <c r="OXM68" s="136"/>
      <c r="OXN68" s="136"/>
      <c r="OXO68" s="136"/>
      <c r="OXP68" s="136"/>
      <c r="OXQ68" s="136"/>
      <c r="OXR68" s="136"/>
      <c r="OXS68" s="136"/>
      <c r="OXT68" s="136"/>
      <c r="OXU68" s="136"/>
      <c r="OXV68" s="136"/>
      <c r="OXW68" s="136"/>
      <c r="OXX68" s="136"/>
      <c r="OXY68" s="136"/>
      <c r="OXZ68" s="136"/>
      <c r="OYA68" s="136"/>
      <c r="OYB68" s="136"/>
      <c r="OYC68" s="136"/>
      <c r="OYD68" s="136"/>
      <c r="OYE68" s="136"/>
      <c r="OYF68" s="136"/>
      <c r="OYG68" s="136"/>
      <c r="OYH68" s="136"/>
      <c r="OYI68" s="136"/>
      <c r="OYJ68" s="136"/>
      <c r="OYK68" s="136"/>
      <c r="OYL68" s="136"/>
      <c r="OYM68" s="136"/>
      <c r="OYN68" s="136"/>
      <c r="OYO68" s="136"/>
      <c r="OYP68" s="136"/>
      <c r="OYQ68" s="136"/>
      <c r="OYR68" s="136"/>
      <c r="OYS68" s="136"/>
      <c r="OYT68" s="136"/>
      <c r="OYU68" s="136"/>
      <c r="OYV68" s="136"/>
      <c r="OYW68" s="136"/>
      <c r="OYX68" s="136"/>
      <c r="OYY68" s="136"/>
      <c r="OYZ68" s="136"/>
      <c r="OZA68" s="136"/>
      <c r="OZB68" s="136"/>
      <c r="OZC68" s="136"/>
      <c r="OZD68" s="136"/>
      <c r="OZE68" s="136"/>
      <c r="OZF68" s="136"/>
      <c r="OZG68" s="136"/>
      <c r="OZH68" s="136"/>
      <c r="OZI68" s="136"/>
      <c r="OZJ68" s="136"/>
      <c r="OZK68" s="136"/>
      <c r="OZL68" s="136"/>
      <c r="OZM68" s="136"/>
      <c r="OZN68" s="136"/>
      <c r="OZO68" s="136"/>
      <c r="OZP68" s="136"/>
      <c r="OZQ68" s="136"/>
      <c r="OZR68" s="136"/>
      <c r="OZS68" s="136"/>
      <c r="OZT68" s="136"/>
      <c r="OZU68" s="136"/>
      <c r="OZV68" s="136"/>
      <c r="OZW68" s="136"/>
      <c r="OZX68" s="136"/>
      <c r="OZY68" s="136"/>
      <c r="OZZ68" s="136"/>
      <c r="PAA68" s="136"/>
      <c r="PAB68" s="136"/>
      <c r="PAC68" s="136"/>
      <c r="PAD68" s="136"/>
      <c r="PAE68" s="136"/>
      <c r="PAF68" s="136"/>
      <c r="PAG68" s="136"/>
      <c r="PAH68" s="136"/>
      <c r="PAI68" s="136"/>
      <c r="PAJ68" s="136"/>
      <c r="PAK68" s="136"/>
      <c r="PAL68" s="136"/>
      <c r="PAM68" s="136"/>
      <c r="PAN68" s="136"/>
      <c r="PAO68" s="136"/>
      <c r="PAP68" s="136"/>
      <c r="PAQ68" s="136"/>
      <c r="PAR68" s="136"/>
      <c r="PAS68" s="136"/>
      <c r="PAT68" s="136"/>
      <c r="PAU68" s="136"/>
      <c r="PAV68" s="136"/>
      <c r="PAW68" s="136"/>
      <c r="PAX68" s="136"/>
      <c r="PAY68" s="136"/>
      <c r="PAZ68" s="136"/>
      <c r="PBA68" s="136"/>
      <c r="PBB68" s="136"/>
      <c r="PBC68" s="136"/>
      <c r="PBD68" s="136"/>
      <c r="PBE68" s="136"/>
      <c r="PBF68" s="136"/>
      <c r="PBG68" s="136"/>
      <c r="PBH68" s="136"/>
      <c r="PBI68" s="136"/>
      <c r="PBJ68" s="136"/>
      <c r="PBK68" s="136"/>
      <c r="PBL68" s="136"/>
      <c r="PBM68" s="136"/>
      <c r="PBN68" s="136"/>
      <c r="PBO68" s="136"/>
      <c r="PBP68" s="136"/>
      <c r="PBQ68" s="136"/>
      <c r="PBR68" s="136"/>
      <c r="PBS68" s="136"/>
      <c r="PBT68" s="136"/>
      <c r="PBU68" s="136"/>
      <c r="PBV68" s="136"/>
      <c r="PBW68" s="136"/>
      <c r="PBX68" s="136"/>
      <c r="PBY68" s="136"/>
      <c r="PBZ68" s="136"/>
      <c r="PCA68" s="136"/>
      <c r="PCB68" s="136"/>
      <c r="PCC68" s="136"/>
      <c r="PCD68" s="136"/>
      <c r="PCE68" s="136"/>
      <c r="PCF68" s="136"/>
      <c r="PCG68" s="136"/>
      <c r="PCH68" s="136"/>
      <c r="PCI68" s="136"/>
      <c r="PCJ68" s="136"/>
      <c r="PCK68" s="136"/>
      <c r="PCL68" s="136"/>
      <c r="PCM68" s="136"/>
      <c r="PCN68" s="136"/>
      <c r="PCO68" s="136"/>
      <c r="PCP68" s="136"/>
      <c r="PCQ68" s="136"/>
      <c r="PCR68" s="136"/>
      <c r="PCS68" s="136"/>
      <c r="PCT68" s="136"/>
      <c r="PCU68" s="136"/>
      <c r="PCV68" s="136"/>
      <c r="PCW68" s="136"/>
      <c r="PCX68" s="136"/>
      <c r="PCY68" s="136"/>
      <c r="PCZ68" s="136"/>
      <c r="PDA68" s="136"/>
      <c r="PDB68" s="136"/>
      <c r="PDC68" s="136"/>
      <c r="PDD68" s="136"/>
      <c r="PDE68" s="136"/>
      <c r="PDF68" s="136"/>
      <c r="PDG68" s="136"/>
      <c r="PDH68" s="136"/>
      <c r="PDI68" s="136"/>
      <c r="PDJ68" s="136"/>
      <c r="PDK68" s="136"/>
      <c r="PDL68" s="136"/>
      <c r="PDM68" s="136"/>
      <c r="PDN68" s="136"/>
      <c r="PDO68" s="136"/>
      <c r="PDP68" s="136"/>
      <c r="PDQ68" s="136"/>
      <c r="PDR68" s="136"/>
      <c r="PDS68" s="136"/>
      <c r="PDT68" s="136"/>
      <c r="PDU68" s="136"/>
      <c r="PDV68" s="136"/>
      <c r="PDW68" s="136"/>
      <c r="PDX68" s="136"/>
      <c r="PDY68" s="136"/>
      <c r="PDZ68" s="136"/>
      <c r="PEA68" s="136"/>
      <c r="PEB68" s="136"/>
      <c r="PEC68" s="136"/>
      <c r="PED68" s="136"/>
      <c r="PEE68" s="136"/>
      <c r="PEF68" s="136"/>
      <c r="PEG68" s="136"/>
      <c r="PEH68" s="136"/>
      <c r="PEI68" s="136"/>
      <c r="PEJ68" s="136"/>
      <c r="PEK68" s="136"/>
      <c r="PEL68" s="136"/>
      <c r="PEM68" s="136"/>
      <c r="PEN68" s="136"/>
      <c r="PEO68" s="136"/>
      <c r="PEP68" s="136"/>
      <c r="PEQ68" s="136"/>
      <c r="PER68" s="136"/>
      <c r="PES68" s="136"/>
      <c r="PET68" s="136"/>
      <c r="PEU68" s="136"/>
      <c r="PEV68" s="136"/>
      <c r="PEW68" s="136"/>
      <c r="PEX68" s="136"/>
      <c r="PEY68" s="136"/>
      <c r="PEZ68" s="136"/>
      <c r="PFA68" s="136"/>
      <c r="PFB68" s="136"/>
      <c r="PFC68" s="136"/>
      <c r="PFD68" s="136"/>
      <c r="PFE68" s="136"/>
      <c r="PFF68" s="136"/>
      <c r="PFG68" s="136"/>
      <c r="PFH68" s="136"/>
      <c r="PFI68" s="136"/>
      <c r="PFJ68" s="136"/>
      <c r="PFK68" s="136"/>
      <c r="PFL68" s="136"/>
      <c r="PFM68" s="136"/>
      <c r="PFN68" s="136"/>
      <c r="PFO68" s="136"/>
      <c r="PFP68" s="136"/>
      <c r="PFQ68" s="136"/>
      <c r="PFR68" s="136"/>
      <c r="PFS68" s="136"/>
      <c r="PFT68" s="136"/>
      <c r="PFU68" s="136"/>
      <c r="PFV68" s="136"/>
      <c r="PFW68" s="136"/>
      <c r="PFX68" s="136"/>
      <c r="PFY68" s="136"/>
      <c r="PFZ68" s="136"/>
      <c r="PGA68" s="136"/>
      <c r="PGB68" s="136"/>
      <c r="PGC68" s="136"/>
      <c r="PGD68" s="136"/>
      <c r="PGE68" s="136"/>
      <c r="PGF68" s="136"/>
      <c r="PGG68" s="136"/>
      <c r="PGH68" s="136"/>
      <c r="PGI68" s="136"/>
      <c r="PGJ68" s="136"/>
      <c r="PGK68" s="136"/>
      <c r="PGL68" s="136"/>
      <c r="PGM68" s="136"/>
      <c r="PGN68" s="136"/>
      <c r="PGO68" s="136"/>
      <c r="PGP68" s="136"/>
      <c r="PGQ68" s="136"/>
      <c r="PGR68" s="136"/>
      <c r="PGS68" s="136"/>
      <c r="PGT68" s="136"/>
      <c r="PGU68" s="136"/>
      <c r="PGV68" s="136"/>
      <c r="PGW68" s="136"/>
      <c r="PGX68" s="136"/>
      <c r="PGY68" s="136"/>
      <c r="PGZ68" s="136"/>
      <c r="PHA68" s="136"/>
      <c r="PHB68" s="136"/>
      <c r="PHC68" s="136"/>
      <c r="PHD68" s="136"/>
      <c r="PHE68" s="136"/>
      <c r="PHF68" s="136"/>
      <c r="PHG68" s="136"/>
      <c r="PHH68" s="136"/>
      <c r="PHI68" s="136"/>
      <c r="PHJ68" s="136"/>
      <c r="PHK68" s="136"/>
      <c r="PHL68" s="136"/>
      <c r="PHM68" s="136"/>
      <c r="PHN68" s="136"/>
      <c r="PHO68" s="136"/>
      <c r="PHP68" s="136"/>
      <c r="PHQ68" s="136"/>
      <c r="PHR68" s="136"/>
      <c r="PHS68" s="136"/>
      <c r="PHT68" s="136"/>
      <c r="PHU68" s="136"/>
      <c r="PHV68" s="136"/>
      <c r="PHW68" s="136"/>
      <c r="PHX68" s="136"/>
      <c r="PHY68" s="136"/>
      <c r="PHZ68" s="136"/>
      <c r="PIA68" s="136"/>
      <c r="PIB68" s="136"/>
      <c r="PIC68" s="136"/>
      <c r="PID68" s="136"/>
      <c r="PIE68" s="136"/>
      <c r="PIF68" s="136"/>
      <c r="PIG68" s="136"/>
      <c r="PIH68" s="136"/>
      <c r="PII68" s="136"/>
      <c r="PIJ68" s="136"/>
      <c r="PIK68" s="136"/>
      <c r="PIL68" s="136"/>
      <c r="PIM68" s="136"/>
      <c r="PIN68" s="136"/>
      <c r="PIO68" s="136"/>
      <c r="PIP68" s="136"/>
      <c r="PIQ68" s="136"/>
      <c r="PIR68" s="136"/>
      <c r="PIS68" s="136"/>
      <c r="PIT68" s="136"/>
      <c r="PIU68" s="136"/>
      <c r="PIV68" s="136"/>
      <c r="PIW68" s="136"/>
      <c r="PIX68" s="136"/>
      <c r="PIY68" s="136"/>
      <c r="PIZ68" s="136"/>
      <c r="PJA68" s="136"/>
      <c r="PJB68" s="136"/>
      <c r="PJC68" s="136"/>
      <c r="PJD68" s="136"/>
      <c r="PJE68" s="136"/>
      <c r="PJF68" s="136"/>
      <c r="PJG68" s="136"/>
      <c r="PJH68" s="136"/>
      <c r="PJI68" s="136"/>
      <c r="PJJ68" s="136"/>
      <c r="PJK68" s="136"/>
      <c r="PJL68" s="136"/>
      <c r="PJM68" s="136"/>
      <c r="PJN68" s="136"/>
      <c r="PJO68" s="136"/>
      <c r="PJP68" s="136"/>
      <c r="PJQ68" s="136"/>
      <c r="PJR68" s="136"/>
      <c r="PJS68" s="136"/>
      <c r="PJT68" s="136"/>
      <c r="PJU68" s="136"/>
      <c r="PJV68" s="136"/>
      <c r="PJW68" s="136"/>
      <c r="PJX68" s="136"/>
      <c r="PJY68" s="136"/>
      <c r="PJZ68" s="136"/>
      <c r="PKA68" s="136"/>
      <c r="PKB68" s="136"/>
      <c r="PKC68" s="136"/>
      <c r="PKD68" s="136"/>
      <c r="PKE68" s="136"/>
      <c r="PKF68" s="136"/>
      <c r="PKG68" s="136"/>
      <c r="PKH68" s="136"/>
      <c r="PKI68" s="136"/>
      <c r="PKJ68" s="136"/>
      <c r="PKK68" s="136"/>
      <c r="PKL68" s="136"/>
      <c r="PKM68" s="136"/>
      <c r="PKN68" s="136"/>
      <c r="PKO68" s="136"/>
      <c r="PKP68" s="136"/>
      <c r="PKQ68" s="136"/>
      <c r="PKR68" s="136"/>
      <c r="PKS68" s="136"/>
      <c r="PKT68" s="136"/>
      <c r="PKU68" s="136"/>
      <c r="PKV68" s="136"/>
      <c r="PKW68" s="136"/>
      <c r="PKX68" s="136"/>
      <c r="PKY68" s="136"/>
      <c r="PKZ68" s="136"/>
      <c r="PLA68" s="136"/>
      <c r="PLB68" s="136"/>
      <c r="PLC68" s="136"/>
      <c r="PLD68" s="136"/>
      <c r="PLE68" s="136"/>
      <c r="PLF68" s="136"/>
      <c r="PLG68" s="136"/>
      <c r="PLH68" s="136"/>
      <c r="PLI68" s="136"/>
      <c r="PLJ68" s="136"/>
      <c r="PLK68" s="136"/>
      <c r="PLL68" s="136"/>
      <c r="PLM68" s="136"/>
      <c r="PLN68" s="136"/>
      <c r="PLO68" s="136"/>
      <c r="PLP68" s="136"/>
      <c r="PLQ68" s="136"/>
      <c r="PLR68" s="136"/>
      <c r="PLS68" s="136"/>
      <c r="PLT68" s="136"/>
      <c r="PLU68" s="136"/>
      <c r="PLV68" s="136"/>
      <c r="PLW68" s="136"/>
      <c r="PLX68" s="136"/>
      <c r="PLY68" s="136"/>
      <c r="PLZ68" s="136"/>
      <c r="PMA68" s="136"/>
      <c r="PMB68" s="136"/>
      <c r="PMC68" s="136"/>
      <c r="PMD68" s="136"/>
      <c r="PME68" s="136"/>
      <c r="PMF68" s="136"/>
      <c r="PMG68" s="136"/>
      <c r="PMH68" s="136"/>
      <c r="PMI68" s="136"/>
      <c r="PMJ68" s="136"/>
      <c r="PMK68" s="136"/>
      <c r="PML68" s="136"/>
      <c r="PMM68" s="136"/>
      <c r="PMN68" s="136"/>
      <c r="PMO68" s="136"/>
      <c r="PMP68" s="136"/>
      <c r="PMQ68" s="136"/>
      <c r="PMR68" s="136"/>
      <c r="PMS68" s="136"/>
      <c r="PMT68" s="136"/>
      <c r="PMU68" s="136"/>
      <c r="PMV68" s="136"/>
      <c r="PMW68" s="136"/>
      <c r="PMX68" s="136"/>
      <c r="PMY68" s="136"/>
      <c r="PMZ68" s="136"/>
      <c r="PNA68" s="136"/>
      <c r="PNB68" s="136"/>
      <c r="PNC68" s="136"/>
      <c r="PND68" s="136"/>
      <c r="PNE68" s="136"/>
      <c r="PNF68" s="136"/>
      <c r="PNG68" s="136"/>
      <c r="PNH68" s="136"/>
      <c r="PNI68" s="136"/>
      <c r="PNJ68" s="136"/>
      <c r="PNK68" s="136"/>
      <c r="PNL68" s="136"/>
      <c r="PNM68" s="136"/>
      <c r="PNN68" s="136"/>
      <c r="PNO68" s="136"/>
      <c r="PNP68" s="136"/>
      <c r="PNQ68" s="136"/>
      <c r="PNR68" s="136"/>
      <c r="PNS68" s="136"/>
      <c r="PNT68" s="136"/>
      <c r="PNU68" s="136"/>
      <c r="PNV68" s="136"/>
      <c r="PNW68" s="136"/>
      <c r="PNX68" s="136"/>
      <c r="PNY68" s="136"/>
      <c r="PNZ68" s="136"/>
      <c r="POA68" s="136"/>
      <c r="POB68" s="136"/>
      <c r="POC68" s="136"/>
      <c r="POD68" s="136"/>
      <c r="POE68" s="136"/>
      <c r="POF68" s="136"/>
      <c r="POG68" s="136"/>
      <c r="POH68" s="136"/>
      <c r="POI68" s="136"/>
      <c r="POJ68" s="136"/>
      <c r="POK68" s="136"/>
      <c r="POL68" s="136"/>
      <c r="POM68" s="136"/>
      <c r="PON68" s="136"/>
      <c r="POO68" s="136"/>
      <c r="POP68" s="136"/>
      <c r="POQ68" s="136"/>
      <c r="POR68" s="136"/>
      <c r="POS68" s="136"/>
      <c r="POT68" s="136"/>
      <c r="POU68" s="136"/>
      <c r="POV68" s="136"/>
      <c r="POW68" s="136"/>
      <c r="POX68" s="136"/>
      <c r="POY68" s="136"/>
      <c r="POZ68" s="136"/>
      <c r="PPA68" s="136"/>
      <c r="PPB68" s="136"/>
      <c r="PPC68" s="136"/>
      <c r="PPD68" s="136"/>
      <c r="PPE68" s="136"/>
      <c r="PPF68" s="136"/>
      <c r="PPG68" s="136"/>
      <c r="PPH68" s="136"/>
      <c r="PPI68" s="136"/>
      <c r="PPJ68" s="136"/>
      <c r="PPK68" s="136"/>
      <c r="PPL68" s="136"/>
      <c r="PPM68" s="136"/>
      <c r="PPN68" s="136"/>
      <c r="PPO68" s="136"/>
      <c r="PPP68" s="136"/>
      <c r="PPQ68" s="136"/>
      <c r="PPR68" s="136"/>
      <c r="PPS68" s="136"/>
      <c r="PPT68" s="136"/>
      <c r="PPU68" s="136"/>
      <c r="PPV68" s="136"/>
      <c r="PPW68" s="136"/>
      <c r="PPX68" s="136"/>
      <c r="PPY68" s="136"/>
      <c r="PPZ68" s="136"/>
      <c r="PQA68" s="136"/>
      <c r="PQB68" s="136"/>
      <c r="PQC68" s="136"/>
      <c r="PQD68" s="136"/>
      <c r="PQE68" s="136"/>
      <c r="PQF68" s="136"/>
      <c r="PQG68" s="136"/>
      <c r="PQH68" s="136"/>
      <c r="PQI68" s="136"/>
      <c r="PQJ68" s="136"/>
      <c r="PQK68" s="136"/>
      <c r="PQL68" s="136"/>
      <c r="PQM68" s="136"/>
      <c r="PQN68" s="136"/>
      <c r="PQO68" s="136"/>
      <c r="PQP68" s="136"/>
      <c r="PQQ68" s="136"/>
      <c r="PQR68" s="136"/>
      <c r="PQS68" s="136"/>
      <c r="PQT68" s="136"/>
      <c r="PQU68" s="136"/>
      <c r="PQV68" s="136"/>
      <c r="PQW68" s="136"/>
      <c r="PQX68" s="136"/>
      <c r="PQY68" s="136"/>
      <c r="PQZ68" s="136"/>
      <c r="PRA68" s="136"/>
      <c r="PRB68" s="136"/>
      <c r="PRC68" s="136"/>
      <c r="PRD68" s="136"/>
      <c r="PRE68" s="136"/>
      <c r="PRF68" s="136"/>
      <c r="PRG68" s="136"/>
      <c r="PRH68" s="136"/>
      <c r="PRI68" s="136"/>
      <c r="PRJ68" s="136"/>
      <c r="PRK68" s="136"/>
      <c r="PRL68" s="136"/>
      <c r="PRM68" s="136"/>
      <c r="PRN68" s="136"/>
      <c r="PRO68" s="136"/>
      <c r="PRP68" s="136"/>
      <c r="PRQ68" s="136"/>
      <c r="PRR68" s="136"/>
      <c r="PRS68" s="136"/>
      <c r="PRT68" s="136"/>
      <c r="PRU68" s="136"/>
      <c r="PRV68" s="136"/>
      <c r="PRW68" s="136"/>
      <c r="PRX68" s="136"/>
      <c r="PRY68" s="136"/>
      <c r="PRZ68" s="136"/>
      <c r="PSA68" s="136"/>
      <c r="PSB68" s="136"/>
      <c r="PSC68" s="136"/>
      <c r="PSD68" s="136"/>
      <c r="PSE68" s="136"/>
      <c r="PSF68" s="136"/>
      <c r="PSG68" s="136"/>
      <c r="PSH68" s="136"/>
      <c r="PSI68" s="136"/>
      <c r="PSJ68" s="136"/>
      <c r="PSK68" s="136"/>
      <c r="PSL68" s="136"/>
      <c r="PSM68" s="136"/>
      <c r="PSN68" s="136"/>
      <c r="PSO68" s="136"/>
      <c r="PSP68" s="136"/>
      <c r="PSQ68" s="136"/>
      <c r="PSR68" s="136"/>
      <c r="PSS68" s="136"/>
      <c r="PST68" s="136"/>
      <c r="PSU68" s="136"/>
      <c r="PSV68" s="136"/>
      <c r="PSW68" s="136"/>
      <c r="PSX68" s="136"/>
      <c r="PSY68" s="136"/>
      <c r="PSZ68" s="136"/>
      <c r="PTA68" s="136"/>
      <c r="PTB68" s="136"/>
      <c r="PTC68" s="136"/>
      <c r="PTD68" s="136"/>
      <c r="PTE68" s="136"/>
      <c r="PTF68" s="136"/>
      <c r="PTG68" s="136"/>
      <c r="PTH68" s="136"/>
      <c r="PTI68" s="136"/>
      <c r="PTJ68" s="136"/>
      <c r="PTK68" s="136"/>
      <c r="PTL68" s="136"/>
      <c r="PTM68" s="136"/>
      <c r="PTN68" s="136"/>
      <c r="PTO68" s="136"/>
      <c r="PTP68" s="136"/>
      <c r="PTQ68" s="136"/>
      <c r="PTR68" s="136"/>
      <c r="PTS68" s="136"/>
      <c r="PTT68" s="136"/>
      <c r="PTU68" s="136"/>
      <c r="PTV68" s="136"/>
      <c r="PTW68" s="136"/>
      <c r="PTX68" s="136"/>
      <c r="PTY68" s="136"/>
      <c r="PTZ68" s="136"/>
      <c r="PUA68" s="136"/>
      <c r="PUB68" s="136"/>
      <c r="PUC68" s="136"/>
      <c r="PUD68" s="136"/>
      <c r="PUE68" s="136"/>
      <c r="PUF68" s="136"/>
      <c r="PUG68" s="136"/>
      <c r="PUH68" s="136"/>
      <c r="PUI68" s="136"/>
      <c r="PUJ68" s="136"/>
      <c r="PUK68" s="136"/>
      <c r="PUL68" s="136"/>
      <c r="PUM68" s="136"/>
      <c r="PUN68" s="136"/>
      <c r="PUO68" s="136"/>
      <c r="PUP68" s="136"/>
      <c r="PUQ68" s="136"/>
      <c r="PUR68" s="136"/>
      <c r="PUS68" s="136"/>
      <c r="PUT68" s="136"/>
      <c r="PUU68" s="136"/>
      <c r="PUV68" s="136"/>
      <c r="PUW68" s="136"/>
      <c r="PUX68" s="136"/>
      <c r="PUY68" s="136"/>
      <c r="PUZ68" s="136"/>
      <c r="PVA68" s="136"/>
      <c r="PVB68" s="136"/>
      <c r="PVC68" s="136"/>
      <c r="PVD68" s="136"/>
      <c r="PVE68" s="136"/>
      <c r="PVF68" s="136"/>
      <c r="PVG68" s="136"/>
      <c r="PVH68" s="136"/>
      <c r="PVI68" s="136"/>
      <c r="PVJ68" s="136"/>
      <c r="PVK68" s="136"/>
      <c r="PVL68" s="136"/>
      <c r="PVM68" s="136"/>
      <c r="PVN68" s="136"/>
      <c r="PVO68" s="136"/>
      <c r="PVP68" s="136"/>
      <c r="PVQ68" s="136"/>
      <c r="PVR68" s="136"/>
      <c r="PVS68" s="136"/>
      <c r="PVT68" s="136"/>
      <c r="PVU68" s="136"/>
      <c r="PVV68" s="136"/>
      <c r="PVW68" s="136"/>
      <c r="PVX68" s="136"/>
      <c r="PVY68" s="136"/>
      <c r="PVZ68" s="136"/>
      <c r="PWA68" s="136"/>
      <c r="PWB68" s="136"/>
      <c r="PWC68" s="136"/>
      <c r="PWD68" s="136"/>
      <c r="PWE68" s="136"/>
      <c r="PWF68" s="136"/>
      <c r="PWG68" s="136"/>
      <c r="PWH68" s="136"/>
      <c r="PWI68" s="136"/>
      <c r="PWJ68" s="136"/>
      <c r="PWK68" s="136"/>
      <c r="PWL68" s="136"/>
      <c r="PWM68" s="136"/>
      <c r="PWN68" s="136"/>
      <c r="PWO68" s="136"/>
      <c r="PWP68" s="136"/>
      <c r="PWQ68" s="136"/>
      <c r="PWR68" s="136"/>
      <c r="PWS68" s="136"/>
      <c r="PWT68" s="136"/>
      <c r="PWU68" s="136"/>
      <c r="PWV68" s="136"/>
      <c r="PWW68" s="136"/>
      <c r="PWX68" s="136"/>
      <c r="PWY68" s="136"/>
      <c r="PWZ68" s="136"/>
      <c r="PXA68" s="136"/>
      <c r="PXB68" s="136"/>
      <c r="PXC68" s="136"/>
      <c r="PXD68" s="136"/>
      <c r="PXE68" s="136"/>
      <c r="PXF68" s="136"/>
      <c r="PXG68" s="136"/>
      <c r="PXH68" s="136"/>
      <c r="PXI68" s="136"/>
      <c r="PXJ68" s="136"/>
      <c r="PXK68" s="136"/>
      <c r="PXL68" s="136"/>
      <c r="PXM68" s="136"/>
      <c r="PXN68" s="136"/>
      <c r="PXO68" s="136"/>
      <c r="PXP68" s="136"/>
      <c r="PXQ68" s="136"/>
      <c r="PXR68" s="136"/>
      <c r="PXS68" s="136"/>
      <c r="PXT68" s="136"/>
      <c r="PXU68" s="136"/>
      <c r="PXV68" s="136"/>
      <c r="PXW68" s="136"/>
      <c r="PXX68" s="136"/>
      <c r="PXY68" s="136"/>
      <c r="PXZ68" s="136"/>
      <c r="PYA68" s="136"/>
      <c r="PYB68" s="136"/>
      <c r="PYC68" s="136"/>
      <c r="PYD68" s="136"/>
      <c r="PYE68" s="136"/>
      <c r="PYF68" s="136"/>
      <c r="PYG68" s="136"/>
      <c r="PYH68" s="136"/>
      <c r="PYI68" s="136"/>
      <c r="PYJ68" s="136"/>
      <c r="PYK68" s="136"/>
      <c r="PYL68" s="136"/>
      <c r="PYM68" s="136"/>
      <c r="PYN68" s="136"/>
      <c r="PYO68" s="136"/>
      <c r="PYP68" s="136"/>
      <c r="PYQ68" s="136"/>
      <c r="PYR68" s="136"/>
      <c r="PYS68" s="136"/>
      <c r="PYT68" s="136"/>
      <c r="PYU68" s="136"/>
      <c r="PYV68" s="136"/>
      <c r="PYW68" s="136"/>
      <c r="PYX68" s="136"/>
      <c r="PYY68" s="136"/>
      <c r="PYZ68" s="136"/>
      <c r="PZA68" s="136"/>
      <c r="PZB68" s="136"/>
      <c r="PZC68" s="136"/>
      <c r="PZD68" s="136"/>
      <c r="PZE68" s="136"/>
      <c r="PZF68" s="136"/>
      <c r="PZG68" s="136"/>
      <c r="PZH68" s="136"/>
      <c r="PZI68" s="136"/>
      <c r="PZJ68" s="136"/>
      <c r="PZK68" s="136"/>
      <c r="PZL68" s="136"/>
      <c r="PZM68" s="136"/>
      <c r="PZN68" s="136"/>
      <c r="PZO68" s="136"/>
      <c r="PZP68" s="136"/>
      <c r="PZQ68" s="136"/>
      <c r="PZR68" s="136"/>
      <c r="PZS68" s="136"/>
      <c r="PZT68" s="136"/>
      <c r="PZU68" s="136"/>
      <c r="PZV68" s="136"/>
      <c r="PZW68" s="136"/>
      <c r="PZX68" s="136"/>
      <c r="PZY68" s="136"/>
      <c r="PZZ68" s="136"/>
      <c r="QAA68" s="136"/>
      <c r="QAB68" s="136"/>
      <c r="QAC68" s="136"/>
      <c r="QAD68" s="136"/>
      <c r="QAE68" s="136"/>
      <c r="QAF68" s="136"/>
      <c r="QAG68" s="136"/>
      <c r="QAH68" s="136"/>
      <c r="QAI68" s="136"/>
      <c r="QAJ68" s="136"/>
      <c r="QAK68" s="136"/>
      <c r="QAL68" s="136"/>
      <c r="QAM68" s="136"/>
      <c r="QAN68" s="136"/>
      <c r="QAO68" s="136"/>
      <c r="QAP68" s="136"/>
      <c r="QAQ68" s="136"/>
      <c r="QAR68" s="136"/>
      <c r="QAS68" s="136"/>
      <c r="QAT68" s="136"/>
      <c r="QAU68" s="136"/>
      <c r="QAV68" s="136"/>
      <c r="QAW68" s="136"/>
      <c r="QAX68" s="136"/>
      <c r="QAY68" s="136"/>
      <c r="QAZ68" s="136"/>
      <c r="QBA68" s="136"/>
      <c r="QBB68" s="136"/>
      <c r="QBC68" s="136"/>
      <c r="QBD68" s="136"/>
      <c r="QBE68" s="136"/>
      <c r="QBF68" s="136"/>
      <c r="QBG68" s="136"/>
      <c r="QBH68" s="136"/>
      <c r="QBI68" s="136"/>
      <c r="QBJ68" s="136"/>
      <c r="QBK68" s="136"/>
      <c r="QBL68" s="136"/>
      <c r="QBM68" s="136"/>
      <c r="QBN68" s="136"/>
      <c r="QBO68" s="136"/>
      <c r="QBP68" s="136"/>
      <c r="QBQ68" s="136"/>
      <c r="QBR68" s="136"/>
      <c r="QBS68" s="136"/>
      <c r="QBT68" s="136"/>
      <c r="QBU68" s="136"/>
      <c r="QBV68" s="136"/>
      <c r="QBW68" s="136"/>
      <c r="QBX68" s="136"/>
      <c r="QBY68" s="136"/>
      <c r="QBZ68" s="136"/>
      <c r="QCA68" s="136"/>
      <c r="QCB68" s="136"/>
      <c r="QCC68" s="136"/>
      <c r="QCD68" s="136"/>
      <c r="QCE68" s="136"/>
      <c r="QCF68" s="136"/>
      <c r="QCG68" s="136"/>
      <c r="QCH68" s="136"/>
      <c r="QCI68" s="136"/>
      <c r="QCJ68" s="136"/>
      <c r="QCK68" s="136"/>
      <c r="QCL68" s="136"/>
      <c r="QCM68" s="136"/>
      <c r="QCN68" s="136"/>
      <c r="QCO68" s="136"/>
      <c r="QCP68" s="136"/>
      <c r="QCQ68" s="136"/>
      <c r="QCR68" s="136"/>
      <c r="QCS68" s="136"/>
      <c r="QCT68" s="136"/>
      <c r="QCU68" s="136"/>
      <c r="QCV68" s="136"/>
      <c r="QCW68" s="136"/>
      <c r="QCX68" s="136"/>
      <c r="QCY68" s="136"/>
      <c r="QCZ68" s="136"/>
      <c r="QDA68" s="136"/>
      <c r="QDB68" s="136"/>
      <c r="QDC68" s="136"/>
      <c r="QDD68" s="136"/>
      <c r="QDE68" s="136"/>
      <c r="QDF68" s="136"/>
      <c r="QDG68" s="136"/>
      <c r="QDH68" s="136"/>
      <c r="QDI68" s="136"/>
      <c r="QDJ68" s="136"/>
      <c r="QDK68" s="136"/>
      <c r="QDL68" s="136"/>
      <c r="QDM68" s="136"/>
      <c r="QDN68" s="136"/>
      <c r="QDO68" s="136"/>
      <c r="QDP68" s="136"/>
      <c r="QDQ68" s="136"/>
      <c r="QDR68" s="136"/>
      <c r="QDS68" s="136"/>
      <c r="QDT68" s="136"/>
      <c r="QDU68" s="136"/>
      <c r="QDV68" s="136"/>
      <c r="QDW68" s="136"/>
      <c r="QDX68" s="136"/>
      <c r="QDY68" s="136"/>
      <c r="QDZ68" s="136"/>
      <c r="QEA68" s="136"/>
      <c r="QEB68" s="136"/>
      <c r="QEC68" s="136"/>
      <c r="QED68" s="136"/>
      <c r="QEE68" s="136"/>
      <c r="QEF68" s="136"/>
      <c r="QEG68" s="136"/>
      <c r="QEH68" s="136"/>
      <c r="QEI68" s="136"/>
      <c r="QEJ68" s="136"/>
      <c r="QEK68" s="136"/>
      <c r="QEL68" s="136"/>
      <c r="QEM68" s="136"/>
      <c r="QEN68" s="136"/>
      <c r="QEO68" s="136"/>
      <c r="QEP68" s="136"/>
      <c r="QEQ68" s="136"/>
      <c r="QER68" s="136"/>
      <c r="QES68" s="136"/>
      <c r="QET68" s="136"/>
      <c r="QEU68" s="136"/>
      <c r="QEV68" s="136"/>
      <c r="QEW68" s="136"/>
      <c r="QEX68" s="136"/>
      <c r="QEY68" s="136"/>
      <c r="QEZ68" s="136"/>
      <c r="QFA68" s="136"/>
      <c r="QFB68" s="136"/>
      <c r="QFC68" s="136"/>
      <c r="QFD68" s="136"/>
      <c r="QFE68" s="136"/>
      <c r="QFF68" s="136"/>
      <c r="QFG68" s="136"/>
      <c r="QFH68" s="136"/>
      <c r="QFI68" s="136"/>
      <c r="QFJ68" s="136"/>
      <c r="QFK68" s="136"/>
      <c r="QFL68" s="136"/>
      <c r="QFM68" s="136"/>
      <c r="QFN68" s="136"/>
      <c r="QFO68" s="136"/>
      <c r="QFP68" s="136"/>
      <c r="QFQ68" s="136"/>
      <c r="QFR68" s="136"/>
      <c r="QFS68" s="136"/>
      <c r="QFT68" s="136"/>
      <c r="QFU68" s="136"/>
      <c r="QFV68" s="136"/>
      <c r="QFW68" s="136"/>
      <c r="QFX68" s="136"/>
      <c r="QFY68" s="136"/>
      <c r="QFZ68" s="136"/>
      <c r="QGA68" s="136"/>
      <c r="QGB68" s="136"/>
      <c r="QGC68" s="136"/>
      <c r="QGD68" s="136"/>
      <c r="QGE68" s="136"/>
      <c r="QGF68" s="136"/>
      <c r="QGG68" s="136"/>
      <c r="QGH68" s="136"/>
      <c r="QGI68" s="136"/>
      <c r="QGJ68" s="136"/>
      <c r="QGK68" s="136"/>
      <c r="QGL68" s="136"/>
      <c r="QGM68" s="136"/>
      <c r="QGN68" s="136"/>
      <c r="QGO68" s="136"/>
      <c r="QGP68" s="136"/>
      <c r="QGQ68" s="136"/>
      <c r="QGR68" s="136"/>
      <c r="QGS68" s="136"/>
      <c r="QGT68" s="136"/>
      <c r="QGU68" s="136"/>
      <c r="QGV68" s="136"/>
      <c r="QGW68" s="136"/>
      <c r="QGX68" s="136"/>
      <c r="QGY68" s="136"/>
      <c r="QGZ68" s="136"/>
      <c r="QHA68" s="136"/>
      <c r="QHB68" s="136"/>
      <c r="QHC68" s="136"/>
      <c r="QHD68" s="136"/>
      <c r="QHE68" s="136"/>
      <c r="QHF68" s="136"/>
      <c r="QHG68" s="136"/>
      <c r="QHH68" s="136"/>
      <c r="QHI68" s="136"/>
      <c r="QHJ68" s="136"/>
      <c r="QHK68" s="136"/>
      <c r="QHL68" s="136"/>
      <c r="QHM68" s="136"/>
      <c r="QHN68" s="136"/>
      <c r="QHO68" s="136"/>
      <c r="QHP68" s="136"/>
      <c r="QHQ68" s="136"/>
      <c r="QHR68" s="136"/>
      <c r="QHS68" s="136"/>
      <c r="QHT68" s="136"/>
      <c r="QHU68" s="136"/>
      <c r="QHV68" s="136"/>
      <c r="QHW68" s="136"/>
      <c r="QHX68" s="136"/>
      <c r="QHY68" s="136"/>
      <c r="QHZ68" s="136"/>
      <c r="QIA68" s="136"/>
      <c r="QIB68" s="136"/>
      <c r="QIC68" s="136"/>
      <c r="QID68" s="136"/>
      <c r="QIE68" s="136"/>
      <c r="QIF68" s="136"/>
      <c r="QIG68" s="136"/>
      <c r="QIH68" s="136"/>
      <c r="QII68" s="136"/>
      <c r="QIJ68" s="136"/>
      <c r="QIK68" s="136"/>
      <c r="QIL68" s="136"/>
      <c r="QIM68" s="136"/>
      <c r="QIN68" s="136"/>
      <c r="QIO68" s="136"/>
      <c r="QIP68" s="136"/>
      <c r="QIQ68" s="136"/>
      <c r="QIR68" s="136"/>
      <c r="QIS68" s="136"/>
      <c r="QIT68" s="136"/>
      <c r="QIU68" s="136"/>
      <c r="QIV68" s="136"/>
      <c r="QIW68" s="136"/>
      <c r="QIX68" s="136"/>
      <c r="QIY68" s="136"/>
      <c r="QIZ68" s="136"/>
      <c r="QJA68" s="136"/>
      <c r="QJB68" s="136"/>
      <c r="QJC68" s="136"/>
      <c r="QJD68" s="136"/>
      <c r="QJE68" s="136"/>
      <c r="QJF68" s="136"/>
      <c r="QJG68" s="136"/>
      <c r="QJH68" s="136"/>
      <c r="QJI68" s="136"/>
      <c r="QJJ68" s="136"/>
      <c r="QJK68" s="136"/>
      <c r="QJL68" s="136"/>
      <c r="QJM68" s="136"/>
      <c r="QJN68" s="136"/>
      <c r="QJO68" s="136"/>
      <c r="QJP68" s="136"/>
      <c r="QJQ68" s="136"/>
      <c r="QJR68" s="136"/>
      <c r="QJS68" s="136"/>
      <c r="QJT68" s="136"/>
      <c r="QJU68" s="136"/>
      <c r="QJV68" s="136"/>
      <c r="QJW68" s="136"/>
      <c r="QJX68" s="136"/>
      <c r="QJY68" s="136"/>
      <c r="QJZ68" s="136"/>
      <c r="QKA68" s="136"/>
      <c r="QKB68" s="136"/>
      <c r="QKC68" s="136"/>
      <c r="QKD68" s="136"/>
      <c r="QKE68" s="136"/>
      <c r="QKF68" s="136"/>
      <c r="QKG68" s="136"/>
      <c r="QKH68" s="136"/>
      <c r="QKI68" s="136"/>
      <c r="QKJ68" s="136"/>
      <c r="QKK68" s="136"/>
      <c r="QKL68" s="136"/>
      <c r="QKM68" s="136"/>
      <c r="QKN68" s="136"/>
      <c r="QKO68" s="136"/>
      <c r="QKP68" s="136"/>
      <c r="QKQ68" s="136"/>
      <c r="QKR68" s="136"/>
      <c r="QKS68" s="136"/>
      <c r="QKT68" s="136"/>
      <c r="QKU68" s="136"/>
      <c r="QKV68" s="136"/>
      <c r="QKW68" s="136"/>
      <c r="QKX68" s="136"/>
      <c r="QKY68" s="136"/>
      <c r="QKZ68" s="136"/>
      <c r="QLA68" s="136"/>
      <c r="QLB68" s="136"/>
      <c r="QLC68" s="136"/>
      <c r="QLD68" s="136"/>
      <c r="QLE68" s="136"/>
      <c r="QLF68" s="136"/>
      <c r="QLG68" s="136"/>
      <c r="QLH68" s="136"/>
      <c r="QLI68" s="136"/>
      <c r="QLJ68" s="136"/>
      <c r="QLK68" s="136"/>
      <c r="QLL68" s="136"/>
      <c r="QLM68" s="136"/>
      <c r="QLN68" s="136"/>
      <c r="QLO68" s="136"/>
      <c r="QLP68" s="136"/>
      <c r="QLQ68" s="136"/>
      <c r="QLR68" s="136"/>
      <c r="QLS68" s="136"/>
      <c r="QLT68" s="136"/>
      <c r="QLU68" s="136"/>
      <c r="QLV68" s="136"/>
      <c r="QLW68" s="136"/>
      <c r="QLX68" s="136"/>
      <c r="QLY68" s="136"/>
      <c r="QLZ68" s="136"/>
      <c r="QMA68" s="136"/>
      <c r="QMB68" s="136"/>
      <c r="QMC68" s="136"/>
      <c r="QMD68" s="136"/>
      <c r="QME68" s="136"/>
      <c r="QMF68" s="136"/>
      <c r="QMG68" s="136"/>
      <c r="QMH68" s="136"/>
      <c r="QMI68" s="136"/>
      <c r="QMJ68" s="136"/>
      <c r="QMK68" s="136"/>
      <c r="QML68" s="136"/>
      <c r="QMM68" s="136"/>
      <c r="QMN68" s="136"/>
      <c r="QMO68" s="136"/>
      <c r="QMP68" s="136"/>
      <c r="QMQ68" s="136"/>
      <c r="QMR68" s="136"/>
      <c r="QMS68" s="136"/>
      <c r="QMT68" s="136"/>
      <c r="QMU68" s="136"/>
      <c r="QMV68" s="136"/>
      <c r="QMW68" s="136"/>
      <c r="QMX68" s="136"/>
      <c r="QMY68" s="136"/>
      <c r="QMZ68" s="136"/>
      <c r="QNA68" s="136"/>
      <c r="QNB68" s="136"/>
      <c r="QNC68" s="136"/>
      <c r="QND68" s="136"/>
      <c r="QNE68" s="136"/>
      <c r="QNF68" s="136"/>
      <c r="QNG68" s="136"/>
      <c r="QNH68" s="136"/>
      <c r="QNI68" s="136"/>
      <c r="QNJ68" s="136"/>
      <c r="QNK68" s="136"/>
      <c r="QNL68" s="136"/>
      <c r="QNM68" s="136"/>
      <c r="QNN68" s="136"/>
      <c r="QNO68" s="136"/>
      <c r="QNP68" s="136"/>
      <c r="QNQ68" s="136"/>
      <c r="QNR68" s="136"/>
      <c r="QNS68" s="136"/>
      <c r="QNT68" s="136"/>
      <c r="QNU68" s="136"/>
      <c r="QNV68" s="136"/>
      <c r="QNW68" s="136"/>
      <c r="QNX68" s="136"/>
      <c r="QNY68" s="136"/>
      <c r="QNZ68" s="136"/>
      <c r="QOA68" s="136"/>
      <c r="QOB68" s="136"/>
      <c r="QOC68" s="136"/>
      <c r="QOD68" s="136"/>
      <c r="QOE68" s="136"/>
      <c r="QOF68" s="136"/>
      <c r="QOG68" s="136"/>
      <c r="QOH68" s="136"/>
      <c r="QOI68" s="136"/>
      <c r="QOJ68" s="136"/>
      <c r="QOK68" s="136"/>
      <c r="QOL68" s="136"/>
      <c r="QOM68" s="136"/>
      <c r="QON68" s="136"/>
      <c r="QOO68" s="136"/>
      <c r="QOP68" s="136"/>
      <c r="QOQ68" s="136"/>
      <c r="QOR68" s="136"/>
      <c r="QOS68" s="136"/>
      <c r="QOT68" s="136"/>
      <c r="QOU68" s="136"/>
      <c r="QOV68" s="136"/>
      <c r="QOW68" s="136"/>
      <c r="QOX68" s="136"/>
      <c r="QOY68" s="136"/>
      <c r="QOZ68" s="136"/>
      <c r="QPA68" s="136"/>
      <c r="QPB68" s="136"/>
      <c r="QPC68" s="136"/>
      <c r="QPD68" s="136"/>
      <c r="QPE68" s="136"/>
      <c r="QPF68" s="136"/>
      <c r="QPG68" s="136"/>
      <c r="QPH68" s="136"/>
      <c r="QPI68" s="136"/>
      <c r="QPJ68" s="136"/>
      <c r="QPK68" s="136"/>
      <c r="QPL68" s="136"/>
      <c r="QPM68" s="136"/>
      <c r="QPN68" s="136"/>
      <c r="QPO68" s="136"/>
      <c r="QPP68" s="136"/>
      <c r="QPQ68" s="136"/>
      <c r="QPR68" s="136"/>
      <c r="QPS68" s="136"/>
      <c r="QPT68" s="136"/>
      <c r="QPU68" s="136"/>
      <c r="QPV68" s="136"/>
      <c r="QPW68" s="136"/>
      <c r="QPX68" s="136"/>
      <c r="QPY68" s="136"/>
      <c r="QPZ68" s="136"/>
      <c r="QQA68" s="136"/>
      <c r="QQB68" s="136"/>
      <c r="QQC68" s="136"/>
      <c r="QQD68" s="136"/>
      <c r="QQE68" s="136"/>
      <c r="QQF68" s="136"/>
      <c r="QQG68" s="136"/>
      <c r="QQH68" s="136"/>
      <c r="QQI68" s="136"/>
      <c r="QQJ68" s="136"/>
      <c r="QQK68" s="136"/>
      <c r="QQL68" s="136"/>
      <c r="QQM68" s="136"/>
      <c r="QQN68" s="136"/>
      <c r="QQO68" s="136"/>
      <c r="QQP68" s="136"/>
      <c r="QQQ68" s="136"/>
      <c r="QQR68" s="136"/>
      <c r="QQS68" s="136"/>
      <c r="QQT68" s="136"/>
      <c r="QQU68" s="136"/>
      <c r="QQV68" s="136"/>
      <c r="QQW68" s="136"/>
      <c r="QQX68" s="136"/>
      <c r="QQY68" s="136"/>
      <c r="QQZ68" s="136"/>
      <c r="QRA68" s="136"/>
      <c r="QRB68" s="136"/>
      <c r="QRC68" s="136"/>
      <c r="QRD68" s="136"/>
      <c r="QRE68" s="136"/>
      <c r="QRF68" s="136"/>
      <c r="QRG68" s="136"/>
      <c r="QRH68" s="136"/>
      <c r="QRI68" s="136"/>
      <c r="QRJ68" s="136"/>
      <c r="QRK68" s="136"/>
      <c r="QRL68" s="136"/>
      <c r="QRM68" s="136"/>
      <c r="QRN68" s="136"/>
      <c r="QRO68" s="136"/>
      <c r="QRP68" s="136"/>
      <c r="QRQ68" s="136"/>
      <c r="QRR68" s="136"/>
      <c r="QRS68" s="136"/>
      <c r="QRT68" s="136"/>
      <c r="QRU68" s="136"/>
      <c r="QRV68" s="136"/>
      <c r="QRW68" s="136"/>
      <c r="QRX68" s="136"/>
      <c r="QRY68" s="136"/>
      <c r="QRZ68" s="136"/>
      <c r="QSA68" s="136"/>
      <c r="QSB68" s="136"/>
      <c r="QSC68" s="136"/>
      <c r="QSD68" s="136"/>
      <c r="QSE68" s="136"/>
      <c r="QSF68" s="136"/>
      <c r="QSG68" s="136"/>
      <c r="QSH68" s="136"/>
      <c r="QSI68" s="136"/>
      <c r="QSJ68" s="136"/>
      <c r="QSK68" s="136"/>
      <c r="QSL68" s="136"/>
      <c r="QSM68" s="136"/>
      <c r="QSN68" s="136"/>
      <c r="QSO68" s="136"/>
      <c r="QSP68" s="136"/>
      <c r="QSQ68" s="136"/>
      <c r="QSR68" s="136"/>
      <c r="QSS68" s="136"/>
      <c r="QST68" s="136"/>
      <c r="QSU68" s="136"/>
      <c r="QSV68" s="136"/>
      <c r="QSW68" s="136"/>
      <c r="QSX68" s="136"/>
      <c r="QSY68" s="136"/>
      <c r="QSZ68" s="136"/>
      <c r="QTA68" s="136"/>
      <c r="QTB68" s="136"/>
      <c r="QTC68" s="136"/>
      <c r="QTD68" s="136"/>
      <c r="QTE68" s="136"/>
      <c r="QTF68" s="136"/>
      <c r="QTG68" s="136"/>
      <c r="QTH68" s="136"/>
      <c r="QTI68" s="136"/>
      <c r="QTJ68" s="136"/>
      <c r="QTK68" s="136"/>
      <c r="QTL68" s="136"/>
      <c r="QTM68" s="136"/>
      <c r="QTN68" s="136"/>
      <c r="QTO68" s="136"/>
      <c r="QTP68" s="136"/>
      <c r="QTQ68" s="136"/>
      <c r="QTR68" s="136"/>
      <c r="QTS68" s="136"/>
      <c r="QTT68" s="136"/>
      <c r="QTU68" s="136"/>
      <c r="QTV68" s="136"/>
      <c r="QTW68" s="136"/>
      <c r="QTX68" s="136"/>
      <c r="QTY68" s="136"/>
      <c r="QTZ68" s="136"/>
      <c r="QUA68" s="136"/>
      <c r="QUB68" s="136"/>
      <c r="QUC68" s="136"/>
      <c r="QUD68" s="136"/>
      <c r="QUE68" s="136"/>
      <c r="QUF68" s="136"/>
      <c r="QUG68" s="136"/>
      <c r="QUH68" s="136"/>
      <c r="QUI68" s="136"/>
      <c r="QUJ68" s="136"/>
      <c r="QUK68" s="136"/>
      <c r="QUL68" s="136"/>
      <c r="QUM68" s="136"/>
      <c r="QUN68" s="136"/>
      <c r="QUO68" s="136"/>
      <c r="QUP68" s="136"/>
      <c r="QUQ68" s="136"/>
      <c r="QUR68" s="136"/>
      <c r="QUS68" s="136"/>
      <c r="QUT68" s="136"/>
      <c r="QUU68" s="136"/>
      <c r="QUV68" s="136"/>
      <c r="QUW68" s="136"/>
      <c r="QUX68" s="136"/>
      <c r="QUY68" s="136"/>
      <c r="QUZ68" s="136"/>
      <c r="QVA68" s="136"/>
      <c r="QVB68" s="136"/>
      <c r="QVC68" s="136"/>
      <c r="QVD68" s="136"/>
      <c r="QVE68" s="136"/>
      <c r="QVF68" s="136"/>
      <c r="QVG68" s="136"/>
      <c r="QVH68" s="136"/>
      <c r="QVI68" s="136"/>
      <c r="QVJ68" s="136"/>
      <c r="QVK68" s="136"/>
      <c r="QVL68" s="136"/>
      <c r="QVM68" s="136"/>
      <c r="QVN68" s="136"/>
      <c r="QVO68" s="136"/>
      <c r="QVP68" s="136"/>
      <c r="QVQ68" s="136"/>
      <c r="QVR68" s="136"/>
      <c r="QVS68" s="136"/>
      <c r="QVT68" s="136"/>
      <c r="QVU68" s="136"/>
      <c r="QVV68" s="136"/>
      <c r="QVW68" s="136"/>
      <c r="QVX68" s="136"/>
      <c r="QVY68" s="136"/>
      <c r="QVZ68" s="136"/>
      <c r="QWA68" s="136"/>
      <c r="QWB68" s="136"/>
      <c r="QWC68" s="136"/>
      <c r="QWD68" s="136"/>
      <c r="QWE68" s="136"/>
      <c r="QWF68" s="136"/>
      <c r="QWG68" s="136"/>
      <c r="QWH68" s="136"/>
      <c r="QWI68" s="136"/>
      <c r="QWJ68" s="136"/>
      <c r="QWK68" s="136"/>
      <c r="QWL68" s="136"/>
      <c r="QWM68" s="136"/>
      <c r="QWN68" s="136"/>
      <c r="QWO68" s="136"/>
      <c r="QWP68" s="136"/>
      <c r="QWQ68" s="136"/>
      <c r="QWR68" s="136"/>
      <c r="QWS68" s="136"/>
      <c r="QWT68" s="136"/>
      <c r="QWU68" s="136"/>
      <c r="QWV68" s="136"/>
      <c r="QWW68" s="136"/>
      <c r="QWX68" s="136"/>
      <c r="QWY68" s="136"/>
      <c r="QWZ68" s="136"/>
      <c r="QXA68" s="136"/>
      <c r="QXB68" s="136"/>
      <c r="QXC68" s="136"/>
      <c r="QXD68" s="136"/>
      <c r="QXE68" s="136"/>
      <c r="QXF68" s="136"/>
      <c r="QXG68" s="136"/>
      <c r="QXH68" s="136"/>
      <c r="QXI68" s="136"/>
      <c r="QXJ68" s="136"/>
      <c r="QXK68" s="136"/>
      <c r="QXL68" s="136"/>
      <c r="QXM68" s="136"/>
      <c r="QXN68" s="136"/>
      <c r="QXO68" s="136"/>
      <c r="QXP68" s="136"/>
      <c r="QXQ68" s="136"/>
      <c r="QXR68" s="136"/>
      <c r="QXS68" s="136"/>
      <c r="QXT68" s="136"/>
      <c r="QXU68" s="136"/>
      <c r="QXV68" s="136"/>
      <c r="QXW68" s="136"/>
      <c r="QXX68" s="136"/>
      <c r="QXY68" s="136"/>
      <c r="QXZ68" s="136"/>
      <c r="QYA68" s="136"/>
      <c r="QYB68" s="136"/>
      <c r="QYC68" s="136"/>
      <c r="QYD68" s="136"/>
      <c r="QYE68" s="136"/>
      <c r="QYF68" s="136"/>
      <c r="QYG68" s="136"/>
      <c r="QYH68" s="136"/>
      <c r="QYI68" s="136"/>
      <c r="QYJ68" s="136"/>
      <c r="QYK68" s="136"/>
      <c r="QYL68" s="136"/>
      <c r="QYM68" s="136"/>
      <c r="QYN68" s="136"/>
      <c r="QYO68" s="136"/>
      <c r="QYP68" s="136"/>
      <c r="QYQ68" s="136"/>
      <c r="QYR68" s="136"/>
      <c r="QYS68" s="136"/>
      <c r="QYT68" s="136"/>
      <c r="QYU68" s="136"/>
      <c r="QYV68" s="136"/>
      <c r="QYW68" s="136"/>
      <c r="QYX68" s="136"/>
      <c r="QYY68" s="136"/>
      <c r="QYZ68" s="136"/>
      <c r="QZA68" s="136"/>
      <c r="QZB68" s="136"/>
      <c r="QZC68" s="136"/>
      <c r="QZD68" s="136"/>
      <c r="QZE68" s="136"/>
      <c r="QZF68" s="136"/>
      <c r="QZG68" s="136"/>
      <c r="QZH68" s="136"/>
      <c r="QZI68" s="136"/>
      <c r="QZJ68" s="136"/>
      <c r="QZK68" s="136"/>
      <c r="QZL68" s="136"/>
      <c r="QZM68" s="136"/>
      <c r="QZN68" s="136"/>
      <c r="QZO68" s="136"/>
      <c r="QZP68" s="136"/>
      <c r="QZQ68" s="136"/>
      <c r="QZR68" s="136"/>
      <c r="QZS68" s="136"/>
      <c r="QZT68" s="136"/>
      <c r="QZU68" s="136"/>
      <c r="QZV68" s="136"/>
      <c r="QZW68" s="136"/>
      <c r="QZX68" s="136"/>
      <c r="QZY68" s="136"/>
      <c r="QZZ68" s="136"/>
      <c r="RAA68" s="136"/>
      <c r="RAB68" s="136"/>
      <c r="RAC68" s="136"/>
      <c r="RAD68" s="136"/>
      <c r="RAE68" s="136"/>
      <c r="RAF68" s="136"/>
      <c r="RAG68" s="136"/>
      <c r="RAH68" s="136"/>
      <c r="RAI68" s="136"/>
      <c r="RAJ68" s="136"/>
      <c r="RAK68" s="136"/>
      <c r="RAL68" s="136"/>
      <c r="RAM68" s="136"/>
      <c r="RAN68" s="136"/>
      <c r="RAO68" s="136"/>
      <c r="RAP68" s="136"/>
      <c r="RAQ68" s="136"/>
      <c r="RAR68" s="136"/>
      <c r="RAS68" s="136"/>
      <c r="RAT68" s="136"/>
      <c r="RAU68" s="136"/>
      <c r="RAV68" s="136"/>
      <c r="RAW68" s="136"/>
      <c r="RAX68" s="136"/>
      <c r="RAY68" s="136"/>
      <c r="RAZ68" s="136"/>
      <c r="RBA68" s="136"/>
      <c r="RBB68" s="136"/>
      <c r="RBC68" s="136"/>
      <c r="RBD68" s="136"/>
      <c r="RBE68" s="136"/>
      <c r="RBF68" s="136"/>
      <c r="RBG68" s="136"/>
      <c r="RBH68" s="136"/>
      <c r="RBI68" s="136"/>
      <c r="RBJ68" s="136"/>
      <c r="RBK68" s="136"/>
      <c r="RBL68" s="136"/>
      <c r="RBM68" s="136"/>
      <c r="RBN68" s="136"/>
      <c r="RBO68" s="136"/>
      <c r="RBP68" s="136"/>
      <c r="RBQ68" s="136"/>
      <c r="RBR68" s="136"/>
      <c r="RBS68" s="136"/>
      <c r="RBT68" s="136"/>
      <c r="RBU68" s="136"/>
      <c r="RBV68" s="136"/>
      <c r="RBW68" s="136"/>
      <c r="RBX68" s="136"/>
      <c r="RBY68" s="136"/>
      <c r="RBZ68" s="136"/>
      <c r="RCA68" s="136"/>
      <c r="RCB68" s="136"/>
      <c r="RCC68" s="136"/>
      <c r="RCD68" s="136"/>
      <c r="RCE68" s="136"/>
      <c r="RCF68" s="136"/>
      <c r="RCG68" s="136"/>
      <c r="RCH68" s="136"/>
      <c r="RCI68" s="136"/>
      <c r="RCJ68" s="136"/>
      <c r="RCK68" s="136"/>
      <c r="RCL68" s="136"/>
      <c r="RCM68" s="136"/>
      <c r="RCN68" s="136"/>
      <c r="RCO68" s="136"/>
      <c r="RCP68" s="136"/>
      <c r="RCQ68" s="136"/>
      <c r="RCR68" s="136"/>
      <c r="RCS68" s="136"/>
      <c r="RCT68" s="136"/>
      <c r="RCU68" s="136"/>
      <c r="RCV68" s="136"/>
      <c r="RCW68" s="136"/>
      <c r="RCX68" s="136"/>
      <c r="RCY68" s="136"/>
      <c r="RCZ68" s="136"/>
      <c r="RDA68" s="136"/>
      <c r="RDB68" s="136"/>
      <c r="RDC68" s="136"/>
      <c r="RDD68" s="136"/>
      <c r="RDE68" s="136"/>
      <c r="RDF68" s="136"/>
      <c r="RDG68" s="136"/>
      <c r="RDH68" s="136"/>
      <c r="RDI68" s="136"/>
      <c r="RDJ68" s="136"/>
      <c r="RDK68" s="136"/>
      <c r="RDL68" s="136"/>
      <c r="RDM68" s="136"/>
      <c r="RDN68" s="136"/>
      <c r="RDO68" s="136"/>
      <c r="RDP68" s="136"/>
      <c r="RDQ68" s="136"/>
      <c r="RDR68" s="136"/>
      <c r="RDS68" s="136"/>
      <c r="RDT68" s="136"/>
      <c r="RDU68" s="136"/>
      <c r="RDV68" s="136"/>
      <c r="RDW68" s="136"/>
      <c r="RDX68" s="136"/>
      <c r="RDY68" s="136"/>
      <c r="RDZ68" s="136"/>
      <c r="REA68" s="136"/>
      <c r="REB68" s="136"/>
      <c r="REC68" s="136"/>
      <c r="RED68" s="136"/>
      <c r="REE68" s="136"/>
      <c r="REF68" s="136"/>
      <c r="REG68" s="136"/>
      <c r="REH68" s="136"/>
      <c r="REI68" s="136"/>
      <c r="REJ68" s="136"/>
      <c r="REK68" s="136"/>
      <c r="REL68" s="136"/>
      <c r="REM68" s="136"/>
      <c r="REN68" s="136"/>
      <c r="REO68" s="136"/>
      <c r="REP68" s="136"/>
      <c r="REQ68" s="136"/>
      <c r="RER68" s="136"/>
      <c r="RES68" s="136"/>
      <c r="RET68" s="136"/>
      <c r="REU68" s="136"/>
      <c r="REV68" s="136"/>
      <c r="REW68" s="136"/>
      <c r="REX68" s="136"/>
      <c r="REY68" s="136"/>
      <c r="REZ68" s="136"/>
      <c r="RFA68" s="136"/>
      <c r="RFB68" s="136"/>
      <c r="RFC68" s="136"/>
      <c r="RFD68" s="136"/>
      <c r="RFE68" s="136"/>
      <c r="RFF68" s="136"/>
      <c r="RFG68" s="136"/>
      <c r="RFH68" s="136"/>
      <c r="RFI68" s="136"/>
      <c r="RFJ68" s="136"/>
      <c r="RFK68" s="136"/>
      <c r="RFL68" s="136"/>
      <c r="RFM68" s="136"/>
      <c r="RFN68" s="136"/>
      <c r="RFO68" s="136"/>
      <c r="RFP68" s="136"/>
      <c r="RFQ68" s="136"/>
      <c r="RFR68" s="136"/>
      <c r="RFS68" s="136"/>
      <c r="RFT68" s="136"/>
      <c r="RFU68" s="136"/>
      <c r="RFV68" s="136"/>
      <c r="RFW68" s="136"/>
      <c r="RFX68" s="136"/>
      <c r="RFY68" s="136"/>
      <c r="RFZ68" s="136"/>
      <c r="RGA68" s="136"/>
      <c r="RGB68" s="136"/>
      <c r="RGC68" s="136"/>
      <c r="RGD68" s="136"/>
      <c r="RGE68" s="136"/>
      <c r="RGF68" s="136"/>
      <c r="RGG68" s="136"/>
      <c r="RGH68" s="136"/>
      <c r="RGI68" s="136"/>
      <c r="RGJ68" s="136"/>
      <c r="RGK68" s="136"/>
      <c r="RGL68" s="136"/>
      <c r="RGM68" s="136"/>
      <c r="RGN68" s="136"/>
      <c r="RGO68" s="136"/>
      <c r="RGP68" s="136"/>
      <c r="RGQ68" s="136"/>
      <c r="RGR68" s="136"/>
      <c r="RGS68" s="136"/>
      <c r="RGT68" s="136"/>
      <c r="RGU68" s="136"/>
      <c r="RGV68" s="136"/>
      <c r="RGW68" s="136"/>
      <c r="RGX68" s="136"/>
      <c r="RGY68" s="136"/>
      <c r="RGZ68" s="136"/>
      <c r="RHA68" s="136"/>
      <c r="RHB68" s="136"/>
      <c r="RHC68" s="136"/>
      <c r="RHD68" s="136"/>
      <c r="RHE68" s="136"/>
      <c r="RHF68" s="136"/>
      <c r="RHG68" s="136"/>
      <c r="RHH68" s="136"/>
      <c r="RHI68" s="136"/>
      <c r="RHJ68" s="136"/>
      <c r="RHK68" s="136"/>
      <c r="RHL68" s="136"/>
      <c r="RHM68" s="136"/>
      <c r="RHN68" s="136"/>
      <c r="RHO68" s="136"/>
      <c r="RHP68" s="136"/>
      <c r="RHQ68" s="136"/>
      <c r="RHR68" s="136"/>
      <c r="RHS68" s="136"/>
      <c r="RHT68" s="136"/>
      <c r="RHU68" s="136"/>
      <c r="RHV68" s="136"/>
      <c r="RHW68" s="136"/>
      <c r="RHX68" s="136"/>
      <c r="RHY68" s="136"/>
      <c r="RHZ68" s="136"/>
      <c r="RIA68" s="136"/>
      <c r="RIB68" s="136"/>
      <c r="RIC68" s="136"/>
      <c r="RID68" s="136"/>
      <c r="RIE68" s="136"/>
      <c r="RIF68" s="136"/>
      <c r="RIG68" s="136"/>
      <c r="RIH68" s="136"/>
      <c r="RII68" s="136"/>
      <c r="RIJ68" s="136"/>
      <c r="RIK68" s="136"/>
      <c r="RIL68" s="136"/>
      <c r="RIM68" s="136"/>
      <c r="RIN68" s="136"/>
      <c r="RIO68" s="136"/>
      <c r="RIP68" s="136"/>
      <c r="RIQ68" s="136"/>
      <c r="RIR68" s="136"/>
      <c r="RIS68" s="136"/>
      <c r="RIT68" s="136"/>
      <c r="RIU68" s="136"/>
      <c r="RIV68" s="136"/>
      <c r="RIW68" s="136"/>
      <c r="RIX68" s="136"/>
      <c r="RIY68" s="136"/>
      <c r="RIZ68" s="136"/>
      <c r="RJA68" s="136"/>
      <c r="RJB68" s="136"/>
      <c r="RJC68" s="136"/>
      <c r="RJD68" s="136"/>
      <c r="RJE68" s="136"/>
      <c r="RJF68" s="136"/>
      <c r="RJG68" s="136"/>
      <c r="RJH68" s="136"/>
      <c r="RJI68" s="136"/>
      <c r="RJJ68" s="136"/>
      <c r="RJK68" s="136"/>
      <c r="RJL68" s="136"/>
      <c r="RJM68" s="136"/>
      <c r="RJN68" s="136"/>
      <c r="RJO68" s="136"/>
      <c r="RJP68" s="136"/>
      <c r="RJQ68" s="136"/>
      <c r="RJR68" s="136"/>
      <c r="RJS68" s="136"/>
      <c r="RJT68" s="136"/>
      <c r="RJU68" s="136"/>
      <c r="RJV68" s="136"/>
      <c r="RJW68" s="136"/>
      <c r="RJX68" s="136"/>
      <c r="RJY68" s="136"/>
      <c r="RJZ68" s="136"/>
      <c r="RKA68" s="136"/>
      <c r="RKB68" s="136"/>
      <c r="RKC68" s="136"/>
      <c r="RKD68" s="136"/>
      <c r="RKE68" s="136"/>
      <c r="RKF68" s="136"/>
      <c r="RKG68" s="136"/>
      <c r="RKH68" s="136"/>
      <c r="RKI68" s="136"/>
      <c r="RKJ68" s="136"/>
      <c r="RKK68" s="136"/>
      <c r="RKL68" s="136"/>
      <c r="RKM68" s="136"/>
      <c r="RKN68" s="136"/>
      <c r="RKO68" s="136"/>
      <c r="RKP68" s="136"/>
      <c r="RKQ68" s="136"/>
      <c r="RKR68" s="136"/>
      <c r="RKS68" s="136"/>
      <c r="RKT68" s="136"/>
      <c r="RKU68" s="136"/>
      <c r="RKV68" s="136"/>
      <c r="RKW68" s="136"/>
      <c r="RKX68" s="136"/>
      <c r="RKY68" s="136"/>
      <c r="RKZ68" s="136"/>
      <c r="RLA68" s="136"/>
      <c r="RLB68" s="136"/>
      <c r="RLC68" s="136"/>
      <c r="RLD68" s="136"/>
      <c r="RLE68" s="136"/>
      <c r="RLF68" s="136"/>
      <c r="RLG68" s="136"/>
      <c r="RLH68" s="136"/>
      <c r="RLI68" s="136"/>
      <c r="RLJ68" s="136"/>
      <c r="RLK68" s="136"/>
      <c r="RLL68" s="136"/>
      <c r="RLM68" s="136"/>
      <c r="RLN68" s="136"/>
      <c r="RLO68" s="136"/>
      <c r="RLP68" s="136"/>
      <c r="RLQ68" s="136"/>
      <c r="RLR68" s="136"/>
      <c r="RLS68" s="136"/>
      <c r="RLT68" s="136"/>
      <c r="RLU68" s="136"/>
      <c r="RLV68" s="136"/>
      <c r="RLW68" s="136"/>
      <c r="RLX68" s="136"/>
      <c r="RLY68" s="136"/>
      <c r="RLZ68" s="136"/>
      <c r="RMA68" s="136"/>
      <c r="RMB68" s="136"/>
      <c r="RMC68" s="136"/>
      <c r="RMD68" s="136"/>
      <c r="RME68" s="136"/>
      <c r="RMF68" s="136"/>
      <c r="RMG68" s="136"/>
      <c r="RMH68" s="136"/>
      <c r="RMI68" s="136"/>
      <c r="RMJ68" s="136"/>
      <c r="RMK68" s="136"/>
      <c r="RML68" s="136"/>
      <c r="RMM68" s="136"/>
      <c r="RMN68" s="136"/>
      <c r="RMO68" s="136"/>
      <c r="RMP68" s="136"/>
      <c r="RMQ68" s="136"/>
      <c r="RMR68" s="136"/>
      <c r="RMS68" s="136"/>
      <c r="RMT68" s="136"/>
      <c r="RMU68" s="136"/>
      <c r="RMV68" s="136"/>
      <c r="RMW68" s="136"/>
      <c r="RMX68" s="136"/>
      <c r="RMY68" s="136"/>
      <c r="RMZ68" s="136"/>
      <c r="RNA68" s="136"/>
      <c r="RNB68" s="136"/>
      <c r="RNC68" s="136"/>
      <c r="RND68" s="136"/>
      <c r="RNE68" s="136"/>
      <c r="RNF68" s="136"/>
      <c r="RNG68" s="136"/>
      <c r="RNH68" s="136"/>
      <c r="RNI68" s="136"/>
      <c r="RNJ68" s="136"/>
      <c r="RNK68" s="136"/>
      <c r="RNL68" s="136"/>
      <c r="RNM68" s="136"/>
      <c r="RNN68" s="136"/>
      <c r="RNO68" s="136"/>
      <c r="RNP68" s="136"/>
      <c r="RNQ68" s="136"/>
      <c r="RNR68" s="136"/>
      <c r="RNS68" s="136"/>
      <c r="RNT68" s="136"/>
      <c r="RNU68" s="136"/>
      <c r="RNV68" s="136"/>
      <c r="RNW68" s="136"/>
      <c r="RNX68" s="136"/>
      <c r="RNY68" s="136"/>
      <c r="RNZ68" s="136"/>
      <c r="ROA68" s="136"/>
      <c r="ROB68" s="136"/>
      <c r="ROC68" s="136"/>
      <c r="ROD68" s="136"/>
      <c r="ROE68" s="136"/>
      <c r="ROF68" s="136"/>
      <c r="ROG68" s="136"/>
      <c r="ROH68" s="136"/>
      <c r="ROI68" s="136"/>
      <c r="ROJ68" s="136"/>
      <c r="ROK68" s="136"/>
      <c r="ROL68" s="136"/>
      <c r="ROM68" s="136"/>
      <c r="RON68" s="136"/>
      <c r="ROO68" s="136"/>
      <c r="ROP68" s="136"/>
      <c r="ROQ68" s="136"/>
      <c r="ROR68" s="136"/>
      <c r="ROS68" s="136"/>
      <c r="ROT68" s="136"/>
      <c r="ROU68" s="136"/>
      <c r="ROV68" s="136"/>
      <c r="ROW68" s="136"/>
      <c r="ROX68" s="136"/>
      <c r="ROY68" s="136"/>
      <c r="ROZ68" s="136"/>
      <c r="RPA68" s="136"/>
      <c r="RPB68" s="136"/>
      <c r="RPC68" s="136"/>
      <c r="RPD68" s="136"/>
      <c r="RPE68" s="136"/>
      <c r="RPF68" s="136"/>
      <c r="RPG68" s="136"/>
      <c r="RPH68" s="136"/>
      <c r="RPI68" s="136"/>
      <c r="RPJ68" s="136"/>
      <c r="RPK68" s="136"/>
      <c r="RPL68" s="136"/>
      <c r="RPM68" s="136"/>
      <c r="RPN68" s="136"/>
      <c r="RPO68" s="136"/>
      <c r="RPP68" s="136"/>
      <c r="RPQ68" s="136"/>
      <c r="RPR68" s="136"/>
      <c r="RPS68" s="136"/>
      <c r="RPT68" s="136"/>
      <c r="RPU68" s="136"/>
      <c r="RPV68" s="136"/>
      <c r="RPW68" s="136"/>
      <c r="RPX68" s="136"/>
      <c r="RPY68" s="136"/>
      <c r="RPZ68" s="136"/>
      <c r="RQA68" s="136"/>
      <c r="RQB68" s="136"/>
      <c r="RQC68" s="136"/>
      <c r="RQD68" s="136"/>
      <c r="RQE68" s="136"/>
      <c r="RQF68" s="136"/>
      <c r="RQG68" s="136"/>
      <c r="RQH68" s="136"/>
      <c r="RQI68" s="136"/>
      <c r="RQJ68" s="136"/>
      <c r="RQK68" s="136"/>
      <c r="RQL68" s="136"/>
      <c r="RQM68" s="136"/>
      <c r="RQN68" s="136"/>
      <c r="RQO68" s="136"/>
      <c r="RQP68" s="136"/>
      <c r="RQQ68" s="136"/>
      <c r="RQR68" s="136"/>
      <c r="RQS68" s="136"/>
      <c r="RQT68" s="136"/>
      <c r="RQU68" s="136"/>
      <c r="RQV68" s="136"/>
      <c r="RQW68" s="136"/>
      <c r="RQX68" s="136"/>
      <c r="RQY68" s="136"/>
      <c r="RQZ68" s="136"/>
      <c r="RRA68" s="136"/>
      <c r="RRB68" s="136"/>
      <c r="RRC68" s="136"/>
      <c r="RRD68" s="136"/>
      <c r="RRE68" s="136"/>
      <c r="RRF68" s="136"/>
      <c r="RRG68" s="136"/>
      <c r="RRH68" s="136"/>
      <c r="RRI68" s="136"/>
      <c r="RRJ68" s="136"/>
      <c r="RRK68" s="136"/>
      <c r="RRL68" s="136"/>
      <c r="RRM68" s="136"/>
      <c r="RRN68" s="136"/>
      <c r="RRO68" s="136"/>
      <c r="RRP68" s="136"/>
      <c r="RRQ68" s="136"/>
      <c r="RRR68" s="136"/>
      <c r="RRS68" s="136"/>
      <c r="RRT68" s="136"/>
      <c r="RRU68" s="136"/>
      <c r="RRV68" s="136"/>
      <c r="RRW68" s="136"/>
      <c r="RRX68" s="136"/>
      <c r="RRY68" s="136"/>
      <c r="RRZ68" s="136"/>
      <c r="RSA68" s="136"/>
      <c r="RSB68" s="136"/>
      <c r="RSC68" s="136"/>
      <c r="RSD68" s="136"/>
      <c r="RSE68" s="136"/>
      <c r="RSF68" s="136"/>
      <c r="RSG68" s="136"/>
      <c r="RSH68" s="136"/>
      <c r="RSI68" s="136"/>
      <c r="RSJ68" s="136"/>
      <c r="RSK68" s="136"/>
      <c r="RSL68" s="136"/>
      <c r="RSM68" s="136"/>
      <c r="RSN68" s="136"/>
      <c r="RSO68" s="136"/>
      <c r="RSP68" s="136"/>
      <c r="RSQ68" s="136"/>
      <c r="RSR68" s="136"/>
      <c r="RSS68" s="136"/>
      <c r="RST68" s="136"/>
      <c r="RSU68" s="136"/>
      <c r="RSV68" s="136"/>
      <c r="RSW68" s="136"/>
      <c r="RSX68" s="136"/>
      <c r="RSY68" s="136"/>
      <c r="RSZ68" s="136"/>
      <c r="RTA68" s="136"/>
      <c r="RTB68" s="136"/>
      <c r="RTC68" s="136"/>
      <c r="RTD68" s="136"/>
      <c r="RTE68" s="136"/>
      <c r="RTF68" s="136"/>
      <c r="RTG68" s="136"/>
      <c r="RTH68" s="136"/>
      <c r="RTI68" s="136"/>
      <c r="RTJ68" s="136"/>
      <c r="RTK68" s="136"/>
      <c r="RTL68" s="136"/>
      <c r="RTM68" s="136"/>
      <c r="RTN68" s="136"/>
      <c r="RTO68" s="136"/>
      <c r="RTP68" s="136"/>
      <c r="RTQ68" s="136"/>
      <c r="RTR68" s="136"/>
      <c r="RTS68" s="136"/>
      <c r="RTT68" s="136"/>
      <c r="RTU68" s="136"/>
      <c r="RTV68" s="136"/>
      <c r="RTW68" s="136"/>
      <c r="RTX68" s="136"/>
      <c r="RTY68" s="136"/>
      <c r="RTZ68" s="136"/>
      <c r="RUA68" s="136"/>
      <c r="RUB68" s="136"/>
      <c r="RUC68" s="136"/>
      <c r="RUD68" s="136"/>
      <c r="RUE68" s="136"/>
      <c r="RUF68" s="136"/>
      <c r="RUG68" s="136"/>
      <c r="RUH68" s="136"/>
      <c r="RUI68" s="136"/>
      <c r="RUJ68" s="136"/>
      <c r="RUK68" s="136"/>
      <c r="RUL68" s="136"/>
      <c r="RUM68" s="136"/>
      <c r="RUN68" s="136"/>
      <c r="RUO68" s="136"/>
      <c r="RUP68" s="136"/>
      <c r="RUQ68" s="136"/>
      <c r="RUR68" s="136"/>
      <c r="RUS68" s="136"/>
      <c r="RUT68" s="136"/>
      <c r="RUU68" s="136"/>
      <c r="RUV68" s="136"/>
      <c r="RUW68" s="136"/>
      <c r="RUX68" s="136"/>
      <c r="RUY68" s="136"/>
      <c r="RUZ68" s="136"/>
      <c r="RVA68" s="136"/>
      <c r="RVB68" s="136"/>
      <c r="RVC68" s="136"/>
      <c r="RVD68" s="136"/>
      <c r="RVE68" s="136"/>
      <c r="RVF68" s="136"/>
      <c r="RVG68" s="136"/>
      <c r="RVH68" s="136"/>
      <c r="RVI68" s="136"/>
      <c r="RVJ68" s="136"/>
      <c r="RVK68" s="136"/>
      <c r="RVL68" s="136"/>
      <c r="RVM68" s="136"/>
      <c r="RVN68" s="136"/>
      <c r="RVO68" s="136"/>
      <c r="RVP68" s="136"/>
      <c r="RVQ68" s="136"/>
      <c r="RVR68" s="136"/>
      <c r="RVS68" s="136"/>
      <c r="RVT68" s="136"/>
      <c r="RVU68" s="136"/>
      <c r="RVV68" s="136"/>
      <c r="RVW68" s="136"/>
      <c r="RVX68" s="136"/>
      <c r="RVY68" s="136"/>
      <c r="RVZ68" s="136"/>
      <c r="RWA68" s="136"/>
      <c r="RWB68" s="136"/>
      <c r="RWC68" s="136"/>
      <c r="RWD68" s="136"/>
      <c r="RWE68" s="136"/>
      <c r="RWF68" s="136"/>
      <c r="RWG68" s="136"/>
      <c r="RWH68" s="136"/>
      <c r="RWI68" s="136"/>
      <c r="RWJ68" s="136"/>
      <c r="RWK68" s="136"/>
      <c r="RWL68" s="136"/>
      <c r="RWM68" s="136"/>
      <c r="RWN68" s="136"/>
      <c r="RWO68" s="136"/>
      <c r="RWP68" s="136"/>
      <c r="RWQ68" s="136"/>
      <c r="RWR68" s="136"/>
      <c r="RWS68" s="136"/>
      <c r="RWT68" s="136"/>
      <c r="RWU68" s="136"/>
      <c r="RWV68" s="136"/>
      <c r="RWW68" s="136"/>
      <c r="RWX68" s="136"/>
      <c r="RWY68" s="136"/>
      <c r="RWZ68" s="136"/>
      <c r="RXA68" s="136"/>
      <c r="RXB68" s="136"/>
      <c r="RXC68" s="136"/>
      <c r="RXD68" s="136"/>
      <c r="RXE68" s="136"/>
      <c r="RXF68" s="136"/>
      <c r="RXG68" s="136"/>
      <c r="RXH68" s="136"/>
      <c r="RXI68" s="136"/>
      <c r="RXJ68" s="136"/>
      <c r="RXK68" s="136"/>
      <c r="RXL68" s="136"/>
      <c r="RXM68" s="136"/>
      <c r="RXN68" s="136"/>
      <c r="RXO68" s="136"/>
      <c r="RXP68" s="136"/>
      <c r="RXQ68" s="136"/>
      <c r="RXR68" s="136"/>
      <c r="RXS68" s="136"/>
      <c r="RXT68" s="136"/>
      <c r="RXU68" s="136"/>
      <c r="RXV68" s="136"/>
      <c r="RXW68" s="136"/>
      <c r="RXX68" s="136"/>
      <c r="RXY68" s="136"/>
      <c r="RXZ68" s="136"/>
      <c r="RYA68" s="136"/>
      <c r="RYB68" s="136"/>
      <c r="RYC68" s="136"/>
      <c r="RYD68" s="136"/>
      <c r="RYE68" s="136"/>
      <c r="RYF68" s="136"/>
      <c r="RYG68" s="136"/>
      <c r="RYH68" s="136"/>
      <c r="RYI68" s="136"/>
      <c r="RYJ68" s="136"/>
      <c r="RYK68" s="136"/>
      <c r="RYL68" s="136"/>
      <c r="RYM68" s="136"/>
      <c r="RYN68" s="136"/>
      <c r="RYO68" s="136"/>
      <c r="RYP68" s="136"/>
      <c r="RYQ68" s="136"/>
      <c r="RYR68" s="136"/>
      <c r="RYS68" s="136"/>
      <c r="RYT68" s="136"/>
      <c r="RYU68" s="136"/>
      <c r="RYV68" s="136"/>
      <c r="RYW68" s="136"/>
      <c r="RYX68" s="136"/>
      <c r="RYY68" s="136"/>
      <c r="RYZ68" s="136"/>
      <c r="RZA68" s="136"/>
      <c r="RZB68" s="136"/>
      <c r="RZC68" s="136"/>
      <c r="RZD68" s="136"/>
      <c r="RZE68" s="136"/>
      <c r="RZF68" s="136"/>
      <c r="RZG68" s="136"/>
      <c r="RZH68" s="136"/>
      <c r="RZI68" s="136"/>
      <c r="RZJ68" s="136"/>
      <c r="RZK68" s="136"/>
      <c r="RZL68" s="136"/>
      <c r="RZM68" s="136"/>
      <c r="RZN68" s="136"/>
      <c r="RZO68" s="136"/>
      <c r="RZP68" s="136"/>
      <c r="RZQ68" s="136"/>
      <c r="RZR68" s="136"/>
      <c r="RZS68" s="136"/>
      <c r="RZT68" s="136"/>
      <c r="RZU68" s="136"/>
      <c r="RZV68" s="136"/>
      <c r="RZW68" s="136"/>
      <c r="RZX68" s="136"/>
      <c r="RZY68" s="136"/>
      <c r="RZZ68" s="136"/>
      <c r="SAA68" s="136"/>
      <c r="SAB68" s="136"/>
      <c r="SAC68" s="136"/>
      <c r="SAD68" s="136"/>
      <c r="SAE68" s="136"/>
      <c r="SAF68" s="136"/>
      <c r="SAG68" s="136"/>
      <c r="SAH68" s="136"/>
      <c r="SAI68" s="136"/>
      <c r="SAJ68" s="136"/>
      <c r="SAK68" s="136"/>
      <c r="SAL68" s="136"/>
      <c r="SAM68" s="136"/>
      <c r="SAN68" s="136"/>
      <c r="SAO68" s="136"/>
      <c r="SAP68" s="136"/>
      <c r="SAQ68" s="136"/>
      <c r="SAR68" s="136"/>
      <c r="SAS68" s="136"/>
      <c r="SAT68" s="136"/>
      <c r="SAU68" s="136"/>
      <c r="SAV68" s="136"/>
      <c r="SAW68" s="136"/>
      <c r="SAX68" s="136"/>
      <c r="SAY68" s="136"/>
      <c r="SAZ68" s="136"/>
      <c r="SBA68" s="136"/>
      <c r="SBB68" s="136"/>
      <c r="SBC68" s="136"/>
      <c r="SBD68" s="136"/>
      <c r="SBE68" s="136"/>
      <c r="SBF68" s="136"/>
      <c r="SBG68" s="136"/>
      <c r="SBH68" s="136"/>
      <c r="SBI68" s="136"/>
      <c r="SBJ68" s="136"/>
      <c r="SBK68" s="136"/>
      <c r="SBL68" s="136"/>
      <c r="SBM68" s="136"/>
      <c r="SBN68" s="136"/>
      <c r="SBO68" s="136"/>
      <c r="SBP68" s="136"/>
      <c r="SBQ68" s="136"/>
      <c r="SBR68" s="136"/>
      <c r="SBS68" s="136"/>
      <c r="SBT68" s="136"/>
      <c r="SBU68" s="136"/>
      <c r="SBV68" s="136"/>
      <c r="SBW68" s="136"/>
      <c r="SBX68" s="136"/>
      <c r="SBY68" s="136"/>
      <c r="SBZ68" s="136"/>
      <c r="SCA68" s="136"/>
      <c r="SCB68" s="136"/>
      <c r="SCC68" s="136"/>
      <c r="SCD68" s="136"/>
      <c r="SCE68" s="136"/>
      <c r="SCF68" s="136"/>
      <c r="SCG68" s="136"/>
      <c r="SCH68" s="136"/>
      <c r="SCI68" s="136"/>
      <c r="SCJ68" s="136"/>
      <c r="SCK68" s="136"/>
      <c r="SCL68" s="136"/>
      <c r="SCM68" s="136"/>
      <c r="SCN68" s="136"/>
      <c r="SCO68" s="136"/>
      <c r="SCP68" s="136"/>
      <c r="SCQ68" s="136"/>
      <c r="SCR68" s="136"/>
      <c r="SCS68" s="136"/>
      <c r="SCT68" s="136"/>
      <c r="SCU68" s="136"/>
      <c r="SCV68" s="136"/>
      <c r="SCW68" s="136"/>
      <c r="SCX68" s="136"/>
      <c r="SCY68" s="136"/>
      <c r="SCZ68" s="136"/>
      <c r="SDA68" s="136"/>
      <c r="SDB68" s="136"/>
      <c r="SDC68" s="136"/>
      <c r="SDD68" s="136"/>
      <c r="SDE68" s="136"/>
      <c r="SDF68" s="136"/>
      <c r="SDG68" s="136"/>
      <c r="SDH68" s="136"/>
      <c r="SDI68" s="136"/>
      <c r="SDJ68" s="136"/>
      <c r="SDK68" s="136"/>
      <c r="SDL68" s="136"/>
      <c r="SDM68" s="136"/>
      <c r="SDN68" s="136"/>
      <c r="SDO68" s="136"/>
      <c r="SDP68" s="136"/>
      <c r="SDQ68" s="136"/>
      <c r="SDR68" s="136"/>
      <c r="SDS68" s="136"/>
      <c r="SDT68" s="136"/>
      <c r="SDU68" s="136"/>
      <c r="SDV68" s="136"/>
      <c r="SDW68" s="136"/>
      <c r="SDX68" s="136"/>
      <c r="SDY68" s="136"/>
      <c r="SDZ68" s="136"/>
      <c r="SEA68" s="136"/>
      <c r="SEB68" s="136"/>
      <c r="SEC68" s="136"/>
      <c r="SED68" s="136"/>
      <c r="SEE68" s="136"/>
      <c r="SEF68" s="136"/>
      <c r="SEG68" s="136"/>
      <c r="SEH68" s="136"/>
      <c r="SEI68" s="136"/>
      <c r="SEJ68" s="136"/>
      <c r="SEK68" s="136"/>
      <c r="SEL68" s="136"/>
      <c r="SEM68" s="136"/>
      <c r="SEN68" s="136"/>
      <c r="SEO68" s="136"/>
      <c r="SEP68" s="136"/>
      <c r="SEQ68" s="136"/>
      <c r="SER68" s="136"/>
      <c r="SES68" s="136"/>
      <c r="SET68" s="136"/>
      <c r="SEU68" s="136"/>
      <c r="SEV68" s="136"/>
      <c r="SEW68" s="136"/>
      <c r="SEX68" s="136"/>
      <c r="SEY68" s="136"/>
      <c r="SEZ68" s="136"/>
      <c r="SFA68" s="136"/>
      <c r="SFB68" s="136"/>
      <c r="SFC68" s="136"/>
      <c r="SFD68" s="136"/>
      <c r="SFE68" s="136"/>
      <c r="SFF68" s="136"/>
      <c r="SFG68" s="136"/>
      <c r="SFH68" s="136"/>
      <c r="SFI68" s="136"/>
      <c r="SFJ68" s="136"/>
      <c r="SFK68" s="136"/>
      <c r="SFL68" s="136"/>
      <c r="SFM68" s="136"/>
      <c r="SFN68" s="136"/>
      <c r="SFO68" s="136"/>
      <c r="SFP68" s="136"/>
      <c r="SFQ68" s="136"/>
      <c r="SFR68" s="136"/>
      <c r="SFS68" s="136"/>
      <c r="SFT68" s="136"/>
      <c r="SFU68" s="136"/>
      <c r="SFV68" s="136"/>
      <c r="SFW68" s="136"/>
      <c r="SFX68" s="136"/>
      <c r="SFY68" s="136"/>
      <c r="SFZ68" s="136"/>
      <c r="SGA68" s="136"/>
      <c r="SGB68" s="136"/>
      <c r="SGC68" s="136"/>
      <c r="SGD68" s="136"/>
      <c r="SGE68" s="136"/>
      <c r="SGF68" s="136"/>
      <c r="SGG68" s="136"/>
      <c r="SGH68" s="136"/>
      <c r="SGI68" s="136"/>
      <c r="SGJ68" s="136"/>
      <c r="SGK68" s="136"/>
      <c r="SGL68" s="136"/>
      <c r="SGM68" s="136"/>
      <c r="SGN68" s="136"/>
      <c r="SGO68" s="136"/>
      <c r="SGP68" s="136"/>
      <c r="SGQ68" s="136"/>
      <c r="SGR68" s="136"/>
      <c r="SGS68" s="136"/>
      <c r="SGT68" s="136"/>
      <c r="SGU68" s="136"/>
      <c r="SGV68" s="136"/>
      <c r="SGW68" s="136"/>
      <c r="SGX68" s="136"/>
      <c r="SGY68" s="136"/>
      <c r="SGZ68" s="136"/>
      <c r="SHA68" s="136"/>
      <c r="SHB68" s="136"/>
      <c r="SHC68" s="136"/>
      <c r="SHD68" s="136"/>
      <c r="SHE68" s="136"/>
      <c r="SHF68" s="136"/>
      <c r="SHG68" s="136"/>
      <c r="SHH68" s="136"/>
      <c r="SHI68" s="136"/>
      <c r="SHJ68" s="136"/>
      <c r="SHK68" s="136"/>
      <c r="SHL68" s="136"/>
      <c r="SHM68" s="136"/>
      <c r="SHN68" s="136"/>
      <c r="SHO68" s="136"/>
      <c r="SHP68" s="136"/>
      <c r="SHQ68" s="136"/>
      <c r="SHR68" s="136"/>
      <c r="SHS68" s="136"/>
      <c r="SHT68" s="136"/>
      <c r="SHU68" s="136"/>
      <c r="SHV68" s="136"/>
      <c r="SHW68" s="136"/>
      <c r="SHX68" s="136"/>
      <c r="SHY68" s="136"/>
      <c r="SHZ68" s="136"/>
      <c r="SIA68" s="136"/>
      <c r="SIB68" s="136"/>
      <c r="SIC68" s="136"/>
      <c r="SID68" s="136"/>
      <c r="SIE68" s="136"/>
      <c r="SIF68" s="136"/>
      <c r="SIG68" s="136"/>
      <c r="SIH68" s="136"/>
      <c r="SII68" s="136"/>
      <c r="SIJ68" s="136"/>
      <c r="SIK68" s="136"/>
      <c r="SIL68" s="136"/>
      <c r="SIM68" s="136"/>
      <c r="SIN68" s="136"/>
      <c r="SIO68" s="136"/>
      <c r="SIP68" s="136"/>
      <c r="SIQ68" s="136"/>
      <c r="SIR68" s="136"/>
      <c r="SIS68" s="136"/>
      <c r="SIT68" s="136"/>
      <c r="SIU68" s="136"/>
      <c r="SIV68" s="136"/>
      <c r="SIW68" s="136"/>
      <c r="SIX68" s="136"/>
      <c r="SIY68" s="136"/>
      <c r="SIZ68" s="136"/>
      <c r="SJA68" s="136"/>
      <c r="SJB68" s="136"/>
      <c r="SJC68" s="136"/>
      <c r="SJD68" s="136"/>
      <c r="SJE68" s="136"/>
      <c r="SJF68" s="136"/>
      <c r="SJG68" s="136"/>
      <c r="SJH68" s="136"/>
      <c r="SJI68" s="136"/>
      <c r="SJJ68" s="136"/>
      <c r="SJK68" s="136"/>
      <c r="SJL68" s="136"/>
      <c r="SJM68" s="136"/>
      <c r="SJN68" s="136"/>
      <c r="SJO68" s="136"/>
      <c r="SJP68" s="136"/>
      <c r="SJQ68" s="136"/>
      <c r="SJR68" s="136"/>
      <c r="SJS68" s="136"/>
      <c r="SJT68" s="136"/>
      <c r="SJU68" s="136"/>
      <c r="SJV68" s="136"/>
      <c r="SJW68" s="136"/>
      <c r="SJX68" s="136"/>
      <c r="SJY68" s="136"/>
      <c r="SJZ68" s="136"/>
      <c r="SKA68" s="136"/>
      <c r="SKB68" s="136"/>
      <c r="SKC68" s="136"/>
      <c r="SKD68" s="136"/>
      <c r="SKE68" s="136"/>
      <c r="SKF68" s="136"/>
      <c r="SKG68" s="136"/>
      <c r="SKH68" s="136"/>
      <c r="SKI68" s="136"/>
      <c r="SKJ68" s="136"/>
      <c r="SKK68" s="136"/>
      <c r="SKL68" s="136"/>
      <c r="SKM68" s="136"/>
      <c r="SKN68" s="136"/>
      <c r="SKO68" s="136"/>
      <c r="SKP68" s="136"/>
      <c r="SKQ68" s="136"/>
      <c r="SKR68" s="136"/>
      <c r="SKS68" s="136"/>
      <c r="SKT68" s="136"/>
      <c r="SKU68" s="136"/>
      <c r="SKV68" s="136"/>
      <c r="SKW68" s="136"/>
      <c r="SKX68" s="136"/>
      <c r="SKY68" s="136"/>
      <c r="SKZ68" s="136"/>
      <c r="SLA68" s="136"/>
      <c r="SLB68" s="136"/>
      <c r="SLC68" s="136"/>
      <c r="SLD68" s="136"/>
      <c r="SLE68" s="136"/>
      <c r="SLF68" s="136"/>
      <c r="SLG68" s="136"/>
      <c r="SLH68" s="136"/>
      <c r="SLI68" s="136"/>
      <c r="SLJ68" s="136"/>
      <c r="SLK68" s="136"/>
      <c r="SLL68" s="136"/>
      <c r="SLM68" s="136"/>
      <c r="SLN68" s="136"/>
      <c r="SLO68" s="136"/>
      <c r="SLP68" s="136"/>
      <c r="SLQ68" s="136"/>
      <c r="SLR68" s="136"/>
      <c r="SLS68" s="136"/>
      <c r="SLT68" s="136"/>
      <c r="SLU68" s="136"/>
      <c r="SLV68" s="136"/>
      <c r="SLW68" s="136"/>
      <c r="SLX68" s="136"/>
      <c r="SLY68" s="136"/>
      <c r="SLZ68" s="136"/>
      <c r="SMA68" s="136"/>
      <c r="SMB68" s="136"/>
      <c r="SMC68" s="136"/>
      <c r="SMD68" s="136"/>
      <c r="SME68" s="136"/>
      <c r="SMF68" s="136"/>
      <c r="SMG68" s="136"/>
      <c r="SMH68" s="136"/>
      <c r="SMI68" s="136"/>
      <c r="SMJ68" s="136"/>
      <c r="SMK68" s="136"/>
      <c r="SML68" s="136"/>
      <c r="SMM68" s="136"/>
      <c r="SMN68" s="136"/>
      <c r="SMO68" s="136"/>
      <c r="SMP68" s="136"/>
      <c r="SMQ68" s="136"/>
      <c r="SMR68" s="136"/>
      <c r="SMS68" s="136"/>
      <c r="SMT68" s="136"/>
      <c r="SMU68" s="136"/>
      <c r="SMV68" s="136"/>
      <c r="SMW68" s="136"/>
      <c r="SMX68" s="136"/>
      <c r="SMY68" s="136"/>
      <c r="SMZ68" s="136"/>
      <c r="SNA68" s="136"/>
      <c r="SNB68" s="136"/>
      <c r="SNC68" s="136"/>
      <c r="SND68" s="136"/>
      <c r="SNE68" s="136"/>
      <c r="SNF68" s="136"/>
      <c r="SNG68" s="136"/>
      <c r="SNH68" s="136"/>
      <c r="SNI68" s="136"/>
      <c r="SNJ68" s="136"/>
      <c r="SNK68" s="136"/>
      <c r="SNL68" s="136"/>
      <c r="SNM68" s="136"/>
      <c r="SNN68" s="136"/>
      <c r="SNO68" s="136"/>
      <c r="SNP68" s="136"/>
      <c r="SNQ68" s="136"/>
      <c r="SNR68" s="136"/>
      <c r="SNS68" s="136"/>
      <c r="SNT68" s="136"/>
      <c r="SNU68" s="136"/>
      <c r="SNV68" s="136"/>
      <c r="SNW68" s="136"/>
      <c r="SNX68" s="136"/>
      <c r="SNY68" s="136"/>
      <c r="SNZ68" s="136"/>
      <c r="SOA68" s="136"/>
      <c r="SOB68" s="136"/>
      <c r="SOC68" s="136"/>
      <c r="SOD68" s="136"/>
      <c r="SOE68" s="136"/>
      <c r="SOF68" s="136"/>
      <c r="SOG68" s="136"/>
      <c r="SOH68" s="136"/>
      <c r="SOI68" s="136"/>
      <c r="SOJ68" s="136"/>
      <c r="SOK68" s="136"/>
      <c r="SOL68" s="136"/>
      <c r="SOM68" s="136"/>
      <c r="SON68" s="136"/>
      <c r="SOO68" s="136"/>
      <c r="SOP68" s="136"/>
      <c r="SOQ68" s="136"/>
      <c r="SOR68" s="136"/>
      <c r="SOS68" s="136"/>
      <c r="SOT68" s="136"/>
      <c r="SOU68" s="136"/>
      <c r="SOV68" s="136"/>
      <c r="SOW68" s="136"/>
      <c r="SOX68" s="136"/>
      <c r="SOY68" s="136"/>
      <c r="SOZ68" s="136"/>
      <c r="SPA68" s="136"/>
      <c r="SPB68" s="136"/>
      <c r="SPC68" s="136"/>
      <c r="SPD68" s="136"/>
      <c r="SPE68" s="136"/>
      <c r="SPF68" s="136"/>
      <c r="SPG68" s="136"/>
      <c r="SPH68" s="136"/>
      <c r="SPI68" s="136"/>
      <c r="SPJ68" s="136"/>
      <c r="SPK68" s="136"/>
      <c r="SPL68" s="136"/>
      <c r="SPM68" s="136"/>
      <c r="SPN68" s="136"/>
      <c r="SPO68" s="136"/>
      <c r="SPP68" s="136"/>
      <c r="SPQ68" s="136"/>
      <c r="SPR68" s="136"/>
      <c r="SPS68" s="136"/>
      <c r="SPT68" s="136"/>
      <c r="SPU68" s="136"/>
      <c r="SPV68" s="136"/>
      <c r="SPW68" s="136"/>
      <c r="SPX68" s="136"/>
      <c r="SPY68" s="136"/>
      <c r="SPZ68" s="136"/>
      <c r="SQA68" s="136"/>
      <c r="SQB68" s="136"/>
      <c r="SQC68" s="136"/>
      <c r="SQD68" s="136"/>
      <c r="SQE68" s="136"/>
      <c r="SQF68" s="136"/>
      <c r="SQG68" s="136"/>
      <c r="SQH68" s="136"/>
      <c r="SQI68" s="136"/>
      <c r="SQJ68" s="136"/>
      <c r="SQK68" s="136"/>
      <c r="SQL68" s="136"/>
      <c r="SQM68" s="136"/>
      <c r="SQN68" s="136"/>
      <c r="SQO68" s="136"/>
      <c r="SQP68" s="136"/>
      <c r="SQQ68" s="136"/>
      <c r="SQR68" s="136"/>
      <c r="SQS68" s="136"/>
      <c r="SQT68" s="136"/>
      <c r="SQU68" s="136"/>
      <c r="SQV68" s="136"/>
      <c r="SQW68" s="136"/>
      <c r="SQX68" s="136"/>
      <c r="SQY68" s="136"/>
      <c r="SQZ68" s="136"/>
      <c r="SRA68" s="136"/>
      <c r="SRB68" s="136"/>
      <c r="SRC68" s="136"/>
      <c r="SRD68" s="136"/>
      <c r="SRE68" s="136"/>
      <c r="SRF68" s="136"/>
      <c r="SRG68" s="136"/>
      <c r="SRH68" s="136"/>
      <c r="SRI68" s="136"/>
      <c r="SRJ68" s="136"/>
      <c r="SRK68" s="136"/>
      <c r="SRL68" s="136"/>
      <c r="SRM68" s="136"/>
      <c r="SRN68" s="136"/>
      <c r="SRO68" s="136"/>
      <c r="SRP68" s="136"/>
      <c r="SRQ68" s="136"/>
      <c r="SRR68" s="136"/>
      <c r="SRS68" s="136"/>
      <c r="SRT68" s="136"/>
      <c r="SRU68" s="136"/>
      <c r="SRV68" s="136"/>
      <c r="SRW68" s="136"/>
      <c r="SRX68" s="136"/>
      <c r="SRY68" s="136"/>
      <c r="SRZ68" s="136"/>
      <c r="SSA68" s="136"/>
      <c r="SSB68" s="136"/>
      <c r="SSC68" s="136"/>
      <c r="SSD68" s="136"/>
      <c r="SSE68" s="136"/>
      <c r="SSF68" s="136"/>
      <c r="SSG68" s="136"/>
      <c r="SSH68" s="136"/>
      <c r="SSI68" s="136"/>
      <c r="SSJ68" s="136"/>
      <c r="SSK68" s="136"/>
      <c r="SSL68" s="136"/>
      <c r="SSM68" s="136"/>
      <c r="SSN68" s="136"/>
      <c r="SSO68" s="136"/>
      <c r="SSP68" s="136"/>
      <c r="SSQ68" s="136"/>
      <c r="SSR68" s="136"/>
      <c r="SSS68" s="136"/>
      <c r="SST68" s="136"/>
      <c r="SSU68" s="136"/>
      <c r="SSV68" s="136"/>
      <c r="SSW68" s="136"/>
      <c r="SSX68" s="136"/>
      <c r="SSY68" s="136"/>
      <c r="SSZ68" s="136"/>
      <c r="STA68" s="136"/>
      <c r="STB68" s="136"/>
      <c r="STC68" s="136"/>
      <c r="STD68" s="136"/>
      <c r="STE68" s="136"/>
      <c r="STF68" s="136"/>
      <c r="STG68" s="136"/>
      <c r="STH68" s="136"/>
      <c r="STI68" s="136"/>
      <c r="STJ68" s="136"/>
      <c r="STK68" s="136"/>
      <c r="STL68" s="136"/>
      <c r="STM68" s="136"/>
      <c r="STN68" s="136"/>
      <c r="STO68" s="136"/>
      <c r="STP68" s="136"/>
      <c r="STQ68" s="136"/>
      <c r="STR68" s="136"/>
      <c r="STS68" s="136"/>
      <c r="STT68" s="136"/>
      <c r="STU68" s="136"/>
      <c r="STV68" s="136"/>
      <c r="STW68" s="136"/>
      <c r="STX68" s="136"/>
      <c r="STY68" s="136"/>
      <c r="STZ68" s="136"/>
      <c r="SUA68" s="136"/>
      <c r="SUB68" s="136"/>
      <c r="SUC68" s="136"/>
      <c r="SUD68" s="136"/>
      <c r="SUE68" s="136"/>
      <c r="SUF68" s="136"/>
      <c r="SUG68" s="136"/>
      <c r="SUH68" s="136"/>
      <c r="SUI68" s="136"/>
      <c r="SUJ68" s="136"/>
      <c r="SUK68" s="136"/>
      <c r="SUL68" s="136"/>
      <c r="SUM68" s="136"/>
      <c r="SUN68" s="136"/>
      <c r="SUO68" s="136"/>
      <c r="SUP68" s="136"/>
      <c r="SUQ68" s="136"/>
      <c r="SUR68" s="136"/>
      <c r="SUS68" s="136"/>
      <c r="SUT68" s="136"/>
      <c r="SUU68" s="136"/>
      <c r="SUV68" s="136"/>
      <c r="SUW68" s="136"/>
      <c r="SUX68" s="136"/>
      <c r="SUY68" s="136"/>
      <c r="SUZ68" s="136"/>
      <c r="SVA68" s="136"/>
      <c r="SVB68" s="136"/>
      <c r="SVC68" s="136"/>
      <c r="SVD68" s="136"/>
      <c r="SVE68" s="136"/>
      <c r="SVF68" s="136"/>
      <c r="SVG68" s="136"/>
      <c r="SVH68" s="136"/>
      <c r="SVI68" s="136"/>
      <c r="SVJ68" s="136"/>
      <c r="SVK68" s="136"/>
      <c r="SVL68" s="136"/>
      <c r="SVM68" s="136"/>
      <c r="SVN68" s="136"/>
      <c r="SVO68" s="136"/>
      <c r="SVP68" s="136"/>
      <c r="SVQ68" s="136"/>
      <c r="SVR68" s="136"/>
      <c r="SVS68" s="136"/>
      <c r="SVT68" s="136"/>
      <c r="SVU68" s="136"/>
      <c r="SVV68" s="136"/>
      <c r="SVW68" s="136"/>
      <c r="SVX68" s="136"/>
      <c r="SVY68" s="136"/>
      <c r="SVZ68" s="136"/>
      <c r="SWA68" s="136"/>
      <c r="SWB68" s="136"/>
      <c r="SWC68" s="136"/>
      <c r="SWD68" s="136"/>
      <c r="SWE68" s="136"/>
      <c r="SWF68" s="136"/>
      <c r="SWG68" s="136"/>
      <c r="SWH68" s="136"/>
      <c r="SWI68" s="136"/>
      <c r="SWJ68" s="136"/>
      <c r="SWK68" s="136"/>
      <c r="SWL68" s="136"/>
      <c r="SWM68" s="136"/>
      <c r="SWN68" s="136"/>
      <c r="SWO68" s="136"/>
      <c r="SWP68" s="136"/>
      <c r="SWQ68" s="136"/>
      <c r="SWR68" s="136"/>
      <c r="SWS68" s="136"/>
      <c r="SWT68" s="136"/>
      <c r="SWU68" s="136"/>
      <c r="SWV68" s="136"/>
      <c r="SWW68" s="136"/>
      <c r="SWX68" s="136"/>
      <c r="SWY68" s="136"/>
      <c r="SWZ68" s="136"/>
      <c r="SXA68" s="136"/>
      <c r="SXB68" s="136"/>
      <c r="SXC68" s="136"/>
      <c r="SXD68" s="136"/>
      <c r="SXE68" s="136"/>
      <c r="SXF68" s="136"/>
      <c r="SXG68" s="136"/>
      <c r="SXH68" s="136"/>
      <c r="SXI68" s="136"/>
      <c r="SXJ68" s="136"/>
      <c r="SXK68" s="136"/>
      <c r="SXL68" s="136"/>
      <c r="SXM68" s="136"/>
      <c r="SXN68" s="136"/>
      <c r="SXO68" s="136"/>
      <c r="SXP68" s="136"/>
      <c r="SXQ68" s="136"/>
      <c r="SXR68" s="136"/>
      <c r="SXS68" s="136"/>
      <c r="SXT68" s="136"/>
      <c r="SXU68" s="136"/>
      <c r="SXV68" s="136"/>
      <c r="SXW68" s="136"/>
      <c r="SXX68" s="136"/>
      <c r="SXY68" s="136"/>
      <c r="SXZ68" s="136"/>
      <c r="SYA68" s="136"/>
      <c r="SYB68" s="136"/>
      <c r="SYC68" s="136"/>
      <c r="SYD68" s="136"/>
      <c r="SYE68" s="136"/>
      <c r="SYF68" s="136"/>
      <c r="SYG68" s="136"/>
      <c r="SYH68" s="136"/>
      <c r="SYI68" s="136"/>
      <c r="SYJ68" s="136"/>
      <c r="SYK68" s="136"/>
      <c r="SYL68" s="136"/>
      <c r="SYM68" s="136"/>
      <c r="SYN68" s="136"/>
      <c r="SYO68" s="136"/>
      <c r="SYP68" s="136"/>
      <c r="SYQ68" s="136"/>
      <c r="SYR68" s="136"/>
      <c r="SYS68" s="136"/>
      <c r="SYT68" s="136"/>
      <c r="SYU68" s="136"/>
      <c r="SYV68" s="136"/>
      <c r="SYW68" s="136"/>
      <c r="SYX68" s="136"/>
      <c r="SYY68" s="136"/>
      <c r="SYZ68" s="136"/>
      <c r="SZA68" s="136"/>
      <c r="SZB68" s="136"/>
      <c r="SZC68" s="136"/>
      <c r="SZD68" s="136"/>
      <c r="SZE68" s="136"/>
      <c r="SZF68" s="136"/>
      <c r="SZG68" s="136"/>
      <c r="SZH68" s="136"/>
      <c r="SZI68" s="136"/>
      <c r="SZJ68" s="136"/>
      <c r="SZK68" s="136"/>
      <c r="SZL68" s="136"/>
      <c r="SZM68" s="136"/>
      <c r="SZN68" s="136"/>
      <c r="SZO68" s="136"/>
      <c r="SZP68" s="136"/>
      <c r="SZQ68" s="136"/>
      <c r="SZR68" s="136"/>
      <c r="SZS68" s="136"/>
      <c r="SZT68" s="136"/>
      <c r="SZU68" s="136"/>
      <c r="SZV68" s="136"/>
      <c r="SZW68" s="136"/>
      <c r="SZX68" s="136"/>
      <c r="SZY68" s="136"/>
      <c r="SZZ68" s="136"/>
      <c r="TAA68" s="136"/>
      <c r="TAB68" s="136"/>
      <c r="TAC68" s="136"/>
      <c r="TAD68" s="136"/>
      <c r="TAE68" s="136"/>
      <c r="TAF68" s="136"/>
      <c r="TAG68" s="136"/>
      <c r="TAH68" s="136"/>
      <c r="TAI68" s="136"/>
      <c r="TAJ68" s="136"/>
      <c r="TAK68" s="136"/>
      <c r="TAL68" s="136"/>
      <c r="TAM68" s="136"/>
      <c r="TAN68" s="136"/>
      <c r="TAO68" s="136"/>
      <c r="TAP68" s="136"/>
      <c r="TAQ68" s="136"/>
      <c r="TAR68" s="136"/>
      <c r="TAS68" s="136"/>
      <c r="TAT68" s="136"/>
      <c r="TAU68" s="136"/>
      <c r="TAV68" s="136"/>
      <c r="TAW68" s="136"/>
      <c r="TAX68" s="136"/>
      <c r="TAY68" s="136"/>
      <c r="TAZ68" s="136"/>
      <c r="TBA68" s="136"/>
      <c r="TBB68" s="136"/>
      <c r="TBC68" s="136"/>
      <c r="TBD68" s="136"/>
      <c r="TBE68" s="136"/>
      <c r="TBF68" s="136"/>
      <c r="TBG68" s="136"/>
      <c r="TBH68" s="136"/>
      <c r="TBI68" s="136"/>
      <c r="TBJ68" s="136"/>
      <c r="TBK68" s="136"/>
      <c r="TBL68" s="136"/>
      <c r="TBM68" s="136"/>
      <c r="TBN68" s="136"/>
      <c r="TBO68" s="136"/>
      <c r="TBP68" s="136"/>
      <c r="TBQ68" s="136"/>
      <c r="TBR68" s="136"/>
      <c r="TBS68" s="136"/>
      <c r="TBT68" s="136"/>
      <c r="TBU68" s="136"/>
      <c r="TBV68" s="136"/>
      <c r="TBW68" s="136"/>
      <c r="TBX68" s="136"/>
      <c r="TBY68" s="136"/>
      <c r="TBZ68" s="136"/>
      <c r="TCA68" s="136"/>
      <c r="TCB68" s="136"/>
      <c r="TCC68" s="136"/>
      <c r="TCD68" s="136"/>
      <c r="TCE68" s="136"/>
      <c r="TCF68" s="136"/>
      <c r="TCG68" s="136"/>
      <c r="TCH68" s="136"/>
      <c r="TCI68" s="136"/>
      <c r="TCJ68" s="136"/>
      <c r="TCK68" s="136"/>
      <c r="TCL68" s="136"/>
      <c r="TCM68" s="136"/>
      <c r="TCN68" s="136"/>
      <c r="TCO68" s="136"/>
      <c r="TCP68" s="136"/>
      <c r="TCQ68" s="136"/>
      <c r="TCR68" s="136"/>
      <c r="TCS68" s="136"/>
      <c r="TCT68" s="136"/>
      <c r="TCU68" s="136"/>
      <c r="TCV68" s="136"/>
      <c r="TCW68" s="136"/>
      <c r="TCX68" s="136"/>
      <c r="TCY68" s="136"/>
      <c r="TCZ68" s="136"/>
      <c r="TDA68" s="136"/>
      <c r="TDB68" s="136"/>
      <c r="TDC68" s="136"/>
      <c r="TDD68" s="136"/>
      <c r="TDE68" s="136"/>
      <c r="TDF68" s="136"/>
      <c r="TDG68" s="136"/>
      <c r="TDH68" s="136"/>
      <c r="TDI68" s="136"/>
      <c r="TDJ68" s="136"/>
      <c r="TDK68" s="136"/>
      <c r="TDL68" s="136"/>
      <c r="TDM68" s="136"/>
      <c r="TDN68" s="136"/>
      <c r="TDO68" s="136"/>
      <c r="TDP68" s="136"/>
      <c r="TDQ68" s="136"/>
      <c r="TDR68" s="136"/>
      <c r="TDS68" s="136"/>
      <c r="TDT68" s="136"/>
      <c r="TDU68" s="136"/>
      <c r="TDV68" s="136"/>
      <c r="TDW68" s="136"/>
      <c r="TDX68" s="136"/>
      <c r="TDY68" s="136"/>
      <c r="TDZ68" s="136"/>
      <c r="TEA68" s="136"/>
      <c r="TEB68" s="136"/>
      <c r="TEC68" s="136"/>
      <c r="TED68" s="136"/>
      <c r="TEE68" s="136"/>
      <c r="TEF68" s="136"/>
      <c r="TEG68" s="136"/>
      <c r="TEH68" s="136"/>
      <c r="TEI68" s="136"/>
      <c r="TEJ68" s="136"/>
      <c r="TEK68" s="136"/>
      <c r="TEL68" s="136"/>
      <c r="TEM68" s="136"/>
      <c r="TEN68" s="136"/>
      <c r="TEO68" s="136"/>
      <c r="TEP68" s="136"/>
      <c r="TEQ68" s="136"/>
      <c r="TER68" s="136"/>
      <c r="TES68" s="136"/>
      <c r="TET68" s="136"/>
      <c r="TEU68" s="136"/>
      <c r="TEV68" s="136"/>
      <c r="TEW68" s="136"/>
      <c r="TEX68" s="136"/>
      <c r="TEY68" s="136"/>
      <c r="TEZ68" s="136"/>
      <c r="TFA68" s="136"/>
      <c r="TFB68" s="136"/>
      <c r="TFC68" s="136"/>
      <c r="TFD68" s="136"/>
      <c r="TFE68" s="136"/>
      <c r="TFF68" s="136"/>
      <c r="TFG68" s="136"/>
      <c r="TFH68" s="136"/>
      <c r="TFI68" s="136"/>
      <c r="TFJ68" s="136"/>
      <c r="TFK68" s="136"/>
      <c r="TFL68" s="136"/>
      <c r="TFM68" s="136"/>
      <c r="TFN68" s="136"/>
      <c r="TFO68" s="136"/>
      <c r="TFP68" s="136"/>
      <c r="TFQ68" s="136"/>
      <c r="TFR68" s="136"/>
      <c r="TFS68" s="136"/>
      <c r="TFT68" s="136"/>
      <c r="TFU68" s="136"/>
      <c r="TFV68" s="136"/>
      <c r="TFW68" s="136"/>
      <c r="TFX68" s="136"/>
      <c r="TFY68" s="136"/>
      <c r="TFZ68" s="136"/>
      <c r="TGA68" s="136"/>
      <c r="TGB68" s="136"/>
      <c r="TGC68" s="136"/>
      <c r="TGD68" s="136"/>
      <c r="TGE68" s="136"/>
      <c r="TGF68" s="136"/>
      <c r="TGG68" s="136"/>
      <c r="TGH68" s="136"/>
      <c r="TGI68" s="136"/>
      <c r="TGJ68" s="136"/>
      <c r="TGK68" s="136"/>
      <c r="TGL68" s="136"/>
      <c r="TGM68" s="136"/>
      <c r="TGN68" s="136"/>
      <c r="TGO68" s="136"/>
      <c r="TGP68" s="136"/>
      <c r="TGQ68" s="136"/>
      <c r="TGR68" s="136"/>
      <c r="TGS68" s="136"/>
      <c r="TGT68" s="136"/>
      <c r="TGU68" s="136"/>
      <c r="TGV68" s="136"/>
      <c r="TGW68" s="136"/>
      <c r="TGX68" s="136"/>
      <c r="TGY68" s="136"/>
      <c r="TGZ68" s="136"/>
      <c r="THA68" s="136"/>
      <c r="THB68" s="136"/>
      <c r="THC68" s="136"/>
      <c r="THD68" s="136"/>
      <c r="THE68" s="136"/>
      <c r="THF68" s="136"/>
      <c r="THG68" s="136"/>
      <c r="THH68" s="136"/>
      <c r="THI68" s="136"/>
      <c r="THJ68" s="136"/>
      <c r="THK68" s="136"/>
      <c r="THL68" s="136"/>
      <c r="THM68" s="136"/>
      <c r="THN68" s="136"/>
      <c r="THO68" s="136"/>
      <c r="THP68" s="136"/>
      <c r="THQ68" s="136"/>
      <c r="THR68" s="136"/>
      <c r="THS68" s="136"/>
      <c r="THT68" s="136"/>
      <c r="THU68" s="136"/>
      <c r="THV68" s="136"/>
      <c r="THW68" s="136"/>
      <c r="THX68" s="136"/>
      <c r="THY68" s="136"/>
      <c r="THZ68" s="136"/>
      <c r="TIA68" s="136"/>
      <c r="TIB68" s="136"/>
      <c r="TIC68" s="136"/>
      <c r="TID68" s="136"/>
      <c r="TIE68" s="136"/>
      <c r="TIF68" s="136"/>
      <c r="TIG68" s="136"/>
      <c r="TIH68" s="136"/>
      <c r="TII68" s="136"/>
      <c r="TIJ68" s="136"/>
      <c r="TIK68" s="136"/>
      <c r="TIL68" s="136"/>
      <c r="TIM68" s="136"/>
      <c r="TIN68" s="136"/>
      <c r="TIO68" s="136"/>
      <c r="TIP68" s="136"/>
      <c r="TIQ68" s="136"/>
      <c r="TIR68" s="136"/>
      <c r="TIS68" s="136"/>
      <c r="TIT68" s="136"/>
      <c r="TIU68" s="136"/>
      <c r="TIV68" s="136"/>
      <c r="TIW68" s="136"/>
      <c r="TIX68" s="136"/>
      <c r="TIY68" s="136"/>
      <c r="TIZ68" s="136"/>
      <c r="TJA68" s="136"/>
      <c r="TJB68" s="136"/>
      <c r="TJC68" s="136"/>
      <c r="TJD68" s="136"/>
      <c r="TJE68" s="136"/>
      <c r="TJF68" s="136"/>
      <c r="TJG68" s="136"/>
      <c r="TJH68" s="136"/>
      <c r="TJI68" s="136"/>
      <c r="TJJ68" s="136"/>
      <c r="TJK68" s="136"/>
      <c r="TJL68" s="136"/>
      <c r="TJM68" s="136"/>
      <c r="TJN68" s="136"/>
      <c r="TJO68" s="136"/>
      <c r="TJP68" s="136"/>
      <c r="TJQ68" s="136"/>
      <c r="TJR68" s="136"/>
      <c r="TJS68" s="136"/>
      <c r="TJT68" s="136"/>
      <c r="TJU68" s="136"/>
      <c r="TJV68" s="136"/>
      <c r="TJW68" s="136"/>
      <c r="TJX68" s="136"/>
      <c r="TJY68" s="136"/>
      <c r="TJZ68" s="136"/>
      <c r="TKA68" s="136"/>
      <c r="TKB68" s="136"/>
      <c r="TKC68" s="136"/>
      <c r="TKD68" s="136"/>
      <c r="TKE68" s="136"/>
      <c r="TKF68" s="136"/>
      <c r="TKG68" s="136"/>
      <c r="TKH68" s="136"/>
      <c r="TKI68" s="136"/>
      <c r="TKJ68" s="136"/>
      <c r="TKK68" s="136"/>
      <c r="TKL68" s="136"/>
      <c r="TKM68" s="136"/>
      <c r="TKN68" s="136"/>
      <c r="TKO68" s="136"/>
      <c r="TKP68" s="136"/>
      <c r="TKQ68" s="136"/>
      <c r="TKR68" s="136"/>
      <c r="TKS68" s="136"/>
      <c r="TKT68" s="136"/>
      <c r="TKU68" s="136"/>
      <c r="TKV68" s="136"/>
      <c r="TKW68" s="136"/>
      <c r="TKX68" s="136"/>
      <c r="TKY68" s="136"/>
      <c r="TKZ68" s="136"/>
      <c r="TLA68" s="136"/>
      <c r="TLB68" s="136"/>
      <c r="TLC68" s="136"/>
      <c r="TLD68" s="136"/>
      <c r="TLE68" s="136"/>
      <c r="TLF68" s="136"/>
      <c r="TLG68" s="136"/>
      <c r="TLH68" s="136"/>
      <c r="TLI68" s="136"/>
      <c r="TLJ68" s="136"/>
      <c r="TLK68" s="136"/>
      <c r="TLL68" s="136"/>
      <c r="TLM68" s="136"/>
      <c r="TLN68" s="136"/>
      <c r="TLO68" s="136"/>
      <c r="TLP68" s="136"/>
      <c r="TLQ68" s="136"/>
      <c r="TLR68" s="136"/>
      <c r="TLS68" s="136"/>
      <c r="TLT68" s="136"/>
      <c r="TLU68" s="136"/>
      <c r="TLV68" s="136"/>
      <c r="TLW68" s="136"/>
      <c r="TLX68" s="136"/>
      <c r="TLY68" s="136"/>
      <c r="TLZ68" s="136"/>
      <c r="TMA68" s="136"/>
      <c r="TMB68" s="136"/>
      <c r="TMC68" s="136"/>
      <c r="TMD68" s="136"/>
      <c r="TME68" s="136"/>
      <c r="TMF68" s="136"/>
      <c r="TMG68" s="136"/>
      <c r="TMH68" s="136"/>
      <c r="TMI68" s="136"/>
      <c r="TMJ68" s="136"/>
      <c r="TMK68" s="136"/>
      <c r="TML68" s="136"/>
      <c r="TMM68" s="136"/>
      <c r="TMN68" s="136"/>
      <c r="TMO68" s="136"/>
      <c r="TMP68" s="136"/>
      <c r="TMQ68" s="136"/>
      <c r="TMR68" s="136"/>
      <c r="TMS68" s="136"/>
      <c r="TMT68" s="136"/>
      <c r="TMU68" s="136"/>
      <c r="TMV68" s="136"/>
      <c r="TMW68" s="136"/>
      <c r="TMX68" s="136"/>
      <c r="TMY68" s="136"/>
      <c r="TMZ68" s="136"/>
      <c r="TNA68" s="136"/>
      <c r="TNB68" s="136"/>
      <c r="TNC68" s="136"/>
      <c r="TND68" s="136"/>
      <c r="TNE68" s="136"/>
      <c r="TNF68" s="136"/>
      <c r="TNG68" s="136"/>
      <c r="TNH68" s="136"/>
      <c r="TNI68" s="136"/>
      <c r="TNJ68" s="136"/>
      <c r="TNK68" s="136"/>
      <c r="TNL68" s="136"/>
      <c r="TNM68" s="136"/>
      <c r="TNN68" s="136"/>
      <c r="TNO68" s="136"/>
      <c r="TNP68" s="136"/>
      <c r="TNQ68" s="136"/>
      <c r="TNR68" s="136"/>
      <c r="TNS68" s="136"/>
      <c r="TNT68" s="136"/>
      <c r="TNU68" s="136"/>
      <c r="TNV68" s="136"/>
      <c r="TNW68" s="136"/>
      <c r="TNX68" s="136"/>
      <c r="TNY68" s="136"/>
      <c r="TNZ68" s="136"/>
      <c r="TOA68" s="136"/>
      <c r="TOB68" s="136"/>
      <c r="TOC68" s="136"/>
      <c r="TOD68" s="136"/>
      <c r="TOE68" s="136"/>
      <c r="TOF68" s="136"/>
      <c r="TOG68" s="136"/>
      <c r="TOH68" s="136"/>
      <c r="TOI68" s="136"/>
      <c r="TOJ68" s="136"/>
      <c r="TOK68" s="136"/>
      <c r="TOL68" s="136"/>
      <c r="TOM68" s="136"/>
      <c r="TON68" s="136"/>
      <c r="TOO68" s="136"/>
      <c r="TOP68" s="136"/>
      <c r="TOQ68" s="136"/>
      <c r="TOR68" s="136"/>
      <c r="TOS68" s="136"/>
      <c r="TOT68" s="136"/>
      <c r="TOU68" s="136"/>
      <c r="TOV68" s="136"/>
      <c r="TOW68" s="136"/>
      <c r="TOX68" s="136"/>
      <c r="TOY68" s="136"/>
      <c r="TOZ68" s="136"/>
      <c r="TPA68" s="136"/>
      <c r="TPB68" s="136"/>
      <c r="TPC68" s="136"/>
      <c r="TPD68" s="136"/>
      <c r="TPE68" s="136"/>
      <c r="TPF68" s="136"/>
      <c r="TPG68" s="136"/>
      <c r="TPH68" s="136"/>
      <c r="TPI68" s="136"/>
      <c r="TPJ68" s="136"/>
      <c r="TPK68" s="136"/>
      <c r="TPL68" s="136"/>
      <c r="TPM68" s="136"/>
      <c r="TPN68" s="136"/>
      <c r="TPO68" s="136"/>
      <c r="TPP68" s="136"/>
      <c r="TPQ68" s="136"/>
      <c r="TPR68" s="136"/>
      <c r="TPS68" s="136"/>
      <c r="TPT68" s="136"/>
      <c r="TPU68" s="136"/>
      <c r="TPV68" s="136"/>
      <c r="TPW68" s="136"/>
      <c r="TPX68" s="136"/>
      <c r="TPY68" s="136"/>
      <c r="TPZ68" s="136"/>
      <c r="TQA68" s="136"/>
      <c r="TQB68" s="136"/>
      <c r="TQC68" s="136"/>
      <c r="TQD68" s="136"/>
      <c r="TQE68" s="136"/>
      <c r="TQF68" s="136"/>
      <c r="TQG68" s="136"/>
      <c r="TQH68" s="136"/>
      <c r="TQI68" s="136"/>
      <c r="TQJ68" s="136"/>
      <c r="TQK68" s="136"/>
      <c r="TQL68" s="136"/>
      <c r="TQM68" s="136"/>
      <c r="TQN68" s="136"/>
      <c r="TQO68" s="136"/>
      <c r="TQP68" s="136"/>
      <c r="TQQ68" s="136"/>
      <c r="TQR68" s="136"/>
      <c r="TQS68" s="136"/>
      <c r="TQT68" s="136"/>
      <c r="TQU68" s="136"/>
      <c r="TQV68" s="136"/>
      <c r="TQW68" s="136"/>
      <c r="TQX68" s="136"/>
      <c r="TQY68" s="136"/>
      <c r="TQZ68" s="136"/>
      <c r="TRA68" s="136"/>
      <c r="TRB68" s="136"/>
      <c r="TRC68" s="136"/>
      <c r="TRD68" s="136"/>
      <c r="TRE68" s="136"/>
      <c r="TRF68" s="136"/>
      <c r="TRG68" s="136"/>
      <c r="TRH68" s="136"/>
      <c r="TRI68" s="136"/>
      <c r="TRJ68" s="136"/>
      <c r="TRK68" s="136"/>
      <c r="TRL68" s="136"/>
      <c r="TRM68" s="136"/>
      <c r="TRN68" s="136"/>
      <c r="TRO68" s="136"/>
      <c r="TRP68" s="136"/>
      <c r="TRQ68" s="136"/>
      <c r="TRR68" s="136"/>
      <c r="TRS68" s="136"/>
      <c r="TRT68" s="136"/>
      <c r="TRU68" s="136"/>
      <c r="TRV68" s="136"/>
      <c r="TRW68" s="136"/>
      <c r="TRX68" s="136"/>
      <c r="TRY68" s="136"/>
      <c r="TRZ68" s="136"/>
      <c r="TSA68" s="136"/>
      <c r="TSB68" s="136"/>
      <c r="TSC68" s="136"/>
      <c r="TSD68" s="136"/>
      <c r="TSE68" s="136"/>
      <c r="TSF68" s="136"/>
      <c r="TSG68" s="136"/>
      <c r="TSH68" s="136"/>
      <c r="TSI68" s="136"/>
      <c r="TSJ68" s="136"/>
      <c r="TSK68" s="136"/>
      <c r="TSL68" s="136"/>
      <c r="TSM68" s="136"/>
      <c r="TSN68" s="136"/>
      <c r="TSO68" s="136"/>
      <c r="TSP68" s="136"/>
      <c r="TSQ68" s="136"/>
      <c r="TSR68" s="136"/>
      <c r="TSS68" s="136"/>
      <c r="TST68" s="136"/>
      <c r="TSU68" s="136"/>
      <c r="TSV68" s="136"/>
      <c r="TSW68" s="136"/>
      <c r="TSX68" s="136"/>
      <c r="TSY68" s="136"/>
      <c r="TSZ68" s="136"/>
      <c r="TTA68" s="136"/>
      <c r="TTB68" s="136"/>
      <c r="TTC68" s="136"/>
      <c r="TTD68" s="136"/>
      <c r="TTE68" s="136"/>
      <c r="TTF68" s="136"/>
      <c r="TTG68" s="136"/>
      <c r="TTH68" s="136"/>
      <c r="TTI68" s="136"/>
      <c r="TTJ68" s="136"/>
      <c r="TTK68" s="136"/>
      <c r="TTL68" s="136"/>
      <c r="TTM68" s="136"/>
      <c r="TTN68" s="136"/>
      <c r="TTO68" s="136"/>
      <c r="TTP68" s="136"/>
      <c r="TTQ68" s="136"/>
      <c r="TTR68" s="136"/>
      <c r="TTS68" s="136"/>
      <c r="TTT68" s="136"/>
      <c r="TTU68" s="136"/>
      <c r="TTV68" s="136"/>
      <c r="TTW68" s="136"/>
      <c r="TTX68" s="136"/>
      <c r="TTY68" s="136"/>
      <c r="TTZ68" s="136"/>
      <c r="TUA68" s="136"/>
      <c r="TUB68" s="136"/>
      <c r="TUC68" s="136"/>
      <c r="TUD68" s="136"/>
      <c r="TUE68" s="136"/>
      <c r="TUF68" s="136"/>
      <c r="TUG68" s="136"/>
      <c r="TUH68" s="136"/>
      <c r="TUI68" s="136"/>
      <c r="TUJ68" s="136"/>
      <c r="TUK68" s="136"/>
      <c r="TUL68" s="136"/>
      <c r="TUM68" s="136"/>
      <c r="TUN68" s="136"/>
      <c r="TUO68" s="136"/>
      <c r="TUP68" s="136"/>
      <c r="TUQ68" s="136"/>
      <c r="TUR68" s="136"/>
      <c r="TUS68" s="136"/>
      <c r="TUT68" s="136"/>
      <c r="TUU68" s="136"/>
      <c r="TUV68" s="136"/>
      <c r="TUW68" s="136"/>
      <c r="TUX68" s="136"/>
      <c r="TUY68" s="136"/>
      <c r="TUZ68" s="136"/>
      <c r="TVA68" s="136"/>
      <c r="TVB68" s="136"/>
      <c r="TVC68" s="136"/>
      <c r="TVD68" s="136"/>
      <c r="TVE68" s="136"/>
      <c r="TVF68" s="136"/>
      <c r="TVG68" s="136"/>
      <c r="TVH68" s="136"/>
      <c r="TVI68" s="136"/>
      <c r="TVJ68" s="136"/>
      <c r="TVK68" s="136"/>
      <c r="TVL68" s="136"/>
      <c r="TVM68" s="136"/>
      <c r="TVN68" s="136"/>
      <c r="TVO68" s="136"/>
      <c r="TVP68" s="136"/>
      <c r="TVQ68" s="136"/>
      <c r="TVR68" s="136"/>
      <c r="TVS68" s="136"/>
      <c r="TVT68" s="136"/>
      <c r="TVU68" s="136"/>
      <c r="TVV68" s="136"/>
      <c r="TVW68" s="136"/>
      <c r="TVX68" s="136"/>
      <c r="TVY68" s="136"/>
      <c r="TVZ68" s="136"/>
      <c r="TWA68" s="136"/>
      <c r="TWB68" s="136"/>
      <c r="TWC68" s="136"/>
      <c r="TWD68" s="136"/>
      <c r="TWE68" s="136"/>
      <c r="TWF68" s="136"/>
      <c r="TWG68" s="136"/>
      <c r="TWH68" s="136"/>
      <c r="TWI68" s="136"/>
      <c r="TWJ68" s="136"/>
      <c r="TWK68" s="136"/>
      <c r="TWL68" s="136"/>
      <c r="TWM68" s="136"/>
      <c r="TWN68" s="136"/>
      <c r="TWO68" s="136"/>
      <c r="TWP68" s="136"/>
      <c r="TWQ68" s="136"/>
      <c r="TWR68" s="136"/>
      <c r="TWS68" s="136"/>
      <c r="TWT68" s="136"/>
      <c r="TWU68" s="136"/>
      <c r="TWV68" s="136"/>
      <c r="TWW68" s="136"/>
      <c r="TWX68" s="136"/>
      <c r="TWY68" s="136"/>
      <c r="TWZ68" s="136"/>
      <c r="TXA68" s="136"/>
      <c r="TXB68" s="136"/>
      <c r="TXC68" s="136"/>
      <c r="TXD68" s="136"/>
      <c r="TXE68" s="136"/>
      <c r="TXF68" s="136"/>
      <c r="TXG68" s="136"/>
      <c r="TXH68" s="136"/>
      <c r="TXI68" s="136"/>
      <c r="TXJ68" s="136"/>
      <c r="TXK68" s="136"/>
      <c r="TXL68" s="136"/>
      <c r="TXM68" s="136"/>
      <c r="TXN68" s="136"/>
      <c r="TXO68" s="136"/>
      <c r="TXP68" s="136"/>
      <c r="TXQ68" s="136"/>
      <c r="TXR68" s="136"/>
      <c r="TXS68" s="136"/>
      <c r="TXT68" s="136"/>
      <c r="TXU68" s="136"/>
      <c r="TXV68" s="136"/>
      <c r="TXW68" s="136"/>
      <c r="TXX68" s="136"/>
      <c r="TXY68" s="136"/>
      <c r="TXZ68" s="136"/>
      <c r="TYA68" s="136"/>
      <c r="TYB68" s="136"/>
      <c r="TYC68" s="136"/>
      <c r="TYD68" s="136"/>
      <c r="TYE68" s="136"/>
      <c r="TYF68" s="136"/>
      <c r="TYG68" s="136"/>
      <c r="TYH68" s="136"/>
      <c r="TYI68" s="136"/>
      <c r="TYJ68" s="136"/>
      <c r="TYK68" s="136"/>
      <c r="TYL68" s="136"/>
      <c r="TYM68" s="136"/>
      <c r="TYN68" s="136"/>
      <c r="TYO68" s="136"/>
      <c r="TYP68" s="136"/>
      <c r="TYQ68" s="136"/>
      <c r="TYR68" s="136"/>
      <c r="TYS68" s="136"/>
      <c r="TYT68" s="136"/>
      <c r="TYU68" s="136"/>
      <c r="TYV68" s="136"/>
      <c r="TYW68" s="136"/>
      <c r="TYX68" s="136"/>
      <c r="TYY68" s="136"/>
      <c r="TYZ68" s="136"/>
      <c r="TZA68" s="136"/>
      <c r="TZB68" s="136"/>
      <c r="TZC68" s="136"/>
      <c r="TZD68" s="136"/>
      <c r="TZE68" s="136"/>
      <c r="TZF68" s="136"/>
      <c r="TZG68" s="136"/>
      <c r="TZH68" s="136"/>
      <c r="TZI68" s="136"/>
      <c r="TZJ68" s="136"/>
      <c r="TZK68" s="136"/>
      <c r="TZL68" s="136"/>
      <c r="TZM68" s="136"/>
      <c r="TZN68" s="136"/>
      <c r="TZO68" s="136"/>
      <c r="TZP68" s="136"/>
      <c r="TZQ68" s="136"/>
      <c r="TZR68" s="136"/>
      <c r="TZS68" s="136"/>
      <c r="TZT68" s="136"/>
      <c r="TZU68" s="136"/>
      <c r="TZV68" s="136"/>
      <c r="TZW68" s="136"/>
      <c r="TZX68" s="136"/>
      <c r="TZY68" s="136"/>
      <c r="TZZ68" s="136"/>
      <c r="UAA68" s="136"/>
      <c r="UAB68" s="136"/>
      <c r="UAC68" s="136"/>
      <c r="UAD68" s="136"/>
      <c r="UAE68" s="136"/>
      <c r="UAF68" s="136"/>
      <c r="UAG68" s="136"/>
      <c r="UAH68" s="136"/>
      <c r="UAI68" s="136"/>
      <c r="UAJ68" s="136"/>
      <c r="UAK68" s="136"/>
      <c r="UAL68" s="136"/>
      <c r="UAM68" s="136"/>
      <c r="UAN68" s="136"/>
      <c r="UAO68" s="136"/>
      <c r="UAP68" s="136"/>
      <c r="UAQ68" s="136"/>
      <c r="UAR68" s="136"/>
      <c r="UAS68" s="136"/>
      <c r="UAT68" s="136"/>
      <c r="UAU68" s="136"/>
      <c r="UAV68" s="136"/>
      <c r="UAW68" s="136"/>
      <c r="UAX68" s="136"/>
      <c r="UAY68" s="136"/>
      <c r="UAZ68" s="136"/>
      <c r="UBA68" s="136"/>
      <c r="UBB68" s="136"/>
      <c r="UBC68" s="136"/>
      <c r="UBD68" s="136"/>
      <c r="UBE68" s="136"/>
      <c r="UBF68" s="136"/>
      <c r="UBG68" s="136"/>
      <c r="UBH68" s="136"/>
      <c r="UBI68" s="136"/>
      <c r="UBJ68" s="136"/>
      <c r="UBK68" s="136"/>
      <c r="UBL68" s="136"/>
      <c r="UBM68" s="136"/>
      <c r="UBN68" s="136"/>
      <c r="UBO68" s="136"/>
      <c r="UBP68" s="136"/>
      <c r="UBQ68" s="136"/>
      <c r="UBR68" s="136"/>
      <c r="UBS68" s="136"/>
      <c r="UBT68" s="136"/>
      <c r="UBU68" s="136"/>
      <c r="UBV68" s="136"/>
      <c r="UBW68" s="136"/>
      <c r="UBX68" s="136"/>
      <c r="UBY68" s="136"/>
      <c r="UBZ68" s="136"/>
      <c r="UCA68" s="136"/>
      <c r="UCB68" s="136"/>
      <c r="UCC68" s="136"/>
      <c r="UCD68" s="136"/>
      <c r="UCE68" s="136"/>
      <c r="UCF68" s="136"/>
      <c r="UCG68" s="136"/>
      <c r="UCH68" s="136"/>
      <c r="UCI68" s="136"/>
      <c r="UCJ68" s="136"/>
      <c r="UCK68" s="136"/>
      <c r="UCL68" s="136"/>
      <c r="UCM68" s="136"/>
      <c r="UCN68" s="136"/>
      <c r="UCO68" s="136"/>
      <c r="UCP68" s="136"/>
      <c r="UCQ68" s="136"/>
      <c r="UCR68" s="136"/>
      <c r="UCS68" s="136"/>
      <c r="UCT68" s="136"/>
      <c r="UCU68" s="136"/>
      <c r="UCV68" s="136"/>
      <c r="UCW68" s="136"/>
      <c r="UCX68" s="136"/>
      <c r="UCY68" s="136"/>
      <c r="UCZ68" s="136"/>
      <c r="UDA68" s="136"/>
      <c r="UDB68" s="136"/>
      <c r="UDC68" s="136"/>
      <c r="UDD68" s="136"/>
      <c r="UDE68" s="136"/>
      <c r="UDF68" s="136"/>
      <c r="UDG68" s="136"/>
      <c r="UDH68" s="136"/>
      <c r="UDI68" s="136"/>
      <c r="UDJ68" s="136"/>
      <c r="UDK68" s="136"/>
      <c r="UDL68" s="136"/>
      <c r="UDM68" s="136"/>
      <c r="UDN68" s="136"/>
      <c r="UDO68" s="136"/>
      <c r="UDP68" s="136"/>
      <c r="UDQ68" s="136"/>
      <c r="UDR68" s="136"/>
      <c r="UDS68" s="136"/>
      <c r="UDT68" s="136"/>
      <c r="UDU68" s="136"/>
      <c r="UDV68" s="136"/>
      <c r="UDW68" s="136"/>
      <c r="UDX68" s="136"/>
      <c r="UDY68" s="136"/>
      <c r="UDZ68" s="136"/>
      <c r="UEA68" s="136"/>
      <c r="UEB68" s="136"/>
      <c r="UEC68" s="136"/>
      <c r="UED68" s="136"/>
      <c r="UEE68" s="136"/>
      <c r="UEF68" s="136"/>
      <c r="UEG68" s="136"/>
      <c r="UEH68" s="136"/>
      <c r="UEI68" s="136"/>
      <c r="UEJ68" s="136"/>
      <c r="UEK68" s="136"/>
      <c r="UEL68" s="136"/>
      <c r="UEM68" s="136"/>
      <c r="UEN68" s="136"/>
      <c r="UEO68" s="136"/>
      <c r="UEP68" s="136"/>
      <c r="UEQ68" s="136"/>
      <c r="UER68" s="136"/>
      <c r="UES68" s="136"/>
      <c r="UET68" s="136"/>
      <c r="UEU68" s="136"/>
      <c r="UEV68" s="136"/>
      <c r="UEW68" s="136"/>
      <c r="UEX68" s="136"/>
      <c r="UEY68" s="136"/>
      <c r="UEZ68" s="136"/>
      <c r="UFA68" s="136"/>
      <c r="UFB68" s="136"/>
      <c r="UFC68" s="136"/>
      <c r="UFD68" s="136"/>
      <c r="UFE68" s="136"/>
      <c r="UFF68" s="136"/>
      <c r="UFG68" s="136"/>
      <c r="UFH68" s="136"/>
      <c r="UFI68" s="136"/>
      <c r="UFJ68" s="136"/>
      <c r="UFK68" s="136"/>
      <c r="UFL68" s="136"/>
      <c r="UFM68" s="136"/>
      <c r="UFN68" s="136"/>
      <c r="UFO68" s="136"/>
      <c r="UFP68" s="136"/>
      <c r="UFQ68" s="136"/>
      <c r="UFR68" s="136"/>
      <c r="UFS68" s="136"/>
      <c r="UFT68" s="136"/>
      <c r="UFU68" s="136"/>
      <c r="UFV68" s="136"/>
      <c r="UFW68" s="136"/>
      <c r="UFX68" s="136"/>
      <c r="UFY68" s="136"/>
      <c r="UFZ68" s="136"/>
      <c r="UGA68" s="136"/>
      <c r="UGB68" s="136"/>
      <c r="UGC68" s="136"/>
      <c r="UGD68" s="136"/>
      <c r="UGE68" s="136"/>
      <c r="UGF68" s="136"/>
      <c r="UGG68" s="136"/>
      <c r="UGH68" s="136"/>
      <c r="UGI68" s="136"/>
      <c r="UGJ68" s="136"/>
      <c r="UGK68" s="136"/>
      <c r="UGL68" s="136"/>
      <c r="UGM68" s="136"/>
      <c r="UGN68" s="136"/>
      <c r="UGO68" s="136"/>
      <c r="UGP68" s="136"/>
      <c r="UGQ68" s="136"/>
      <c r="UGR68" s="136"/>
      <c r="UGS68" s="136"/>
      <c r="UGT68" s="136"/>
      <c r="UGU68" s="136"/>
      <c r="UGV68" s="136"/>
      <c r="UGW68" s="136"/>
      <c r="UGX68" s="136"/>
      <c r="UGY68" s="136"/>
      <c r="UGZ68" s="136"/>
      <c r="UHA68" s="136"/>
      <c r="UHB68" s="136"/>
      <c r="UHC68" s="136"/>
      <c r="UHD68" s="136"/>
      <c r="UHE68" s="136"/>
      <c r="UHF68" s="136"/>
      <c r="UHG68" s="136"/>
      <c r="UHH68" s="136"/>
      <c r="UHI68" s="136"/>
      <c r="UHJ68" s="136"/>
      <c r="UHK68" s="136"/>
      <c r="UHL68" s="136"/>
      <c r="UHM68" s="136"/>
      <c r="UHN68" s="136"/>
      <c r="UHO68" s="136"/>
      <c r="UHP68" s="136"/>
      <c r="UHQ68" s="136"/>
      <c r="UHR68" s="136"/>
      <c r="UHS68" s="136"/>
      <c r="UHT68" s="136"/>
      <c r="UHU68" s="136"/>
      <c r="UHV68" s="136"/>
      <c r="UHW68" s="136"/>
      <c r="UHX68" s="136"/>
      <c r="UHY68" s="136"/>
      <c r="UHZ68" s="136"/>
      <c r="UIA68" s="136"/>
      <c r="UIB68" s="136"/>
      <c r="UIC68" s="136"/>
      <c r="UID68" s="136"/>
      <c r="UIE68" s="136"/>
      <c r="UIF68" s="136"/>
      <c r="UIG68" s="136"/>
      <c r="UIH68" s="136"/>
      <c r="UII68" s="136"/>
      <c r="UIJ68" s="136"/>
      <c r="UIK68" s="136"/>
      <c r="UIL68" s="136"/>
      <c r="UIM68" s="136"/>
      <c r="UIN68" s="136"/>
      <c r="UIO68" s="136"/>
      <c r="UIP68" s="136"/>
      <c r="UIQ68" s="136"/>
      <c r="UIR68" s="136"/>
      <c r="UIS68" s="136"/>
      <c r="UIT68" s="136"/>
      <c r="UIU68" s="136"/>
      <c r="UIV68" s="136"/>
      <c r="UIW68" s="136"/>
      <c r="UIX68" s="136"/>
      <c r="UIY68" s="136"/>
      <c r="UIZ68" s="136"/>
      <c r="UJA68" s="136"/>
      <c r="UJB68" s="136"/>
      <c r="UJC68" s="136"/>
      <c r="UJD68" s="136"/>
      <c r="UJE68" s="136"/>
      <c r="UJF68" s="136"/>
      <c r="UJG68" s="136"/>
      <c r="UJH68" s="136"/>
      <c r="UJI68" s="136"/>
      <c r="UJJ68" s="136"/>
      <c r="UJK68" s="136"/>
      <c r="UJL68" s="136"/>
      <c r="UJM68" s="136"/>
      <c r="UJN68" s="136"/>
      <c r="UJO68" s="136"/>
      <c r="UJP68" s="136"/>
      <c r="UJQ68" s="136"/>
      <c r="UJR68" s="136"/>
      <c r="UJS68" s="136"/>
      <c r="UJT68" s="136"/>
      <c r="UJU68" s="136"/>
      <c r="UJV68" s="136"/>
      <c r="UJW68" s="136"/>
      <c r="UJX68" s="136"/>
      <c r="UJY68" s="136"/>
      <c r="UJZ68" s="136"/>
      <c r="UKA68" s="136"/>
      <c r="UKB68" s="136"/>
      <c r="UKC68" s="136"/>
      <c r="UKD68" s="136"/>
      <c r="UKE68" s="136"/>
      <c r="UKF68" s="136"/>
      <c r="UKG68" s="136"/>
      <c r="UKH68" s="136"/>
      <c r="UKI68" s="136"/>
      <c r="UKJ68" s="136"/>
      <c r="UKK68" s="136"/>
      <c r="UKL68" s="136"/>
      <c r="UKM68" s="136"/>
      <c r="UKN68" s="136"/>
      <c r="UKO68" s="136"/>
      <c r="UKP68" s="136"/>
      <c r="UKQ68" s="136"/>
      <c r="UKR68" s="136"/>
      <c r="UKS68" s="136"/>
      <c r="UKT68" s="136"/>
      <c r="UKU68" s="136"/>
      <c r="UKV68" s="136"/>
      <c r="UKW68" s="136"/>
      <c r="UKX68" s="136"/>
      <c r="UKY68" s="136"/>
      <c r="UKZ68" s="136"/>
      <c r="ULA68" s="136"/>
      <c r="ULB68" s="136"/>
      <c r="ULC68" s="136"/>
      <c r="ULD68" s="136"/>
      <c r="ULE68" s="136"/>
      <c r="ULF68" s="136"/>
      <c r="ULG68" s="136"/>
      <c r="ULH68" s="136"/>
      <c r="ULI68" s="136"/>
      <c r="ULJ68" s="136"/>
      <c r="ULK68" s="136"/>
      <c r="ULL68" s="136"/>
      <c r="ULM68" s="136"/>
      <c r="ULN68" s="136"/>
      <c r="ULO68" s="136"/>
      <c r="ULP68" s="136"/>
      <c r="ULQ68" s="136"/>
      <c r="ULR68" s="136"/>
      <c r="ULS68" s="136"/>
      <c r="ULT68" s="136"/>
      <c r="ULU68" s="136"/>
      <c r="ULV68" s="136"/>
      <c r="ULW68" s="136"/>
      <c r="ULX68" s="136"/>
      <c r="ULY68" s="136"/>
      <c r="ULZ68" s="136"/>
      <c r="UMA68" s="136"/>
      <c r="UMB68" s="136"/>
      <c r="UMC68" s="136"/>
      <c r="UMD68" s="136"/>
      <c r="UME68" s="136"/>
      <c r="UMF68" s="136"/>
      <c r="UMG68" s="136"/>
      <c r="UMH68" s="136"/>
      <c r="UMI68" s="136"/>
      <c r="UMJ68" s="136"/>
      <c r="UMK68" s="136"/>
      <c r="UML68" s="136"/>
      <c r="UMM68" s="136"/>
      <c r="UMN68" s="136"/>
      <c r="UMO68" s="136"/>
      <c r="UMP68" s="136"/>
      <c r="UMQ68" s="136"/>
      <c r="UMR68" s="136"/>
      <c r="UMS68" s="136"/>
      <c r="UMT68" s="136"/>
      <c r="UMU68" s="136"/>
      <c r="UMV68" s="136"/>
      <c r="UMW68" s="136"/>
      <c r="UMX68" s="136"/>
      <c r="UMY68" s="136"/>
      <c r="UMZ68" s="136"/>
      <c r="UNA68" s="136"/>
      <c r="UNB68" s="136"/>
      <c r="UNC68" s="136"/>
      <c r="UND68" s="136"/>
      <c r="UNE68" s="136"/>
      <c r="UNF68" s="136"/>
      <c r="UNG68" s="136"/>
      <c r="UNH68" s="136"/>
      <c r="UNI68" s="136"/>
      <c r="UNJ68" s="136"/>
      <c r="UNK68" s="136"/>
      <c r="UNL68" s="136"/>
      <c r="UNM68" s="136"/>
      <c r="UNN68" s="136"/>
      <c r="UNO68" s="136"/>
      <c r="UNP68" s="136"/>
      <c r="UNQ68" s="136"/>
      <c r="UNR68" s="136"/>
      <c r="UNS68" s="136"/>
      <c r="UNT68" s="136"/>
      <c r="UNU68" s="136"/>
      <c r="UNV68" s="136"/>
      <c r="UNW68" s="136"/>
      <c r="UNX68" s="136"/>
      <c r="UNY68" s="136"/>
      <c r="UNZ68" s="136"/>
      <c r="UOA68" s="136"/>
      <c r="UOB68" s="136"/>
      <c r="UOC68" s="136"/>
      <c r="UOD68" s="136"/>
      <c r="UOE68" s="136"/>
      <c r="UOF68" s="136"/>
      <c r="UOG68" s="136"/>
      <c r="UOH68" s="136"/>
      <c r="UOI68" s="136"/>
      <c r="UOJ68" s="136"/>
      <c r="UOK68" s="136"/>
      <c r="UOL68" s="136"/>
      <c r="UOM68" s="136"/>
      <c r="UON68" s="136"/>
      <c r="UOO68" s="136"/>
      <c r="UOP68" s="136"/>
      <c r="UOQ68" s="136"/>
      <c r="UOR68" s="136"/>
      <c r="UOS68" s="136"/>
      <c r="UOT68" s="136"/>
      <c r="UOU68" s="136"/>
      <c r="UOV68" s="136"/>
      <c r="UOW68" s="136"/>
      <c r="UOX68" s="136"/>
      <c r="UOY68" s="136"/>
      <c r="UOZ68" s="136"/>
      <c r="UPA68" s="136"/>
      <c r="UPB68" s="136"/>
      <c r="UPC68" s="136"/>
      <c r="UPD68" s="136"/>
      <c r="UPE68" s="136"/>
      <c r="UPF68" s="136"/>
      <c r="UPG68" s="136"/>
      <c r="UPH68" s="136"/>
      <c r="UPI68" s="136"/>
      <c r="UPJ68" s="136"/>
      <c r="UPK68" s="136"/>
      <c r="UPL68" s="136"/>
      <c r="UPM68" s="136"/>
      <c r="UPN68" s="136"/>
      <c r="UPO68" s="136"/>
      <c r="UPP68" s="136"/>
      <c r="UPQ68" s="136"/>
      <c r="UPR68" s="136"/>
      <c r="UPS68" s="136"/>
      <c r="UPT68" s="136"/>
      <c r="UPU68" s="136"/>
      <c r="UPV68" s="136"/>
      <c r="UPW68" s="136"/>
      <c r="UPX68" s="136"/>
      <c r="UPY68" s="136"/>
      <c r="UPZ68" s="136"/>
      <c r="UQA68" s="136"/>
      <c r="UQB68" s="136"/>
      <c r="UQC68" s="136"/>
      <c r="UQD68" s="136"/>
      <c r="UQE68" s="136"/>
      <c r="UQF68" s="136"/>
      <c r="UQG68" s="136"/>
      <c r="UQH68" s="136"/>
      <c r="UQI68" s="136"/>
      <c r="UQJ68" s="136"/>
      <c r="UQK68" s="136"/>
      <c r="UQL68" s="136"/>
      <c r="UQM68" s="136"/>
      <c r="UQN68" s="136"/>
      <c r="UQO68" s="136"/>
      <c r="UQP68" s="136"/>
      <c r="UQQ68" s="136"/>
      <c r="UQR68" s="136"/>
      <c r="UQS68" s="136"/>
      <c r="UQT68" s="136"/>
      <c r="UQU68" s="136"/>
      <c r="UQV68" s="136"/>
      <c r="UQW68" s="136"/>
      <c r="UQX68" s="136"/>
      <c r="UQY68" s="136"/>
      <c r="UQZ68" s="136"/>
      <c r="URA68" s="136"/>
      <c r="URB68" s="136"/>
      <c r="URC68" s="136"/>
      <c r="URD68" s="136"/>
      <c r="URE68" s="136"/>
      <c r="URF68" s="136"/>
      <c r="URG68" s="136"/>
      <c r="URH68" s="136"/>
      <c r="URI68" s="136"/>
      <c r="URJ68" s="136"/>
      <c r="URK68" s="136"/>
      <c r="URL68" s="136"/>
      <c r="URM68" s="136"/>
      <c r="URN68" s="136"/>
      <c r="URO68" s="136"/>
      <c r="URP68" s="136"/>
      <c r="URQ68" s="136"/>
      <c r="URR68" s="136"/>
      <c r="URS68" s="136"/>
      <c r="URT68" s="136"/>
      <c r="URU68" s="136"/>
      <c r="URV68" s="136"/>
      <c r="URW68" s="136"/>
      <c r="URX68" s="136"/>
      <c r="URY68" s="136"/>
      <c r="URZ68" s="136"/>
      <c r="USA68" s="136"/>
      <c r="USB68" s="136"/>
      <c r="USC68" s="136"/>
      <c r="USD68" s="136"/>
      <c r="USE68" s="136"/>
      <c r="USF68" s="136"/>
      <c r="USG68" s="136"/>
      <c r="USH68" s="136"/>
      <c r="USI68" s="136"/>
      <c r="USJ68" s="136"/>
      <c r="USK68" s="136"/>
      <c r="USL68" s="136"/>
      <c r="USM68" s="136"/>
      <c r="USN68" s="136"/>
      <c r="USO68" s="136"/>
      <c r="USP68" s="136"/>
      <c r="USQ68" s="136"/>
      <c r="USR68" s="136"/>
      <c r="USS68" s="136"/>
      <c r="UST68" s="136"/>
      <c r="USU68" s="136"/>
      <c r="USV68" s="136"/>
      <c r="USW68" s="136"/>
      <c r="USX68" s="136"/>
      <c r="USY68" s="136"/>
      <c r="USZ68" s="136"/>
      <c r="UTA68" s="136"/>
      <c r="UTB68" s="136"/>
      <c r="UTC68" s="136"/>
      <c r="UTD68" s="136"/>
      <c r="UTE68" s="136"/>
      <c r="UTF68" s="136"/>
      <c r="UTG68" s="136"/>
      <c r="UTH68" s="136"/>
      <c r="UTI68" s="136"/>
      <c r="UTJ68" s="136"/>
      <c r="UTK68" s="136"/>
      <c r="UTL68" s="136"/>
      <c r="UTM68" s="136"/>
      <c r="UTN68" s="136"/>
      <c r="UTO68" s="136"/>
      <c r="UTP68" s="136"/>
      <c r="UTQ68" s="136"/>
      <c r="UTR68" s="136"/>
      <c r="UTS68" s="136"/>
      <c r="UTT68" s="136"/>
      <c r="UTU68" s="136"/>
      <c r="UTV68" s="136"/>
      <c r="UTW68" s="136"/>
      <c r="UTX68" s="136"/>
      <c r="UTY68" s="136"/>
      <c r="UTZ68" s="136"/>
      <c r="UUA68" s="136"/>
      <c r="UUB68" s="136"/>
      <c r="UUC68" s="136"/>
      <c r="UUD68" s="136"/>
      <c r="UUE68" s="136"/>
      <c r="UUF68" s="136"/>
      <c r="UUG68" s="136"/>
      <c r="UUH68" s="136"/>
      <c r="UUI68" s="136"/>
      <c r="UUJ68" s="136"/>
      <c r="UUK68" s="136"/>
      <c r="UUL68" s="136"/>
      <c r="UUM68" s="136"/>
      <c r="UUN68" s="136"/>
      <c r="UUO68" s="136"/>
      <c r="UUP68" s="136"/>
      <c r="UUQ68" s="136"/>
      <c r="UUR68" s="136"/>
      <c r="UUS68" s="136"/>
      <c r="UUT68" s="136"/>
      <c r="UUU68" s="136"/>
      <c r="UUV68" s="136"/>
      <c r="UUW68" s="136"/>
      <c r="UUX68" s="136"/>
      <c r="UUY68" s="136"/>
      <c r="UUZ68" s="136"/>
      <c r="UVA68" s="136"/>
      <c r="UVB68" s="136"/>
      <c r="UVC68" s="136"/>
      <c r="UVD68" s="136"/>
      <c r="UVE68" s="136"/>
      <c r="UVF68" s="136"/>
      <c r="UVG68" s="136"/>
      <c r="UVH68" s="136"/>
      <c r="UVI68" s="136"/>
      <c r="UVJ68" s="136"/>
      <c r="UVK68" s="136"/>
      <c r="UVL68" s="136"/>
      <c r="UVM68" s="136"/>
      <c r="UVN68" s="136"/>
      <c r="UVO68" s="136"/>
      <c r="UVP68" s="136"/>
      <c r="UVQ68" s="136"/>
      <c r="UVR68" s="136"/>
      <c r="UVS68" s="136"/>
      <c r="UVT68" s="136"/>
      <c r="UVU68" s="136"/>
      <c r="UVV68" s="136"/>
      <c r="UVW68" s="136"/>
      <c r="UVX68" s="136"/>
      <c r="UVY68" s="136"/>
      <c r="UVZ68" s="136"/>
      <c r="UWA68" s="136"/>
      <c r="UWB68" s="136"/>
      <c r="UWC68" s="136"/>
      <c r="UWD68" s="136"/>
      <c r="UWE68" s="136"/>
      <c r="UWF68" s="136"/>
      <c r="UWG68" s="136"/>
      <c r="UWH68" s="136"/>
      <c r="UWI68" s="136"/>
      <c r="UWJ68" s="136"/>
      <c r="UWK68" s="136"/>
      <c r="UWL68" s="136"/>
      <c r="UWM68" s="136"/>
      <c r="UWN68" s="136"/>
      <c r="UWO68" s="136"/>
      <c r="UWP68" s="136"/>
      <c r="UWQ68" s="136"/>
      <c r="UWR68" s="136"/>
      <c r="UWS68" s="136"/>
      <c r="UWT68" s="136"/>
      <c r="UWU68" s="136"/>
      <c r="UWV68" s="136"/>
      <c r="UWW68" s="136"/>
      <c r="UWX68" s="136"/>
      <c r="UWY68" s="136"/>
      <c r="UWZ68" s="136"/>
      <c r="UXA68" s="136"/>
      <c r="UXB68" s="136"/>
      <c r="UXC68" s="136"/>
      <c r="UXD68" s="136"/>
      <c r="UXE68" s="136"/>
      <c r="UXF68" s="136"/>
      <c r="UXG68" s="136"/>
      <c r="UXH68" s="136"/>
      <c r="UXI68" s="136"/>
      <c r="UXJ68" s="136"/>
      <c r="UXK68" s="136"/>
      <c r="UXL68" s="136"/>
      <c r="UXM68" s="136"/>
      <c r="UXN68" s="136"/>
      <c r="UXO68" s="136"/>
      <c r="UXP68" s="136"/>
      <c r="UXQ68" s="136"/>
      <c r="UXR68" s="136"/>
      <c r="UXS68" s="136"/>
      <c r="UXT68" s="136"/>
      <c r="UXU68" s="136"/>
      <c r="UXV68" s="136"/>
      <c r="UXW68" s="136"/>
      <c r="UXX68" s="136"/>
      <c r="UXY68" s="136"/>
      <c r="UXZ68" s="136"/>
      <c r="UYA68" s="136"/>
      <c r="UYB68" s="136"/>
      <c r="UYC68" s="136"/>
      <c r="UYD68" s="136"/>
      <c r="UYE68" s="136"/>
      <c r="UYF68" s="136"/>
      <c r="UYG68" s="136"/>
      <c r="UYH68" s="136"/>
      <c r="UYI68" s="136"/>
      <c r="UYJ68" s="136"/>
      <c r="UYK68" s="136"/>
      <c r="UYL68" s="136"/>
      <c r="UYM68" s="136"/>
      <c r="UYN68" s="136"/>
      <c r="UYO68" s="136"/>
      <c r="UYP68" s="136"/>
      <c r="UYQ68" s="136"/>
      <c r="UYR68" s="136"/>
      <c r="UYS68" s="136"/>
      <c r="UYT68" s="136"/>
      <c r="UYU68" s="136"/>
      <c r="UYV68" s="136"/>
      <c r="UYW68" s="136"/>
      <c r="UYX68" s="136"/>
      <c r="UYY68" s="136"/>
      <c r="UYZ68" s="136"/>
      <c r="UZA68" s="136"/>
      <c r="UZB68" s="136"/>
      <c r="UZC68" s="136"/>
      <c r="UZD68" s="136"/>
      <c r="UZE68" s="136"/>
      <c r="UZF68" s="136"/>
      <c r="UZG68" s="136"/>
      <c r="UZH68" s="136"/>
      <c r="UZI68" s="136"/>
      <c r="UZJ68" s="136"/>
      <c r="UZK68" s="136"/>
      <c r="UZL68" s="136"/>
      <c r="UZM68" s="136"/>
      <c r="UZN68" s="136"/>
      <c r="UZO68" s="136"/>
      <c r="UZP68" s="136"/>
      <c r="UZQ68" s="136"/>
      <c r="UZR68" s="136"/>
      <c r="UZS68" s="136"/>
      <c r="UZT68" s="136"/>
      <c r="UZU68" s="136"/>
      <c r="UZV68" s="136"/>
      <c r="UZW68" s="136"/>
      <c r="UZX68" s="136"/>
      <c r="UZY68" s="136"/>
      <c r="UZZ68" s="136"/>
      <c r="VAA68" s="136"/>
      <c r="VAB68" s="136"/>
      <c r="VAC68" s="136"/>
      <c r="VAD68" s="136"/>
      <c r="VAE68" s="136"/>
      <c r="VAF68" s="136"/>
      <c r="VAG68" s="136"/>
      <c r="VAH68" s="136"/>
      <c r="VAI68" s="136"/>
      <c r="VAJ68" s="136"/>
      <c r="VAK68" s="136"/>
      <c r="VAL68" s="136"/>
      <c r="VAM68" s="136"/>
      <c r="VAN68" s="136"/>
      <c r="VAO68" s="136"/>
      <c r="VAP68" s="136"/>
      <c r="VAQ68" s="136"/>
      <c r="VAR68" s="136"/>
      <c r="VAS68" s="136"/>
      <c r="VAT68" s="136"/>
      <c r="VAU68" s="136"/>
      <c r="VAV68" s="136"/>
      <c r="VAW68" s="136"/>
      <c r="VAX68" s="136"/>
      <c r="VAY68" s="136"/>
      <c r="VAZ68" s="136"/>
      <c r="VBA68" s="136"/>
      <c r="VBB68" s="136"/>
      <c r="VBC68" s="136"/>
      <c r="VBD68" s="136"/>
      <c r="VBE68" s="136"/>
      <c r="VBF68" s="136"/>
      <c r="VBG68" s="136"/>
      <c r="VBH68" s="136"/>
      <c r="VBI68" s="136"/>
      <c r="VBJ68" s="136"/>
      <c r="VBK68" s="136"/>
      <c r="VBL68" s="136"/>
      <c r="VBM68" s="136"/>
      <c r="VBN68" s="136"/>
      <c r="VBO68" s="136"/>
      <c r="VBP68" s="136"/>
      <c r="VBQ68" s="136"/>
      <c r="VBR68" s="136"/>
      <c r="VBS68" s="136"/>
      <c r="VBT68" s="136"/>
      <c r="VBU68" s="136"/>
      <c r="VBV68" s="136"/>
      <c r="VBW68" s="136"/>
      <c r="VBX68" s="136"/>
      <c r="VBY68" s="136"/>
      <c r="VBZ68" s="136"/>
      <c r="VCA68" s="136"/>
      <c r="VCB68" s="136"/>
      <c r="VCC68" s="136"/>
      <c r="VCD68" s="136"/>
      <c r="VCE68" s="136"/>
      <c r="VCF68" s="136"/>
      <c r="VCG68" s="136"/>
      <c r="VCH68" s="136"/>
      <c r="VCI68" s="136"/>
      <c r="VCJ68" s="136"/>
      <c r="VCK68" s="136"/>
      <c r="VCL68" s="136"/>
      <c r="VCM68" s="136"/>
      <c r="VCN68" s="136"/>
      <c r="VCO68" s="136"/>
      <c r="VCP68" s="136"/>
      <c r="VCQ68" s="136"/>
      <c r="VCR68" s="136"/>
      <c r="VCS68" s="136"/>
      <c r="VCT68" s="136"/>
      <c r="VCU68" s="136"/>
      <c r="VCV68" s="136"/>
      <c r="VCW68" s="136"/>
      <c r="VCX68" s="136"/>
      <c r="VCY68" s="136"/>
      <c r="VCZ68" s="136"/>
      <c r="VDA68" s="136"/>
      <c r="VDB68" s="136"/>
      <c r="VDC68" s="136"/>
      <c r="VDD68" s="136"/>
      <c r="VDE68" s="136"/>
      <c r="VDF68" s="136"/>
      <c r="VDG68" s="136"/>
      <c r="VDH68" s="136"/>
      <c r="VDI68" s="136"/>
      <c r="VDJ68" s="136"/>
      <c r="VDK68" s="136"/>
      <c r="VDL68" s="136"/>
      <c r="VDM68" s="136"/>
      <c r="VDN68" s="136"/>
      <c r="VDO68" s="136"/>
      <c r="VDP68" s="136"/>
      <c r="VDQ68" s="136"/>
      <c r="VDR68" s="136"/>
      <c r="VDS68" s="136"/>
      <c r="VDT68" s="136"/>
      <c r="VDU68" s="136"/>
      <c r="VDV68" s="136"/>
      <c r="VDW68" s="136"/>
      <c r="VDX68" s="136"/>
      <c r="VDY68" s="136"/>
      <c r="VDZ68" s="136"/>
      <c r="VEA68" s="136"/>
      <c r="VEB68" s="136"/>
      <c r="VEC68" s="136"/>
      <c r="VED68" s="136"/>
      <c r="VEE68" s="136"/>
      <c r="VEF68" s="136"/>
      <c r="VEG68" s="136"/>
      <c r="VEH68" s="136"/>
      <c r="VEI68" s="136"/>
      <c r="VEJ68" s="136"/>
      <c r="VEK68" s="136"/>
      <c r="VEL68" s="136"/>
      <c r="VEM68" s="136"/>
      <c r="VEN68" s="136"/>
      <c r="VEO68" s="136"/>
      <c r="VEP68" s="136"/>
      <c r="VEQ68" s="136"/>
      <c r="VER68" s="136"/>
      <c r="VES68" s="136"/>
      <c r="VET68" s="136"/>
      <c r="VEU68" s="136"/>
      <c r="VEV68" s="136"/>
      <c r="VEW68" s="136"/>
      <c r="VEX68" s="136"/>
      <c r="VEY68" s="136"/>
      <c r="VEZ68" s="136"/>
      <c r="VFA68" s="136"/>
      <c r="VFB68" s="136"/>
      <c r="VFC68" s="136"/>
      <c r="VFD68" s="136"/>
      <c r="VFE68" s="136"/>
      <c r="VFF68" s="136"/>
      <c r="VFG68" s="136"/>
      <c r="VFH68" s="136"/>
      <c r="VFI68" s="136"/>
      <c r="VFJ68" s="136"/>
      <c r="VFK68" s="136"/>
      <c r="VFL68" s="136"/>
      <c r="VFM68" s="136"/>
      <c r="VFN68" s="136"/>
      <c r="VFO68" s="136"/>
      <c r="VFP68" s="136"/>
      <c r="VFQ68" s="136"/>
      <c r="VFR68" s="136"/>
      <c r="VFS68" s="136"/>
      <c r="VFT68" s="136"/>
      <c r="VFU68" s="136"/>
      <c r="VFV68" s="136"/>
      <c r="VFW68" s="136"/>
      <c r="VFX68" s="136"/>
      <c r="VFY68" s="136"/>
      <c r="VFZ68" s="136"/>
      <c r="VGA68" s="136"/>
      <c r="VGB68" s="136"/>
      <c r="VGC68" s="136"/>
      <c r="VGD68" s="136"/>
      <c r="VGE68" s="136"/>
      <c r="VGF68" s="136"/>
      <c r="VGG68" s="136"/>
      <c r="VGH68" s="136"/>
      <c r="VGI68" s="136"/>
      <c r="VGJ68" s="136"/>
      <c r="VGK68" s="136"/>
      <c r="VGL68" s="136"/>
      <c r="VGM68" s="136"/>
      <c r="VGN68" s="136"/>
      <c r="VGO68" s="136"/>
      <c r="VGP68" s="136"/>
      <c r="VGQ68" s="136"/>
      <c r="VGR68" s="136"/>
      <c r="VGS68" s="136"/>
      <c r="VGT68" s="136"/>
      <c r="VGU68" s="136"/>
      <c r="VGV68" s="136"/>
      <c r="VGW68" s="136"/>
      <c r="VGX68" s="136"/>
      <c r="VGY68" s="136"/>
      <c r="VGZ68" s="136"/>
      <c r="VHA68" s="136"/>
      <c r="VHB68" s="136"/>
      <c r="VHC68" s="136"/>
      <c r="VHD68" s="136"/>
      <c r="VHE68" s="136"/>
      <c r="VHF68" s="136"/>
      <c r="VHG68" s="136"/>
      <c r="VHH68" s="136"/>
      <c r="VHI68" s="136"/>
      <c r="VHJ68" s="136"/>
      <c r="VHK68" s="136"/>
      <c r="VHL68" s="136"/>
      <c r="VHM68" s="136"/>
      <c r="VHN68" s="136"/>
      <c r="VHO68" s="136"/>
      <c r="VHP68" s="136"/>
      <c r="VHQ68" s="136"/>
      <c r="VHR68" s="136"/>
      <c r="VHS68" s="136"/>
      <c r="VHT68" s="136"/>
      <c r="VHU68" s="136"/>
      <c r="VHV68" s="136"/>
      <c r="VHW68" s="136"/>
      <c r="VHX68" s="136"/>
      <c r="VHY68" s="136"/>
      <c r="VHZ68" s="136"/>
      <c r="VIA68" s="136"/>
      <c r="VIB68" s="136"/>
      <c r="VIC68" s="136"/>
      <c r="VID68" s="136"/>
      <c r="VIE68" s="136"/>
      <c r="VIF68" s="136"/>
      <c r="VIG68" s="136"/>
      <c r="VIH68" s="136"/>
      <c r="VII68" s="136"/>
      <c r="VIJ68" s="136"/>
      <c r="VIK68" s="136"/>
      <c r="VIL68" s="136"/>
      <c r="VIM68" s="136"/>
      <c r="VIN68" s="136"/>
      <c r="VIO68" s="136"/>
      <c r="VIP68" s="136"/>
      <c r="VIQ68" s="136"/>
      <c r="VIR68" s="136"/>
      <c r="VIS68" s="136"/>
      <c r="VIT68" s="136"/>
      <c r="VIU68" s="136"/>
      <c r="VIV68" s="136"/>
      <c r="VIW68" s="136"/>
      <c r="VIX68" s="136"/>
      <c r="VIY68" s="136"/>
      <c r="VIZ68" s="136"/>
      <c r="VJA68" s="136"/>
      <c r="VJB68" s="136"/>
      <c r="VJC68" s="136"/>
      <c r="VJD68" s="136"/>
      <c r="VJE68" s="136"/>
      <c r="VJF68" s="136"/>
      <c r="VJG68" s="136"/>
      <c r="VJH68" s="136"/>
      <c r="VJI68" s="136"/>
      <c r="VJJ68" s="136"/>
      <c r="VJK68" s="136"/>
      <c r="VJL68" s="136"/>
      <c r="VJM68" s="136"/>
      <c r="VJN68" s="136"/>
      <c r="VJO68" s="136"/>
      <c r="VJP68" s="136"/>
      <c r="VJQ68" s="136"/>
      <c r="VJR68" s="136"/>
      <c r="VJS68" s="136"/>
      <c r="VJT68" s="136"/>
      <c r="VJU68" s="136"/>
      <c r="VJV68" s="136"/>
      <c r="VJW68" s="136"/>
      <c r="VJX68" s="136"/>
      <c r="VJY68" s="136"/>
      <c r="VJZ68" s="136"/>
      <c r="VKA68" s="136"/>
      <c r="VKB68" s="136"/>
      <c r="VKC68" s="136"/>
      <c r="VKD68" s="136"/>
      <c r="VKE68" s="136"/>
      <c r="VKF68" s="136"/>
      <c r="VKG68" s="136"/>
      <c r="VKH68" s="136"/>
      <c r="VKI68" s="136"/>
      <c r="VKJ68" s="136"/>
      <c r="VKK68" s="136"/>
      <c r="VKL68" s="136"/>
      <c r="VKM68" s="136"/>
      <c r="VKN68" s="136"/>
      <c r="VKO68" s="136"/>
      <c r="VKP68" s="136"/>
      <c r="VKQ68" s="136"/>
      <c r="VKR68" s="136"/>
      <c r="VKS68" s="136"/>
      <c r="VKT68" s="136"/>
      <c r="VKU68" s="136"/>
      <c r="VKV68" s="136"/>
      <c r="VKW68" s="136"/>
      <c r="VKX68" s="136"/>
      <c r="VKY68" s="136"/>
      <c r="VKZ68" s="136"/>
      <c r="VLA68" s="136"/>
      <c r="VLB68" s="136"/>
      <c r="VLC68" s="136"/>
      <c r="VLD68" s="136"/>
      <c r="VLE68" s="136"/>
      <c r="VLF68" s="136"/>
      <c r="VLG68" s="136"/>
      <c r="VLH68" s="136"/>
      <c r="VLI68" s="136"/>
      <c r="VLJ68" s="136"/>
      <c r="VLK68" s="136"/>
      <c r="VLL68" s="136"/>
      <c r="VLM68" s="136"/>
      <c r="VLN68" s="136"/>
      <c r="VLO68" s="136"/>
      <c r="VLP68" s="136"/>
      <c r="VLQ68" s="136"/>
      <c r="VLR68" s="136"/>
      <c r="VLS68" s="136"/>
      <c r="VLT68" s="136"/>
      <c r="VLU68" s="136"/>
      <c r="VLV68" s="136"/>
      <c r="VLW68" s="136"/>
      <c r="VLX68" s="136"/>
      <c r="VLY68" s="136"/>
      <c r="VLZ68" s="136"/>
      <c r="VMA68" s="136"/>
      <c r="VMB68" s="136"/>
      <c r="VMC68" s="136"/>
      <c r="VMD68" s="136"/>
      <c r="VME68" s="136"/>
      <c r="VMF68" s="136"/>
      <c r="VMG68" s="136"/>
      <c r="VMH68" s="136"/>
      <c r="VMI68" s="136"/>
      <c r="VMJ68" s="136"/>
      <c r="VMK68" s="136"/>
      <c r="VML68" s="136"/>
      <c r="VMM68" s="136"/>
      <c r="VMN68" s="136"/>
      <c r="VMO68" s="136"/>
      <c r="VMP68" s="136"/>
      <c r="VMQ68" s="136"/>
      <c r="VMR68" s="136"/>
      <c r="VMS68" s="136"/>
      <c r="VMT68" s="136"/>
      <c r="VMU68" s="136"/>
      <c r="VMV68" s="136"/>
      <c r="VMW68" s="136"/>
      <c r="VMX68" s="136"/>
      <c r="VMY68" s="136"/>
      <c r="VMZ68" s="136"/>
      <c r="VNA68" s="136"/>
      <c r="VNB68" s="136"/>
      <c r="VNC68" s="136"/>
      <c r="VND68" s="136"/>
      <c r="VNE68" s="136"/>
      <c r="VNF68" s="136"/>
      <c r="VNG68" s="136"/>
      <c r="VNH68" s="136"/>
      <c r="VNI68" s="136"/>
      <c r="VNJ68" s="136"/>
      <c r="VNK68" s="136"/>
      <c r="VNL68" s="136"/>
      <c r="VNM68" s="136"/>
      <c r="VNN68" s="136"/>
      <c r="VNO68" s="136"/>
      <c r="VNP68" s="136"/>
      <c r="VNQ68" s="136"/>
      <c r="VNR68" s="136"/>
      <c r="VNS68" s="136"/>
      <c r="VNT68" s="136"/>
      <c r="VNU68" s="136"/>
      <c r="VNV68" s="136"/>
      <c r="VNW68" s="136"/>
      <c r="VNX68" s="136"/>
      <c r="VNY68" s="136"/>
      <c r="VNZ68" s="136"/>
      <c r="VOA68" s="136"/>
      <c r="VOB68" s="136"/>
      <c r="VOC68" s="136"/>
      <c r="VOD68" s="136"/>
      <c r="VOE68" s="136"/>
      <c r="VOF68" s="136"/>
      <c r="VOG68" s="136"/>
      <c r="VOH68" s="136"/>
      <c r="VOI68" s="136"/>
      <c r="VOJ68" s="136"/>
      <c r="VOK68" s="136"/>
      <c r="VOL68" s="136"/>
      <c r="VOM68" s="136"/>
      <c r="VON68" s="136"/>
      <c r="VOO68" s="136"/>
      <c r="VOP68" s="136"/>
      <c r="VOQ68" s="136"/>
      <c r="VOR68" s="136"/>
      <c r="VOS68" s="136"/>
      <c r="VOT68" s="136"/>
      <c r="VOU68" s="136"/>
      <c r="VOV68" s="136"/>
      <c r="VOW68" s="136"/>
      <c r="VOX68" s="136"/>
      <c r="VOY68" s="136"/>
      <c r="VOZ68" s="136"/>
      <c r="VPA68" s="136"/>
      <c r="VPB68" s="136"/>
      <c r="VPC68" s="136"/>
      <c r="VPD68" s="136"/>
      <c r="VPE68" s="136"/>
      <c r="VPF68" s="136"/>
      <c r="VPG68" s="136"/>
      <c r="VPH68" s="136"/>
      <c r="VPI68" s="136"/>
      <c r="VPJ68" s="136"/>
      <c r="VPK68" s="136"/>
      <c r="VPL68" s="136"/>
      <c r="VPM68" s="136"/>
      <c r="VPN68" s="136"/>
      <c r="VPO68" s="136"/>
      <c r="VPP68" s="136"/>
      <c r="VPQ68" s="136"/>
      <c r="VPR68" s="136"/>
      <c r="VPS68" s="136"/>
      <c r="VPT68" s="136"/>
      <c r="VPU68" s="136"/>
      <c r="VPV68" s="136"/>
      <c r="VPW68" s="136"/>
      <c r="VPX68" s="136"/>
      <c r="VPY68" s="136"/>
      <c r="VPZ68" s="136"/>
      <c r="VQA68" s="136"/>
      <c r="VQB68" s="136"/>
      <c r="VQC68" s="136"/>
      <c r="VQD68" s="136"/>
      <c r="VQE68" s="136"/>
      <c r="VQF68" s="136"/>
      <c r="VQG68" s="136"/>
      <c r="VQH68" s="136"/>
      <c r="VQI68" s="136"/>
      <c r="VQJ68" s="136"/>
      <c r="VQK68" s="136"/>
      <c r="VQL68" s="136"/>
      <c r="VQM68" s="136"/>
      <c r="VQN68" s="136"/>
      <c r="VQO68" s="136"/>
      <c r="VQP68" s="136"/>
      <c r="VQQ68" s="136"/>
      <c r="VQR68" s="136"/>
      <c r="VQS68" s="136"/>
      <c r="VQT68" s="136"/>
      <c r="VQU68" s="136"/>
      <c r="VQV68" s="136"/>
      <c r="VQW68" s="136"/>
      <c r="VQX68" s="136"/>
      <c r="VQY68" s="136"/>
      <c r="VQZ68" s="136"/>
      <c r="VRA68" s="136"/>
      <c r="VRB68" s="136"/>
      <c r="VRC68" s="136"/>
      <c r="VRD68" s="136"/>
      <c r="VRE68" s="136"/>
      <c r="VRF68" s="136"/>
      <c r="VRG68" s="136"/>
      <c r="VRH68" s="136"/>
      <c r="VRI68" s="136"/>
      <c r="VRJ68" s="136"/>
      <c r="VRK68" s="136"/>
      <c r="VRL68" s="136"/>
      <c r="VRM68" s="136"/>
      <c r="VRN68" s="136"/>
      <c r="VRO68" s="136"/>
      <c r="VRP68" s="136"/>
      <c r="VRQ68" s="136"/>
      <c r="VRR68" s="136"/>
      <c r="VRS68" s="136"/>
      <c r="VRT68" s="136"/>
      <c r="VRU68" s="136"/>
      <c r="VRV68" s="136"/>
      <c r="VRW68" s="136"/>
      <c r="VRX68" s="136"/>
      <c r="VRY68" s="136"/>
      <c r="VRZ68" s="136"/>
      <c r="VSA68" s="136"/>
      <c r="VSB68" s="136"/>
      <c r="VSC68" s="136"/>
      <c r="VSD68" s="136"/>
      <c r="VSE68" s="136"/>
      <c r="VSF68" s="136"/>
      <c r="VSG68" s="136"/>
      <c r="VSH68" s="136"/>
      <c r="VSI68" s="136"/>
      <c r="VSJ68" s="136"/>
      <c r="VSK68" s="136"/>
      <c r="VSL68" s="136"/>
      <c r="VSM68" s="136"/>
      <c r="VSN68" s="136"/>
      <c r="VSO68" s="136"/>
      <c r="VSP68" s="136"/>
      <c r="VSQ68" s="136"/>
      <c r="VSR68" s="136"/>
      <c r="VSS68" s="136"/>
      <c r="VST68" s="136"/>
      <c r="VSU68" s="136"/>
      <c r="VSV68" s="136"/>
      <c r="VSW68" s="136"/>
      <c r="VSX68" s="136"/>
      <c r="VSY68" s="136"/>
      <c r="VSZ68" s="136"/>
      <c r="VTA68" s="136"/>
      <c r="VTB68" s="136"/>
      <c r="VTC68" s="136"/>
      <c r="VTD68" s="136"/>
      <c r="VTE68" s="136"/>
      <c r="VTF68" s="136"/>
      <c r="VTG68" s="136"/>
      <c r="VTH68" s="136"/>
      <c r="VTI68" s="136"/>
      <c r="VTJ68" s="136"/>
      <c r="VTK68" s="136"/>
      <c r="VTL68" s="136"/>
      <c r="VTM68" s="136"/>
      <c r="VTN68" s="136"/>
      <c r="VTO68" s="136"/>
      <c r="VTP68" s="136"/>
      <c r="VTQ68" s="136"/>
      <c r="VTR68" s="136"/>
      <c r="VTS68" s="136"/>
      <c r="VTT68" s="136"/>
      <c r="VTU68" s="136"/>
      <c r="VTV68" s="136"/>
      <c r="VTW68" s="136"/>
      <c r="VTX68" s="136"/>
      <c r="VTY68" s="136"/>
      <c r="VTZ68" s="136"/>
      <c r="VUA68" s="136"/>
      <c r="VUB68" s="136"/>
      <c r="VUC68" s="136"/>
      <c r="VUD68" s="136"/>
      <c r="VUE68" s="136"/>
      <c r="VUF68" s="136"/>
      <c r="VUG68" s="136"/>
      <c r="VUH68" s="136"/>
      <c r="VUI68" s="136"/>
      <c r="VUJ68" s="136"/>
      <c r="VUK68" s="136"/>
      <c r="VUL68" s="136"/>
      <c r="VUM68" s="136"/>
      <c r="VUN68" s="136"/>
      <c r="VUO68" s="136"/>
      <c r="VUP68" s="136"/>
      <c r="VUQ68" s="136"/>
      <c r="VUR68" s="136"/>
      <c r="VUS68" s="136"/>
      <c r="VUT68" s="136"/>
      <c r="VUU68" s="136"/>
      <c r="VUV68" s="136"/>
      <c r="VUW68" s="136"/>
      <c r="VUX68" s="136"/>
      <c r="VUY68" s="136"/>
      <c r="VUZ68" s="136"/>
      <c r="VVA68" s="136"/>
      <c r="VVB68" s="136"/>
      <c r="VVC68" s="136"/>
      <c r="VVD68" s="136"/>
      <c r="VVE68" s="136"/>
      <c r="VVF68" s="136"/>
      <c r="VVG68" s="136"/>
      <c r="VVH68" s="136"/>
      <c r="VVI68" s="136"/>
      <c r="VVJ68" s="136"/>
      <c r="VVK68" s="136"/>
      <c r="VVL68" s="136"/>
      <c r="VVM68" s="136"/>
      <c r="VVN68" s="136"/>
      <c r="VVO68" s="136"/>
      <c r="VVP68" s="136"/>
      <c r="VVQ68" s="136"/>
      <c r="VVR68" s="136"/>
      <c r="VVS68" s="136"/>
      <c r="VVT68" s="136"/>
      <c r="VVU68" s="136"/>
      <c r="VVV68" s="136"/>
      <c r="VVW68" s="136"/>
      <c r="VVX68" s="136"/>
      <c r="VVY68" s="136"/>
      <c r="VVZ68" s="136"/>
      <c r="VWA68" s="136"/>
      <c r="VWB68" s="136"/>
      <c r="VWC68" s="136"/>
      <c r="VWD68" s="136"/>
      <c r="VWE68" s="136"/>
      <c r="VWF68" s="136"/>
      <c r="VWG68" s="136"/>
      <c r="VWH68" s="136"/>
      <c r="VWI68" s="136"/>
      <c r="VWJ68" s="136"/>
      <c r="VWK68" s="136"/>
      <c r="VWL68" s="136"/>
      <c r="VWM68" s="136"/>
      <c r="VWN68" s="136"/>
      <c r="VWO68" s="136"/>
      <c r="VWP68" s="136"/>
      <c r="VWQ68" s="136"/>
      <c r="VWR68" s="136"/>
      <c r="VWS68" s="136"/>
      <c r="VWT68" s="136"/>
      <c r="VWU68" s="136"/>
      <c r="VWV68" s="136"/>
      <c r="VWW68" s="136"/>
      <c r="VWX68" s="136"/>
      <c r="VWY68" s="136"/>
      <c r="VWZ68" s="136"/>
      <c r="VXA68" s="136"/>
      <c r="VXB68" s="136"/>
      <c r="VXC68" s="136"/>
      <c r="VXD68" s="136"/>
      <c r="VXE68" s="136"/>
      <c r="VXF68" s="136"/>
      <c r="VXG68" s="136"/>
      <c r="VXH68" s="136"/>
      <c r="VXI68" s="136"/>
      <c r="VXJ68" s="136"/>
      <c r="VXK68" s="136"/>
      <c r="VXL68" s="136"/>
      <c r="VXM68" s="136"/>
      <c r="VXN68" s="136"/>
      <c r="VXO68" s="136"/>
      <c r="VXP68" s="136"/>
      <c r="VXQ68" s="136"/>
      <c r="VXR68" s="136"/>
      <c r="VXS68" s="136"/>
      <c r="VXT68" s="136"/>
      <c r="VXU68" s="136"/>
      <c r="VXV68" s="136"/>
      <c r="VXW68" s="136"/>
      <c r="VXX68" s="136"/>
      <c r="VXY68" s="136"/>
      <c r="VXZ68" s="136"/>
      <c r="VYA68" s="136"/>
      <c r="VYB68" s="136"/>
      <c r="VYC68" s="136"/>
      <c r="VYD68" s="136"/>
      <c r="VYE68" s="136"/>
      <c r="VYF68" s="136"/>
      <c r="VYG68" s="136"/>
      <c r="VYH68" s="136"/>
      <c r="VYI68" s="136"/>
      <c r="VYJ68" s="136"/>
      <c r="VYK68" s="136"/>
      <c r="VYL68" s="136"/>
      <c r="VYM68" s="136"/>
      <c r="VYN68" s="136"/>
      <c r="VYO68" s="136"/>
      <c r="VYP68" s="136"/>
      <c r="VYQ68" s="136"/>
      <c r="VYR68" s="136"/>
      <c r="VYS68" s="136"/>
      <c r="VYT68" s="136"/>
      <c r="VYU68" s="136"/>
      <c r="VYV68" s="136"/>
      <c r="VYW68" s="136"/>
      <c r="VYX68" s="136"/>
      <c r="VYY68" s="136"/>
      <c r="VYZ68" s="136"/>
      <c r="VZA68" s="136"/>
      <c r="VZB68" s="136"/>
      <c r="VZC68" s="136"/>
      <c r="VZD68" s="136"/>
      <c r="VZE68" s="136"/>
      <c r="VZF68" s="136"/>
      <c r="VZG68" s="136"/>
      <c r="VZH68" s="136"/>
      <c r="VZI68" s="136"/>
      <c r="VZJ68" s="136"/>
      <c r="VZK68" s="136"/>
      <c r="VZL68" s="136"/>
      <c r="VZM68" s="136"/>
      <c r="VZN68" s="136"/>
      <c r="VZO68" s="136"/>
      <c r="VZP68" s="136"/>
      <c r="VZQ68" s="136"/>
      <c r="VZR68" s="136"/>
      <c r="VZS68" s="136"/>
      <c r="VZT68" s="136"/>
      <c r="VZU68" s="136"/>
      <c r="VZV68" s="136"/>
      <c r="VZW68" s="136"/>
      <c r="VZX68" s="136"/>
      <c r="VZY68" s="136"/>
      <c r="VZZ68" s="136"/>
      <c r="WAA68" s="136"/>
      <c r="WAB68" s="136"/>
      <c r="WAC68" s="136"/>
      <c r="WAD68" s="136"/>
      <c r="WAE68" s="136"/>
      <c r="WAF68" s="136"/>
      <c r="WAG68" s="136"/>
      <c r="WAH68" s="136"/>
      <c r="WAI68" s="136"/>
      <c r="WAJ68" s="136"/>
      <c r="WAK68" s="136"/>
      <c r="WAL68" s="136"/>
      <c r="WAM68" s="136"/>
      <c r="WAN68" s="136"/>
      <c r="WAO68" s="136"/>
      <c r="WAP68" s="136"/>
      <c r="WAQ68" s="136"/>
      <c r="WAR68" s="136"/>
      <c r="WAS68" s="136"/>
      <c r="WAT68" s="136"/>
      <c r="WAU68" s="136"/>
      <c r="WAV68" s="136"/>
      <c r="WAW68" s="136"/>
      <c r="WAX68" s="136"/>
      <c r="WAY68" s="136"/>
      <c r="WAZ68" s="136"/>
      <c r="WBA68" s="136"/>
      <c r="WBB68" s="136"/>
      <c r="WBC68" s="136"/>
      <c r="WBD68" s="136"/>
      <c r="WBE68" s="136"/>
      <c r="WBF68" s="136"/>
      <c r="WBG68" s="136"/>
      <c r="WBH68" s="136"/>
      <c r="WBI68" s="136"/>
      <c r="WBJ68" s="136"/>
      <c r="WBK68" s="136"/>
      <c r="WBL68" s="136"/>
      <c r="WBM68" s="136"/>
      <c r="WBN68" s="136"/>
      <c r="WBO68" s="136"/>
      <c r="WBP68" s="136"/>
      <c r="WBQ68" s="136"/>
      <c r="WBR68" s="136"/>
      <c r="WBS68" s="136"/>
      <c r="WBT68" s="136"/>
      <c r="WBU68" s="136"/>
      <c r="WBV68" s="136"/>
      <c r="WBW68" s="136"/>
      <c r="WBX68" s="136"/>
      <c r="WBY68" s="136"/>
      <c r="WBZ68" s="136"/>
      <c r="WCA68" s="136"/>
      <c r="WCB68" s="136"/>
      <c r="WCC68" s="136"/>
      <c r="WCD68" s="136"/>
      <c r="WCE68" s="136"/>
      <c r="WCF68" s="136"/>
      <c r="WCG68" s="136"/>
      <c r="WCH68" s="136"/>
      <c r="WCI68" s="136"/>
      <c r="WCJ68" s="136"/>
      <c r="WCK68" s="136"/>
      <c r="WCL68" s="136"/>
      <c r="WCM68" s="136"/>
      <c r="WCN68" s="136"/>
      <c r="WCO68" s="136"/>
      <c r="WCP68" s="136"/>
      <c r="WCQ68" s="136"/>
      <c r="WCR68" s="136"/>
      <c r="WCS68" s="136"/>
      <c r="WCT68" s="136"/>
      <c r="WCU68" s="136"/>
      <c r="WCV68" s="136"/>
      <c r="WCW68" s="136"/>
      <c r="WCX68" s="136"/>
      <c r="WCY68" s="136"/>
      <c r="WCZ68" s="136"/>
      <c r="WDA68" s="136"/>
      <c r="WDB68" s="136"/>
      <c r="WDC68" s="136"/>
      <c r="WDD68" s="136"/>
      <c r="WDE68" s="136"/>
      <c r="WDF68" s="136"/>
      <c r="WDG68" s="136"/>
      <c r="WDH68" s="136"/>
      <c r="WDI68" s="136"/>
      <c r="WDJ68" s="136"/>
      <c r="WDK68" s="136"/>
      <c r="WDL68" s="136"/>
      <c r="WDM68" s="136"/>
      <c r="WDN68" s="136"/>
      <c r="WDO68" s="136"/>
      <c r="WDP68" s="136"/>
      <c r="WDQ68" s="136"/>
      <c r="WDR68" s="136"/>
      <c r="WDS68" s="136"/>
      <c r="WDT68" s="136"/>
      <c r="WDU68" s="136"/>
      <c r="WDV68" s="136"/>
      <c r="WDW68" s="136"/>
      <c r="WDX68" s="136"/>
      <c r="WDY68" s="136"/>
      <c r="WDZ68" s="136"/>
      <c r="WEA68" s="136"/>
      <c r="WEB68" s="136"/>
      <c r="WEC68" s="136"/>
      <c r="WED68" s="136"/>
      <c r="WEE68" s="136"/>
      <c r="WEF68" s="136"/>
      <c r="WEG68" s="136"/>
      <c r="WEH68" s="136"/>
      <c r="WEI68" s="136"/>
      <c r="WEJ68" s="136"/>
      <c r="WEK68" s="136"/>
      <c r="WEL68" s="136"/>
      <c r="WEM68" s="136"/>
      <c r="WEN68" s="136"/>
      <c r="WEO68" s="136"/>
      <c r="WEP68" s="136"/>
      <c r="WEQ68" s="136"/>
      <c r="WER68" s="136"/>
      <c r="WES68" s="136"/>
      <c r="WET68" s="136"/>
      <c r="WEU68" s="136"/>
      <c r="WEV68" s="136"/>
      <c r="WEW68" s="136"/>
      <c r="WEX68" s="136"/>
      <c r="WEY68" s="136"/>
      <c r="WEZ68" s="136"/>
      <c r="WFA68" s="136"/>
      <c r="WFB68" s="136"/>
      <c r="WFC68" s="136"/>
      <c r="WFD68" s="136"/>
      <c r="WFE68" s="136"/>
      <c r="WFF68" s="136"/>
      <c r="WFG68" s="136"/>
      <c r="WFH68" s="136"/>
      <c r="WFI68" s="136"/>
      <c r="WFJ68" s="136"/>
      <c r="WFK68" s="136"/>
      <c r="WFL68" s="136"/>
      <c r="WFM68" s="136"/>
      <c r="WFN68" s="136"/>
      <c r="WFO68" s="136"/>
      <c r="WFP68" s="136"/>
      <c r="WFQ68" s="136"/>
      <c r="WFR68" s="136"/>
      <c r="WFS68" s="136"/>
      <c r="WFT68" s="136"/>
      <c r="WFU68" s="136"/>
      <c r="WFV68" s="136"/>
      <c r="WFW68" s="136"/>
      <c r="WFX68" s="136"/>
      <c r="WFY68" s="136"/>
      <c r="WFZ68" s="136"/>
      <c r="WGA68" s="136"/>
      <c r="WGB68" s="136"/>
      <c r="WGC68" s="136"/>
      <c r="WGD68" s="136"/>
      <c r="WGE68" s="136"/>
      <c r="WGF68" s="136"/>
      <c r="WGG68" s="136"/>
      <c r="WGH68" s="136"/>
      <c r="WGI68" s="136"/>
      <c r="WGJ68" s="136"/>
      <c r="WGK68" s="136"/>
      <c r="WGL68" s="136"/>
      <c r="WGM68" s="136"/>
      <c r="WGN68" s="136"/>
      <c r="WGO68" s="136"/>
      <c r="WGP68" s="136"/>
      <c r="WGQ68" s="136"/>
      <c r="WGR68" s="136"/>
      <c r="WGS68" s="136"/>
      <c r="WGT68" s="136"/>
      <c r="WGU68" s="136"/>
      <c r="WGV68" s="136"/>
      <c r="WGW68" s="136"/>
      <c r="WGX68" s="136"/>
      <c r="WGY68" s="136"/>
      <c r="WGZ68" s="136"/>
      <c r="WHA68" s="136"/>
      <c r="WHB68" s="136"/>
      <c r="WHC68" s="136"/>
      <c r="WHD68" s="136"/>
      <c r="WHE68" s="136"/>
      <c r="WHF68" s="136"/>
      <c r="WHG68" s="136"/>
      <c r="WHH68" s="136"/>
      <c r="WHI68" s="136"/>
      <c r="WHJ68" s="136"/>
      <c r="WHK68" s="136"/>
      <c r="WHL68" s="136"/>
      <c r="WHM68" s="136"/>
      <c r="WHN68" s="136"/>
      <c r="WHO68" s="136"/>
      <c r="WHP68" s="136"/>
      <c r="WHQ68" s="136"/>
      <c r="WHR68" s="136"/>
      <c r="WHS68" s="136"/>
      <c r="WHT68" s="136"/>
      <c r="WHU68" s="136"/>
      <c r="WHV68" s="136"/>
      <c r="WHW68" s="136"/>
      <c r="WHX68" s="136"/>
      <c r="WHY68" s="136"/>
      <c r="WHZ68" s="136"/>
      <c r="WIA68" s="136"/>
      <c r="WIB68" s="136"/>
      <c r="WIC68" s="136"/>
      <c r="WID68" s="136"/>
      <c r="WIE68" s="136"/>
      <c r="WIF68" s="136"/>
      <c r="WIG68" s="136"/>
      <c r="WIH68" s="136"/>
      <c r="WII68" s="136"/>
      <c r="WIJ68" s="136"/>
      <c r="WIK68" s="136"/>
      <c r="WIL68" s="136"/>
      <c r="WIM68" s="136"/>
      <c r="WIN68" s="136"/>
      <c r="WIO68" s="136"/>
      <c r="WIP68" s="136"/>
      <c r="WIQ68" s="136"/>
      <c r="WIR68" s="136"/>
      <c r="WIS68" s="136"/>
      <c r="WIT68" s="136"/>
      <c r="WIU68" s="136"/>
      <c r="WIV68" s="136"/>
      <c r="WIW68" s="136"/>
      <c r="WIX68" s="136"/>
      <c r="WIY68" s="136"/>
      <c r="WIZ68" s="136"/>
      <c r="WJA68" s="136"/>
      <c r="WJB68" s="136"/>
      <c r="WJC68" s="136"/>
      <c r="WJD68" s="136"/>
      <c r="WJE68" s="136"/>
      <c r="WJF68" s="136"/>
      <c r="WJG68" s="136"/>
      <c r="WJH68" s="136"/>
      <c r="WJI68" s="136"/>
      <c r="WJJ68" s="136"/>
      <c r="WJK68" s="136"/>
      <c r="WJL68" s="136"/>
      <c r="WJM68" s="136"/>
      <c r="WJN68" s="136"/>
      <c r="WJO68" s="136"/>
      <c r="WJP68" s="136"/>
      <c r="WJQ68" s="136"/>
      <c r="WJR68" s="136"/>
      <c r="WJS68" s="136"/>
      <c r="WJT68" s="136"/>
      <c r="WJU68" s="136"/>
      <c r="WJV68" s="136"/>
      <c r="WJW68" s="136"/>
      <c r="WJX68" s="136"/>
      <c r="WJY68" s="136"/>
      <c r="WJZ68" s="136"/>
      <c r="WKA68" s="136"/>
      <c r="WKB68" s="136"/>
      <c r="WKC68" s="136"/>
      <c r="WKD68" s="136"/>
      <c r="WKE68" s="136"/>
      <c r="WKF68" s="136"/>
      <c r="WKG68" s="136"/>
      <c r="WKH68" s="136"/>
      <c r="WKI68" s="136"/>
      <c r="WKJ68" s="136"/>
      <c r="WKK68" s="136"/>
      <c r="WKL68" s="136"/>
      <c r="WKM68" s="136"/>
      <c r="WKN68" s="136"/>
      <c r="WKO68" s="136"/>
      <c r="WKP68" s="136"/>
      <c r="WKQ68" s="136"/>
      <c r="WKR68" s="136"/>
      <c r="WKS68" s="136"/>
      <c r="WKT68" s="136"/>
      <c r="WKU68" s="136"/>
      <c r="WKV68" s="136"/>
      <c r="WKW68" s="136"/>
      <c r="WKX68" s="136"/>
      <c r="WKY68" s="136"/>
      <c r="WKZ68" s="136"/>
      <c r="WLA68" s="136"/>
      <c r="WLB68" s="136"/>
      <c r="WLC68" s="136"/>
      <c r="WLD68" s="136"/>
      <c r="WLE68" s="136"/>
      <c r="WLF68" s="136"/>
      <c r="WLG68" s="136"/>
      <c r="WLH68" s="136"/>
      <c r="WLI68" s="136"/>
      <c r="WLJ68" s="136"/>
      <c r="WLK68" s="136"/>
      <c r="WLL68" s="136"/>
      <c r="WLM68" s="136"/>
      <c r="WLN68" s="136"/>
      <c r="WLO68" s="136"/>
      <c r="WLP68" s="136"/>
      <c r="WLQ68" s="136"/>
      <c r="WLR68" s="136"/>
      <c r="WLS68" s="136"/>
      <c r="WLT68" s="136"/>
      <c r="WLU68" s="136"/>
      <c r="WLV68" s="136"/>
      <c r="WLW68" s="136"/>
      <c r="WLX68" s="136"/>
      <c r="WLY68" s="136"/>
      <c r="WLZ68" s="136"/>
      <c r="WMA68" s="136"/>
      <c r="WMB68" s="136"/>
      <c r="WMC68" s="136"/>
      <c r="WMD68" s="136"/>
      <c r="WME68" s="136"/>
      <c r="WMF68" s="136"/>
      <c r="WMG68" s="136"/>
      <c r="WMH68" s="136"/>
      <c r="WMI68" s="136"/>
      <c r="WMJ68" s="136"/>
      <c r="WMK68" s="136"/>
      <c r="WML68" s="136"/>
      <c r="WMM68" s="136"/>
      <c r="WMN68" s="136"/>
      <c r="WMO68" s="136"/>
      <c r="WMP68" s="136"/>
      <c r="WMQ68" s="136"/>
      <c r="WMR68" s="136"/>
      <c r="WMS68" s="136"/>
      <c r="WMT68" s="136"/>
      <c r="WMU68" s="136"/>
      <c r="WMV68" s="136"/>
      <c r="WMW68" s="136"/>
      <c r="WMX68" s="136"/>
      <c r="WMY68" s="136"/>
      <c r="WMZ68" s="136"/>
      <c r="WNA68" s="136"/>
      <c r="WNB68" s="136"/>
      <c r="WNC68" s="136"/>
      <c r="WND68" s="136"/>
      <c r="WNE68" s="136"/>
      <c r="WNF68" s="136"/>
      <c r="WNG68" s="136"/>
      <c r="WNH68" s="136"/>
      <c r="WNI68" s="136"/>
      <c r="WNJ68" s="136"/>
      <c r="WNK68" s="136"/>
      <c r="WNL68" s="136"/>
      <c r="WNM68" s="136"/>
      <c r="WNN68" s="136"/>
      <c r="WNO68" s="136"/>
      <c r="WNP68" s="136"/>
      <c r="WNQ68" s="136"/>
      <c r="WNR68" s="136"/>
      <c r="WNS68" s="136"/>
      <c r="WNT68" s="136"/>
      <c r="WNU68" s="136"/>
      <c r="WNV68" s="136"/>
      <c r="WNW68" s="136"/>
      <c r="WNX68" s="136"/>
      <c r="WNY68" s="136"/>
      <c r="WNZ68" s="136"/>
      <c r="WOA68" s="136"/>
      <c r="WOB68" s="136"/>
      <c r="WOC68" s="136"/>
      <c r="WOD68" s="136"/>
      <c r="WOE68" s="136"/>
      <c r="WOF68" s="136"/>
      <c r="WOG68" s="136"/>
      <c r="WOH68" s="136"/>
      <c r="WOI68" s="136"/>
      <c r="WOJ68" s="136"/>
      <c r="WOK68" s="136"/>
      <c r="WOL68" s="136"/>
      <c r="WOM68" s="136"/>
      <c r="WON68" s="136"/>
      <c r="WOO68" s="136"/>
      <c r="WOP68" s="136"/>
      <c r="WOQ68" s="136"/>
      <c r="WOR68" s="136"/>
      <c r="WOS68" s="136"/>
      <c r="WOT68" s="136"/>
      <c r="WOU68" s="136"/>
      <c r="WOV68" s="136"/>
      <c r="WOW68" s="136"/>
      <c r="WOX68" s="136"/>
      <c r="WOY68" s="136"/>
      <c r="WOZ68" s="136"/>
      <c r="WPA68" s="136"/>
      <c r="WPB68" s="136"/>
      <c r="WPC68" s="136"/>
      <c r="WPD68" s="136"/>
      <c r="WPE68" s="136"/>
      <c r="WPF68" s="136"/>
      <c r="WPG68" s="136"/>
      <c r="WPH68" s="136"/>
      <c r="WPI68" s="136"/>
      <c r="WPJ68" s="136"/>
      <c r="WPK68" s="136"/>
      <c r="WPL68" s="136"/>
      <c r="WPM68" s="136"/>
      <c r="WPN68" s="136"/>
      <c r="WPO68" s="136"/>
      <c r="WPP68" s="136"/>
      <c r="WPQ68" s="136"/>
      <c r="WPR68" s="136"/>
      <c r="WPS68" s="136"/>
      <c r="WPT68" s="136"/>
      <c r="WPU68" s="136"/>
      <c r="WPV68" s="136"/>
      <c r="WPW68" s="136"/>
      <c r="WPX68" s="136"/>
      <c r="WPY68" s="136"/>
      <c r="WPZ68" s="136"/>
      <c r="WQA68" s="136"/>
      <c r="WQB68" s="136"/>
      <c r="WQC68" s="136"/>
      <c r="WQD68" s="136"/>
      <c r="WQE68" s="136"/>
      <c r="WQF68" s="136"/>
      <c r="WQG68" s="136"/>
      <c r="WQH68" s="136"/>
      <c r="WQI68" s="136"/>
      <c r="WQJ68" s="136"/>
      <c r="WQK68" s="136"/>
      <c r="WQL68" s="136"/>
      <c r="WQM68" s="136"/>
      <c r="WQN68" s="136"/>
      <c r="WQO68" s="136"/>
      <c r="WQP68" s="136"/>
      <c r="WQQ68" s="136"/>
      <c r="WQR68" s="136"/>
      <c r="WQS68" s="136"/>
      <c r="WQT68" s="136"/>
      <c r="WQU68" s="136"/>
      <c r="WQV68" s="136"/>
      <c r="WQW68" s="136"/>
      <c r="WQX68" s="136"/>
      <c r="WQY68" s="136"/>
      <c r="WQZ68" s="136"/>
      <c r="WRA68" s="136"/>
      <c r="WRB68" s="136"/>
      <c r="WRC68" s="136"/>
      <c r="WRD68" s="136"/>
      <c r="WRE68" s="136"/>
      <c r="WRF68" s="136"/>
      <c r="WRG68" s="136"/>
      <c r="WRH68" s="136"/>
      <c r="WRI68" s="136"/>
      <c r="WRJ68" s="136"/>
      <c r="WRK68" s="136"/>
      <c r="WRL68" s="136"/>
      <c r="WRM68" s="136"/>
      <c r="WRN68" s="136"/>
      <c r="WRO68" s="136"/>
      <c r="WRP68" s="136"/>
      <c r="WRQ68" s="136"/>
      <c r="WRR68" s="136"/>
      <c r="WRS68" s="136"/>
      <c r="WRT68" s="136"/>
      <c r="WRU68" s="136"/>
      <c r="WRV68" s="136"/>
      <c r="WRW68" s="136"/>
      <c r="WRX68" s="136"/>
      <c r="WRY68" s="136"/>
      <c r="WRZ68" s="136"/>
      <c r="WSA68" s="136"/>
      <c r="WSB68" s="136"/>
      <c r="WSC68" s="136"/>
      <c r="WSD68" s="136"/>
      <c r="WSE68" s="136"/>
      <c r="WSF68" s="136"/>
      <c r="WSG68" s="136"/>
      <c r="WSH68" s="136"/>
      <c r="WSI68" s="136"/>
      <c r="WSJ68" s="136"/>
      <c r="WSK68" s="136"/>
      <c r="WSL68" s="136"/>
      <c r="WSM68" s="136"/>
      <c r="WSN68" s="136"/>
      <c r="WSO68" s="136"/>
      <c r="WSP68" s="136"/>
      <c r="WSQ68" s="136"/>
      <c r="WSR68" s="136"/>
      <c r="WSS68" s="136"/>
      <c r="WST68" s="136"/>
      <c r="WSU68" s="136"/>
      <c r="WSV68" s="136"/>
      <c r="WSW68" s="136"/>
      <c r="WSX68" s="136"/>
      <c r="WSY68" s="136"/>
      <c r="WSZ68" s="136"/>
      <c r="WTA68" s="136"/>
      <c r="WTB68" s="136"/>
      <c r="WTC68" s="136"/>
      <c r="WTD68" s="136"/>
      <c r="WTE68" s="136"/>
      <c r="WTF68" s="136"/>
      <c r="WTG68" s="136"/>
      <c r="WTH68" s="136"/>
      <c r="WTI68" s="136"/>
      <c r="WTJ68" s="136"/>
      <c r="WTK68" s="136"/>
      <c r="WTL68" s="136"/>
      <c r="WTM68" s="136"/>
      <c r="WTN68" s="136"/>
      <c r="WTO68" s="136"/>
      <c r="WTP68" s="136"/>
      <c r="WTQ68" s="136"/>
      <c r="WTR68" s="136"/>
      <c r="WTS68" s="136"/>
      <c r="WTT68" s="136"/>
      <c r="WTU68" s="136"/>
      <c r="WTV68" s="136"/>
      <c r="WTW68" s="136"/>
      <c r="WTX68" s="136"/>
      <c r="WTY68" s="136"/>
      <c r="WTZ68" s="136"/>
      <c r="WUA68" s="136"/>
      <c r="WUB68" s="136"/>
      <c r="WUC68" s="136"/>
      <c r="WUD68" s="136"/>
      <c r="WUE68" s="136"/>
      <c r="WUF68" s="136"/>
      <c r="WUG68" s="136"/>
      <c r="WUH68" s="136"/>
      <c r="WUI68" s="136"/>
      <c r="WUJ68" s="136"/>
      <c r="WUK68" s="136"/>
      <c r="WUL68" s="136"/>
      <c r="WUM68" s="136"/>
      <c r="WUN68" s="136"/>
      <c r="WUO68" s="136"/>
      <c r="WUP68" s="136"/>
      <c r="WUQ68" s="136"/>
      <c r="WUR68" s="136"/>
      <c r="WUS68" s="136"/>
      <c r="WUT68" s="136"/>
      <c r="WUU68" s="136"/>
      <c r="WUV68" s="136"/>
      <c r="WUW68" s="136"/>
      <c r="WUX68" s="136"/>
      <c r="WUY68" s="136"/>
      <c r="WUZ68" s="136"/>
      <c r="WVA68" s="136"/>
      <c r="WVB68" s="136"/>
      <c r="WVC68" s="136"/>
      <c r="WVD68" s="136"/>
      <c r="WVE68" s="136"/>
      <c r="WVF68" s="136"/>
      <c r="WVG68" s="136"/>
      <c r="WVH68" s="136"/>
      <c r="WVI68" s="136"/>
      <c r="WVJ68" s="136"/>
      <c r="WVK68" s="136"/>
      <c r="WVL68" s="136"/>
      <c r="WVM68" s="136"/>
      <c r="WVN68" s="136"/>
      <c r="WVO68" s="136"/>
      <c r="WVP68" s="136"/>
      <c r="WVQ68" s="136"/>
      <c r="WVR68" s="136"/>
      <c r="WVS68" s="136"/>
      <c r="WVT68" s="136"/>
      <c r="WVU68" s="136"/>
      <c r="WVV68" s="136"/>
      <c r="WVW68" s="136"/>
      <c r="WVX68" s="136"/>
      <c r="WVY68" s="136"/>
      <c r="WVZ68" s="136"/>
      <c r="WWA68" s="136"/>
      <c r="WWB68" s="136"/>
      <c r="WWC68" s="136"/>
      <c r="WWD68" s="136"/>
      <c r="WWE68" s="136"/>
      <c r="WWF68" s="136"/>
      <c r="WWG68" s="136"/>
      <c r="WWH68" s="136"/>
      <c r="WWI68" s="136"/>
      <c r="WWJ68" s="136"/>
      <c r="WWK68" s="136"/>
      <c r="WWL68" s="136"/>
      <c r="WWM68" s="136"/>
      <c r="WWN68" s="136"/>
      <c r="WWO68" s="136"/>
      <c r="WWP68" s="136"/>
      <c r="WWQ68" s="136"/>
      <c r="WWR68" s="136"/>
      <c r="WWS68" s="136"/>
      <c r="WWT68" s="136"/>
      <c r="WWU68" s="136"/>
      <c r="WWV68" s="136"/>
      <c r="WWW68" s="136"/>
      <c r="WWX68" s="136"/>
      <c r="WWY68" s="136"/>
      <c r="WWZ68" s="136"/>
      <c r="WXA68" s="136"/>
      <c r="WXB68" s="136"/>
      <c r="WXC68" s="136"/>
      <c r="WXD68" s="136"/>
      <c r="WXE68" s="136"/>
      <c r="WXF68" s="136"/>
      <c r="WXG68" s="136"/>
      <c r="WXH68" s="136"/>
      <c r="WXI68" s="136"/>
      <c r="WXJ68" s="136"/>
      <c r="WXK68" s="136"/>
      <c r="WXL68" s="136"/>
      <c r="WXM68" s="136"/>
      <c r="WXN68" s="136"/>
      <c r="WXO68" s="136"/>
      <c r="WXP68" s="136"/>
      <c r="WXQ68" s="136"/>
      <c r="WXR68" s="136"/>
      <c r="WXS68" s="136"/>
      <c r="WXT68" s="136"/>
      <c r="WXU68" s="136"/>
      <c r="WXV68" s="136"/>
      <c r="WXW68" s="136"/>
      <c r="WXX68" s="136"/>
      <c r="WXY68" s="136"/>
      <c r="WXZ68" s="136"/>
      <c r="WYA68" s="136"/>
      <c r="WYB68" s="136"/>
      <c r="WYC68" s="136"/>
      <c r="WYD68" s="136"/>
      <c r="WYE68" s="136"/>
      <c r="WYF68" s="136"/>
      <c r="WYG68" s="136"/>
      <c r="WYH68" s="136"/>
      <c r="WYI68" s="136"/>
      <c r="WYJ68" s="136"/>
      <c r="WYK68" s="136"/>
      <c r="WYL68" s="136"/>
      <c r="WYM68" s="136"/>
      <c r="WYN68" s="136"/>
      <c r="WYO68" s="136"/>
      <c r="WYP68" s="136"/>
      <c r="WYQ68" s="136"/>
      <c r="WYR68" s="136"/>
      <c r="WYS68" s="136"/>
      <c r="WYT68" s="136"/>
      <c r="WYU68" s="136"/>
      <c r="WYV68" s="136"/>
      <c r="WYW68" s="136"/>
      <c r="WYX68" s="136"/>
      <c r="WYY68" s="136"/>
      <c r="WYZ68" s="136"/>
      <c r="WZA68" s="136"/>
      <c r="WZB68" s="136"/>
      <c r="WZC68" s="136"/>
      <c r="WZD68" s="136"/>
      <c r="WZE68" s="136"/>
      <c r="WZF68" s="136"/>
      <c r="WZG68" s="136"/>
      <c r="WZH68" s="136"/>
      <c r="WZI68" s="136"/>
      <c r="WZJ68" s="136"/>
      <c r="WZK68" s="136"/>
      <c r="WZL68" s="136"/>
      <c r="WZM68" s="136"/>
      <c r="WZN68" s="136"/>
      <c r="WZO68" s="136"/>
      <c r="WZP68" s="136"/>
      <c r="WZQ68" s="136"/>
      <c r="WZR68" s="136"/>
      <c r="WZS68" s="136"/>
      <c r="WZT68" s="136"/>
      <c r="WZU68" s="136"/>
      <c r="WZV68" s="136"/>
      <c r="WZW68" s="136"/>
      <c r="WZX68" s="136"/>
      <c r="WZY68" s="136"/>
      <c r="WZZ68" s="136"/>
      <c r="XAA68" s="136"/>
      <c r="XAB68" s="136"/>
      <c r="XAC68" s="136"/>
      <c r="XAD68" s="136"/>
      <c r="XAE68" s="136"/>
      <c r="XAF68" s="136"/>
      <c r="XAG68" s="136"/>
      <c r="XAH68" s="136"/>
      <c r="XAI68" s="136"/>
      <c r="XAJ68" s="136"/>
      <c r="XAK68" s="136"/>
      <c r="XAL68" s="136"/>
      <c r="XAM68" s="136"/>
      <c r="XAN68" s="136"/>
      <c r="XAO68" s="136"/>
      <c r="XAP68" s="136"/>
      <c r="XAQ68" s="136"/>
      <c r="XAR68" s="136"/>
      <c r="XAS68" s="136"/>
      <c r="XAT68" s="136"/>
      <c r="XAU68" s="136"/>
      <c r="XAV68" s="136"/>
      <c r="XAW68" s="136"/>
      <c r="XAX68" s="136"/>
      <c r="XAY68" s="136"/>
      <c r="XAZ68" s="136"/>
      <c r="XBA68" s="136"/>
      <c r="XBB68" s="136"/>
      <c r="XBC68" s="136"/>
      <c r="XBD68" s="136"/>
      <c r="XBE68" s="136"/>
      <c r="XBF68" s="136"/>
      <c r="XBG68" s="136"/>
      <c r="XBH68" s="136"/>
      <c r="XBI68" s="136"/>
      <c r="XBJ68" s="136"/>
      <c r="XBK68" s="136"/>
      <c r="XBL68" s="136"/>
      <c r="XBM68" s="136"/>
      <c r="XBN68" s="136"/>
      <c r="XBO68" s="136"/>
      <c r="XBP68" s="136"/>
      <c r="XBQ68" s="136"/>
      <c r="XBR68" s="136"/>
      <c r="XBS68" s="136"/>
      <c r="XBT68" s="136"/>
      <c r="XBU68" s="136"/>
      <c r="XBV68" s="136"/>
      <c r="XBW68" s="136"/>
      <c r="XBX68" s="136"/>
      <c r="XBY68" s="136"/>
      <c r="XBZ68" s="136"/>
      <c r="XCA68" s="136"/>
      <c r="XCB68" s="136"/>
      <c r="XCC68" s="136"/>
      <c r="XCD68" s="136"/>
      <c r="XCE68" s="136"/>
      <c r="XCF68" s="136"/>
      <c r="XCG68" s="136"/>
      <c r="XCH68" s="136"/>
      <c r="XCI68" s="136"/>
      <c r="XCJ68" s="136"/>
      <c r="XCK68" s="136"/>
      <c r="XCL68" s="136"/>
      <c r="XCM68" s="136"/>
      <c r="XCN68" s="136"/>
      <c r="XCO68" s="136"/>
      <c r="XCP68" s="136"/>
      <c r="XCQ68" s="136"/>
      <c r="XCR68" s="136"/>
      <c r="XCS68" s="136"/>
      <c r="XCT68" s="136"/>
      <c r="XCU68" s="136"/>
      <c r="XCV68" s="136"/>
      <c r="XCW68" s="136"/>
      <c r="XCX68" s="136"/>
      <c r="XCY68" s="136"/>
      <c r="XCZ68" s="136"/>
      <c r="XDA68" s="136"/>
      <c r="XDB68" s="136"/>
      <c r="XDC68" s="136"/>
      <c r="XDD68" s="136"/>
      <c r="XDE68" s="136"/>
      <c r="XDF68" s="136"/>
      <c r="XDG68" s="136"/>
      <c r="XDH68" s="136"/>
      <c r="XDI68" s="136"/>
      <c r="XDJ68" s="136"/>
      <c r="XDK68" s="136"/>
      <c r="XDL68" s="136"/>
      <c r="XDM68" s="136"/>
      <c r="XDN68" s="136"/>
      <c r="XDO68" s="136"/>
      <c r="XDP68" s="136"/>
      <c r="XDQ68" s="136"/>
      <c r="XDR68" s="136"/>
      <c r="XDS68" s="136"/>
      <c r="XDT68" s="136"/>
      <c r="XDU68" s="136"/>
      <c r="XDV68" s="136"/>
      <c r="XDW68" s="136"/>
      <c r="XDX68" s="136"/>
      <c r="XDY68" s="136"/>
      <c r="XDZ68" s="136"/>
      <c r="XEA68" s="136"/>
      <c r="XEB68" s="136"/>
      <c r="XEC68" s="136"/>
      <c r="XED68" s="136"/>
      <c r="XEE68" s="136"/>
      <c r="XEF68" s="136"/>
      <c r="XEG68" s="136"/>
      <c r="XEH68" s="136"/>
      <c r="XEI68" s="136"/>
      <c r="XEJ68" s="136"/>
      <c r="XEK68" s="136"/>
      <c r="XEL68" s="136"/>
      <c r="XEM68" s="136"/>
      <c r="XEN68" s="136"/>
      <c r="XEO68" s="136"/>
      <c r="XEP68" s="136"/>
      <c r="XEQ68" s="136"/>
      <c r="XER68" s="136"/>
      <c r="XES68" s="136"/>
      <c r="XET68" s="136"/>
      <c r="XEU68" s="136"/>
      <c r="XEV68" s="136"/>
      <c r="XEW68" s="136"/>
      <c r="XEX68" s="136"/>
      <c r="XEY68" s="136"/>
      <c r="XEZ68" s="136"/>
      <c r="XFA68" s="136"/>
      <c r="XFB68" s="136"/>
      <c r="XFC68" s="136"/>
      <c r="XFD68" s="136"/>
    </row>
    <row r="69" spans="1:16384" s="137" customFormat="1">
      <c r="B69" s="138" t="s">
        <v>230</v>
      </c>
      <c r="C69" s="139">
        <f t="shared" ref="C69:U69" si="9">C52-C68</f>
        <v>12.849999999999994</v>
      </c>
      <c r="D69" s="139">
        <f t="shared" si="9"/>
        <v>-1.7820750000000061</v>
      </c>
      <c r="E69" s="139">
        <f t="shared" si="9"/>
        <v>-3.7861433858593756</v>
      </c>
      <c r="F69" s="139">
        <f t="shared" si="9"/>
        <v>-2.3577165000000093</v>
      </c>
      <c r="G69" s="139">
        <f t="shared" si="9"/>
        <v>-3.6937620905729176</v>
      </c>
      <c r="H69" s="139">
        <f t="shared" si="9"/>
        <v>-1.8848708300000112</v>
      </c>
      <c r="I69" s="139">
        <f t="shared" si="9"/>
        <v>-3.8889392158593807</v>
      </c>
      <c r="J69" s="139">
        <f t="shared" si="9"/>
        <v>-2.3625682466000058</v>
      </c>
      <c r="K69" s="139">
        <f t="shared" si="9"/>
        <v>-3.6986138371729282</v>
      </c>
      <c r="L69" s="139">
        <f t="shared" si="9"/>
        <v>-4.3625682466000058</v>
      </c>
      <c r="M69" s="139">
        <f t="shared" si="9"/>
        <v>0.18331256248177397</v>
      </c>
      <c r="N69" s="139">
        <f t="shared" si="9"/>
        <v>-8.6657274021746389E-2</v>
      </c>
      <c r="O69" s="139">
        <f t="shared" si="9"/>
        <v>-0.22082010845161903</v>
      </c>
      <c r="P69" s="139">
        <f t="shared" si="9"/>
        <v>-0.73092248280545391</v>
      </c>
      <c r="Q69" s="139">
        <f t="shared" si="9"/>
        <v>-0.98442035975006092</v>
      </c>
      <c r="R69" s="139">
        <f t="shared" si="9"/>
        <v>-1.7542781895257633</v>
      </c>
      <c r="S69" s="139">
        <f t="shared" si="9"/>
        <v>-2.1368628141210309</v>
      </c>
      <c r="T69" s="139">
        <f t="shared" si="9"/>
        <v>-3.9088562666202904</v>
      </c>
      <c r="U69" s="139">
        <f t="shared" si="9"/>
        <v>-4.7894571043194389</v>
      </c>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136"/>
      <c r="GB69" s="136"/>
      <c r="GC69" s="136"/>
      <c r="GD69" s="136"/>
      <c r="GE69" s="136"/>
      <c r="GF69" s="136"/>
      <c r="GG69" s="136"/>
      <c r="GH69" s="136"/>
      <c r="GI69" s="136"/>
      <c r="GJ69" s="136"/>
      <c r="GK69" s="136"/>
      <c r="GL69" s="136"/>
      <c r="GM69" s="136"/>
      <c r="GN69" s="136"/>
      <c r="GO69" s="136"/>
      <c r="GP69" s="136"/>
      <c r="GQ69" s="136"/>
      <c r="GR69" s="136"/>
      <c r="GS69" s="136"/>
      <c r="GT69" s="136"/>
      <c r="GU69" s="136"/>
      <c r="GV69" s="136"/>
      <c r="GW69" s="136"/>
      <c r="GX69" s="136"/>
      <c r="GY69" s="136"/>
      <c r="GZ69" s="136"/>
      <c r="HA69" s="136"/>
      <c r="HB69" s="136"/>
      <c r="HC69" s="136"/>
      <c r="HD69" s="136"/>
      <c r="HE69" s="136"/>
      <c r="HF69" s="136"/>
      <c r="HG69" s="136"/>
      <c r="HH69" s="136"/>
      <c r="HI69" s="136"/>
      <c r="HJ69" s="136"/>
      <c r="HK69" s="136"/>
      <c r="HL69" s="136"/>
      <c r="HM69" s="136"/>
      <c r="HN69" s="136"/>
      <c r="HO69" s="136"/>
      <c r="HP69" s="136"/>
      <c r="HQ69" s="136"/>
      <c r="HR69" s="136"/>
      <c r="HS69" s="136"/>
      <c r="HT69" s="136"/>
      <c r="HU69" s="136"/>
      <c r="HV69" s="136"/>
      <c r="HW69" s="136"/>
      <c r="HX69" s="136"/>
      <c r="HY69" s="136"/>
      <c r="HZ69" s="136"/>
      <c r="IA69" s="136"/>
      <c r="IB69" s="136"/>
      <c r="IC69" s="136"/>
      <c r="ID69" s="136"/>
      <c r="IE69" s="136"/>
      <c r="IF69" s="136"/>
      <c r="IG69" s="136"/>
      <c r="IH69" s="136"/>
      <c r="II69" s="136"/>
      <c r="IJ69" s="136"/>
      <c r="IK69" s="136"/>
      <c r="IL69" s="136"/>
      <c r="IM69" s="136"/>
      <c r="IN69" s="136"/>
      <c r="IO69" s="136"/>
      <c r="IP69" s="136"/>
      <c r="IQ69" s="136"/>
      <c r="IR69" s="136"/>
      <c r="IS69" s="136"/>
      <c r="IT69" s="136"/>
      <c r="IU69" s="136"/>
      <c r="IV69" s="136"/>
      <c r="IW69" s="136"/>
      <c r="IX69" s="136"/>
      <c r="IY69" s="136"/>
      <c r="IZ69" s="136"/>
      <c r="JA69" s="136"/>
      <c r="JB69" s="136"/>
      <c r="JC69" s="136"/>
      <c r="JD69" s="136"/>
      <c r="JE69" s="136"/>
      <c r="JF69" s="136"/>
      <c r="JG69" s="136"/>
      <c r="JH69" s="136"/>
      <c r="JI69" s="136"/>
      <c r="JJ69" s="136"/>
      <c r="JK69" s="136"/>
      <c r="JL69" s="136"/>
      <c r="JM69" s="136"/>
      <c r="JN69" s="136"/>
      <c r="JO69" s="136"/>
      <c r="JP69" s="136"/>
      <c r="JQ69" s="136"/>
      <c r="JR69" s="136"/>
      <c r="JS69" s="136"/>
      <c r="JT69" s="136"/>
      <c r="JU69" s="136"/>
      <c r="JV69" s="136"/>
      <c r="JW69" s="136"/>
      <c r="JX69" s="136"/>
      <c r="JY69" s="136"/>
      <c r="JZ69" s="136"/>
      <c r="KA69" s="136"/>
      <c r="KB69" s="136"/>
      <c r="KC69" s="136"/>
      <c r="KD69" s="136"/>
      <c r="KE69" s="136"/>
      <c r="KF69" s="136"/>
      <c r="KG69" s="136"/>
      <c r="KH69" s="136"/>
      <c r="KI69" s="136"/>
      <c r="KJ69" s="136"/>
      <c r="KK69" s="136"/>
      <c r="KL69" s="136"/>
      <c r="KM69" s="136"/>
      <c r="KN69" s="136"/>
      <c r="KO69" s="136"/>
      <c r="KP69" s="136"/>
      <c r="KQ69" s="136"/>
      <c r="KR69" s="136"/>
      <c r="KS69" s="136"/>
      <c r="KT69" s="136"/>
      <c r="KU69" s="136"/>
      <c r="KV69" s="136"/>
      <c r="KW69" s="136"/>
      <c r="KX69" s="136"/>
      <c r="KY69" s="136"/>
      <c r="KZ69" s="136"/>
      <c r="LA69" s="136"/>
      <c r="LB69" s="136"/>
      <c r="LC69" s="136"/>
      <c r="LD69" s="136"/>
      <c r="LE69" s="136"/>
      <c r="LF69" s="136"/>
      <c r="LG69" s="136"/>
      <c r="LH69" s="136"/>
      <c r="LI69" s="136"/>
      <c r="LJ69" s="136"/>
      <c r="LK69" s="136"/>
      <c r="LL69" s="136"/>
      <c r="LM69" s="136"/>
      <c r="LN69" s="136"/>
      <c r="LO69" s="136"/>
      <c r="LP69" s="136"/>
      <c r="LQ69" s="136"/>
      <c r="LR69" s="136"/>
      <c r="LS69" s="136"/>
      <c r="LT69" s="136"/>
      <c r="LU69" s="136"/>
      <c r="LV69" s="136"/>
      <c r="LW69" s="136"/>
      <c r="LX69" s="136"/>
      <c r="LY69" s="136"/>
      <c r="LZ69" s="136"/>
      <c r="MA69" s="136"/>
      <c r="MB69" s="136"/>
      <c r="MC69" s="136"/>
      <c r="MD69" s="136"/>
      <c r="ME69" s="136"/>
      <c r="MF69" s="136"/>
      <c r="MG69" s="136"/>
      <c r="MH69" s="136"/>
      <c r="MI69" s="136"/>
      <c r="MJ69" s="136"/>
      <c r="MK69" s="136"/>
      <c r="ML69" s="136"/>
      <c r="MM69" s="136"/>
      <c r="MN69" s="136"/>
      <c r="MO69" s="136"/>
      <c r="MP69" s="136"/>
      <c r="MQ69" s="136"/>
      <c r="MR69" s="136"/>
      <c r="MS69" s="136"/>
      <c r="MT69" s="136"/>
      <c r="MU69" s="136"/>
      <c r="MV69" s="136"/>
      <c r="MW69" s="136"/>
      <c r="MX69" s="136"/>
      <c r="MY69" s="136"/>
      <c r="MZ69" s="136"/>
      <c r="NA69" s="136"/>
      <c r="NB69" s="136"/>
      <c r="NC69" s="136"/>
      <c r="ND69" s="136"/>
      <c r="NE69" s="136"/>
      <c r="NF69" s="136"/>
      <c r="NG69" s="136"/>
      <c r="NH69" s="136"/>
      <c r="NI69" s="136"/>
      <c r="NJ69" s="136"/>
      <c r="NK69" s="136"/>
      <c r="NL69" s="136"/>
      <c r="NM69" s="136"/>
      <c r="NN69" s="136"/>
      <c r="NO69" s="136"/>
      <c r="NP69" s="136"/>
      <c r="NQ69" s="136"/>
      <c r="NR69" s="136"/>
      <c r="NS69" s="136"/>
      <c r="NT69" s="136"/>
      <c r="NU69" s="136"/>
      <c r="NV69" s="136"/>
      <c r="NW69" s="136"/>
      <c r="NX69" s="136"/>
      <c r="NY69" s="136"/>
      <c r="NZ69" s="136"/>
      <c r="OA69" s="136"/>
      <c r="OB69" s="136"/>
      <c r="OC69" s="136"/>
      <c r="OD69" s="136"/>
      <c r="OE69" s="136"/>
      <c r="OF69" s="136"/>
      <c r="OG69" s="136"/>
      <c r="OH69" s="136"/>
      <c r="OI69" s="136"/>
      <c r="OJ69" s="136"/>
      <c r="OK69" s="136"/>
      <c r="OL69" s="136"/>
      <c r="OM69" s="136"/>
      <c r="ON69" s="136"/>
      <c r="OO69" s="136"/>
      <c r="OP69" s="136"/>
      <c r="OQ69" s="136"/>
      <c r="OR69" s="136"/>
      <c r="OS69" s="136"/>
      <c r="OT69" s="136"/>
      <c r="OU69" s="136"/>
      <c r="OV69" s="136"/>
      <c r="OW69" s="136"/>
      <c r="OX69" s="136"/>
      <c r="OY69" s="136"/>
      <c r="OZ69" s="136"/>
      <c r="PA69" s="136"/>
      <c r="PB69" s="136"/>
      <c r="PC69" s="136"/>
      <c r="PD69" s="136"/>
      <c r="PE69" s="136"/>
      <c r="PF69" s="136"/>
      <c r="PG69" s="136"/>
      <c r="PH69" s="136"/>
      <c r="PI69" s="136"/>
      <c r="PJ69" s="136"/>
      <c r="PK69" s="136"/>
      <c r="PL69" s="136"/>
      <c r="PM69" s="136"/>
      <c r="PN69" s="136"/>
      <c r="PO69" s="136"/>
      <c r="PP69" s="136"/>
      <c r="PQ69" s="136"/>
      <c r="PR69" s="136"/>
      <c r="PS69" s="136"/>
      <c r="PT69" s="136"/>
      <c r="PU69" s="136"/>
      <c r="PV69" s="136"/>
      <c r="PW69" s="136"/>
      <c r="PX69" s="136"/>
      <c r="PY69" s="136"/>
      <c r="PZ69" s="136"/>
      <c r="QA69" s="136"/>
      <c r="QB69" s="136"/>
      <c r="QC69" s="136"/>
      <c r="QD69" s="136"/>
      <c r="QE69" s="136"/>
      <c r="QF69" s="136"/>
      <c r="QG69" s="136"/>
      <c r="QH69" s="136"/>
      <c r="QI69" s="136"/>
      <c r="QJ69" s="136"/>
      <c r="QK69" s="136"/>
      <c r="QL69" s="136"/>
      <c r="QM69" s="136"/>
      <c r="QN69" s="136"/>
      <c r="QO69" s="136"/>
      <c r="QP69" s="136"/>
      <c r="QQ69" s="136"/>
      <c r="QR69" s="136"/>
      <c r="QS69" s="136"/>
      <c r="QT69" s="136"/>
      <c r="QU69" s="136"/>
      <c r="QV69" s="136"/>
      <c r="QW69" s="136"/>
      <c r="QX69" s="136"/>
      <c r="QY69" s="136"/>
      <c r="QZ69" s="136"/>
      <c r="RA69" s="136"/>
      <c r="RB69" s="136"/>
      <c r="RC69" s="136"/>
      <c r="RD69" s="136"/>
      <c r="RE69" s="136"/>
      <c r="RF69" s="136"/>
      <c r="RG69" s="136"/>
      <c r="RH69" s="136"/>
      <c r="RI69" s="136"/>
      <c r="RJ69" s="136"/>
      <c r="RK69" s="136"/>
      <c r="RL69" s="136"/>
      <c r="RM69" s="136"/>
      <c r="RN69" s="136"/>
      <c r="RO69" s="136"/>
      <c r="RP69" s="136"/>
      <c r="RQ69" s="136"/>
      <c r="RR69" s="136"/>
      <c r="RS69" s="136"/>
      <c r="RT69" s="136"/>
      <c r="RU69" s="136"/>
      <c r="RV69" s="136"/>
      <c r="RW69" s="136"/>
      <c r="RX69" s="136"/>
      <c r="RY69" s="136"/>
      <c r="RZ69" s="136"/>
      <c r="SA69" s="136"/>
      <c r="SB69" s="136"/>
      <c r="SC69" s="136"/>
      <c r="SD69" s="136"/>
      <c r="SE69" s="136"/>
      <c r="SF69" s="136"/>
      <c r="SG69" s="136"/>
      <c r="SH69" s="136"/>
      <c r="SI69" s="136"/>
      <c r="SJ69" s="136"/>
      <c r="SK69" s="136"/>
      <c r="SL69" s="136"/>
      <c r="SM69" s="136"/>
      <c r="SN69" s="136"/>
      <c r="SO69" s="136"/>
      <c r="SP69" s="136"/>
      <c r="SQ69" s="136"/>
      <c r="SR69" s="136"/>
      <c r="SS69" s="136"/>
      <c r="ST69" s="136"/>
      <c r="SU69" s="136"/>
      <c r="SV69" s="136"/>
      <c r="SW69" s="136"/>
      <c r="SX69" s="136"/>
      <c r="SY69" s="136"/>
      <c r="SZ69" s="136"/>
      <c r="TA69" s="136"/>
      <c r="TB69" s="136"/>
      <c r="TC69" s="136"/>
      <c r="TD69" s="136"/>
      <c r="TE69" s="136"/>
      <c r="TF69" s="136"/>
      <c r="TG69" s="136"/>
      <c r="TH69" s="136"/>
      <c r="TI69" s="136"/>
      <c r="TJ69" s="136"/>
      <c r="TK69" s="136"/>
      <c r="TL69" s="136"/>
      <c r="TM69" s="136"/>
      <c r="TN69" s="136"/>
      <c r="TO69" s="136"/>
      <c r="TP69" s="136"/>
      <c r="TQ69" s="136"/>
      <c r="TR69" s="136"/>
      <c r="TS69" s="136"/>
      <c r="TT69" s="136"/>
      <c r="TU69" s="136"/>
      <c r="TV69" s="136"/>
      <c r="TW69" s="136"/>
      <c r="TX69" s="136"/>
      <c r="TY69" s="136"/>
      <c r="TZ69" s="136"/>
      <c r="UA69" s="136"/>
      <c r="UB69" s="136"/>
      <c r="UC69" s="136"/>
      <c r="UD69" s="136"/>
      <c r="UE69" s="136"/>
      <c r="UF69" s="136"/>
      <c r="UG69" s="136"/>
      <c r="UH69" s="136"/>
      <c r="UI69" s="136"/>
      <c r="UJ69" s="136"/>
      <c r="UK69" s="136"/>
      <c r="UL69" s="136"/>
      <c r="UM69" s="136"/>
      <c r="UN69" s="136"/>
      <c r="UO69" s="136"/>
      <c r="UP69" s="136"/>
      <c r="UQ69" s="136"/>
      <c r="UR69" s="136"/>
      <c r="US69" s="136"/>
      <c r="UT69" s="136"/>
      <c r="UU69" s="136"/>
      <c r="UV69" s="136"/>
      <c r="UW69" s="136"/>
      <c r="UX69" s="136"/>
      <c r="UY69" s="136"/>
      <c r="UZ69" s="136"/>
      <c r="VA69" s="136"/>
      <c r="VB69" s="136"/>
      <c r="VC69" s="136"/>
      <c r="VD69" s="136"/>
      <c r="VE69" s="136"/>
      <c r="VF69" s="136"/>
      <c r="VG69" s="136"/>
      <c r="VH69" s="136"/>
      <c r="VI69" s="136"/>
      <c r="VJ69" s="136"/>
      <c r="VK69" s="136"/>
      <c r="VL69" s="136"/>
      <c r="VM69" s="136"/>
      <c r="VN69" s="136"/>
      <c r="VO69" s="136"/>
      <c r="VP69" s="136"/>
      <c r="VQ69" s="136"/>
      <c r="VR69" s="136"/>
      <c r="VS69" s="136"/>
      <c r="VT69" s="136"/>
      <c r="VU69" s="136"/>
      <c r="VV69" s="136"/>
      <c r="VW69" s="136"/>
      <c r="VX69" s="136"/>
      <c r="VY69" s="136"/>
      <c r="VZ69" s="136"/>
      <c r="WA69" s="136"/>
      <c r="WB69" s="136"/>
      <c r="WC69" s="136"/>
      <c r="WD69" s="136"/>
      <c r="WE69" s="136"/>
      <c r="WF69" s="136"/>
      <c r="WG69" s="136"/>
      <c r="WH69" s="136"/>
      <c r="WI69" s="136"/>
      <c r="WJ69" s="136"/>
      <c r="WK69" s="136"/>
      <c r="WL69" s="136"/>
      <c r="WM69" s="136"/>
      <c r="WN69" s="136"/>
      <c r="WO69" s="136"/>
      <c r="WP69" s="136"/>
      <c r="WQ69" s="136"/>
      <c r="WR69" s="136"/>
      <c r="WS69" s="136"/>
      <c r="WT69" s="136"/>
      <c r="WU69" s="136"/>
      <c r="WV69" s="136"/>
      <c r="WW69" s="136"/>
      <c r="WX69" s="136"/>
      <c r="WY69" s="136"/>
      <c r="WZ69" s="136"/>
      <c r="XA69" s="136"/>
      <c r="XB69" s="136"/>
      <c r="XC69" s="136"/>
      <c r="XD69" s="136"/>
      <c r="XE69" s="136"/>
      <c r="XF69" s="136"/>
      <c r="XG69" s="136"/>
      <c r="XH69" s="136"/>
      <c r="XI69" s="136"/>
      <c r="XJ69" s="136"/>
      <c r="XK69" s="136"/>
      <c r="XL69" s="136"/>
      <c r="XM69" s="136"/>
      <c r="XN69" s="136"/>
      <c r="XO69" s="136"/>
      <c r="XP69" s="136"/>
      <c r="XQ69" s="136"/>
      <c r="XR69" s="136"/>
      <c r="XS69" s="136"/>
      <c r="XT69" s="136"/>
      <c r="XU69" s="136"/>
      <c r="XV69" s="136"/>
      <c r="XW69" s="136"/>
      <c r="XX69" s="136"/>
      <c r="XY69" s="136"/>
      <c r="XZ69" s="136"/>
      <c r="YA69" s="136"/>
      <c r="YB69" s="136"/>
      <c r="YC69" s="136"/>
      <c r="YD69" s="136"/>
      <c r="YE69" s="136"/>
      <c r="YF69" s="136"/>
      <c r="YG69" s="136"/>
      <c r="YH69" s="136"/>
      <c r="YI69" s="136"/>
      <c r="YJ69" s="136"/>
      <c r="YK69" s="136"/>
      <c r="YL69" s="136"/>
      <c r="YM69" s="136"/>
      <c r="YN69" s="136"/>
      <c r="YO69" s="136"/>
      <c r="YP69" s="136"/>
      <c r="YQ69" s="136"/>
      <c r="YR69" s="136"/>
      <c r="YS69" s="136"/>
      <c r="YT69" s="136"/>
      <c r="YU69" s="136"/>
      <c r="YV69" s="136"/>
      <c r="YW69" s="136"/>
      <c r="YX69" s="136"/>
      <c r="YY69" s="136"/>
      <c r="YZ69" s="136"/>
      <c r="ZA69" s="136"/>
      <c r="ZB69" s="136"/>
      <c r="ZC69" s="136"/>
      <c r="ZD69" s="136"/>
      <c r="ZE69" s="136"/>
      <c r="ZF69" s="136"/>
      <c r="ZG69" s="136"/>
      <c r="ZH69" s="136"/>
      <c r="ZI69" s="136"/>
      <c r="ZJ69" s="136"/>
      <c r="ZK69" s="136"/>
      <c r="ZL69" s="136"/>
      <c r="ZM69" s="136"/>
      <c r="ZN69" s="136"/>
      <c r="ZO69" s="136"/>
      <c r="ZP69" s="136"/>
      <c r="ZQ69" s="136"/>
      <c r="ZR69" s="136"/>
      <c r="ZS69" s="136"/>
      <c r="ZT69" s="136"/>
      <c r="ZU69" s="136"/>
      <c r="ZV69" s="136"/>
      <c r="ZW69" s="136"/>
      <c r="ZX69" s="136"/>
      <c r="ZY69" s="136"/>
      <c r="ZZ69" s="136"/>
      <c r="AAA69" s="136"/>
      <c r="AAB69" s="136"/>
      <c r="AAC69" s="136"/>
      <c r="AAD69" s="136"/>
      <c r="AAE69" s="136"/>
      <c r="AAF69" s="136"/>
      <c r="AAG69" s="136"/>
      <c r="AAH69" s="136"/>
      <c r="AAI69" s="136"/>
      <c r="AAJ69" s="136"/>
      <c r="AAK69" s="136"/>
      <c r="AAL69" s="136"/>
      <c r="AAM69" s="136"/>
      <c r="AAN69" s="136"/>
      <c r="AAO69" s="136"/>
      <c r="AAP69" s="136"/>
      <c r="AAQ69" s="136"/>
      <c r="AAR69" s="136"/>
      <c r="AAS69" s="136"/>
      <c r="AAT69" s="136"/>
      <c r="AAU69" s="136"/>
      <c r="AAV69" s="136"/>
      <c r="AAW69" s="136"/>
      <c r="AAX69" s="136"/>
      <c r="AAY69" s="136"/>
      <c r="AAZ69" s="136"/>
      <c r="ABA69" s="136"/>
      <c r="ABB69" s="136"/>
      <c r="ABC69" s="136"/>
      <c r="ABD69" s="136"/>
      <c r="ABE69" s="136"/>
      <c r="ABF69" s="136"/>
      <c r="ABG69" s="136"/>
      <c r="ABH69" s="136"/>
      <c r="ABI69" s="136"/>
      <c r="ABJ69" s="136"/>
      <c r="ABK69" s="136"/>
      <c r="ABL69" s="136"/>
      <c r="ABM69" s="136"/>
      <c r="ABN69" s="136"/>
      <c r="ABO69" s="136"/>
      <c r="ABP69" s="136"/>
      <c r="ABQ69" s="136"/>
      <c r="ABR69" s="136"/>
      <c r="ABS69" s="136"/>
      <c r="ABT69" s="136"/>
      <c r="ABU69" s="136"/>
      <c r="ABV69" s="136"/>
      <c r="ABW69" s="136"/>
      <c r="ABX69" s="136"/>
      <c r="ABY69" s="136"/>
      <c r="ABZ69" s="136"/>
      <c r="ACA69" s="136"/>
      <c r="ACB69" s="136"/>
      <c r="ACC69" s="136"/>
      <c r="ACD69" s="136"/>
      <c r="ACE69" s="136"/>
      <c r="ACF69" s="136"/>
      <c r="ACG69" s="136"/>
      <c r="ACH69" s="136"/>
      <c r="ACI69" s="136"/>
      <c r="ACJ69" s="136"/>
      <c r="ACK69" s="136"/>
      <c r="ACL69" s="136"/>
      <c r="ACM69" s="136"/>
      <c r="ACN69" s="136"/>
      <c r="ACO69" s="136"/>
      <c r="ACP69" s="136"/>
      <c r="ACQ69" s="136"/>
      <c r="ACR69" s="136"/>
      <c r="ACS69" s="136"/>
      <c r="ACT69" s="136"/>
      <c r="ACU69" s="136"/>
      <c r="ACV69" s="136"/>
      <c r="ACW69" s="136"/>
      <c r="ACX69" s="136"/>
      <c r="ACY69" s="136"/>
      <c r="ACZ69" s="136"/>
      <c r="ADA69" s="136"/>
      <c r="ADB69" s="136"/>
      <c r="ADC69" s="136"/>
      <c r="ADD69" s="136"/>
      <c r="ADE69" s="136"/>
      <c r="ADF69" s="136"/>
      <c r="ADG69" s="136"/>
      <c r="ADH69" s="136"/>
      <c r="ADI69" s="136"/>
      <c r="ADJ69" s="136"/>
      <c r="ADK69" s="136"/>
      <c r="ADL69" s="136"/>
      <c r="ADM69" s="136"/>
      <c r="ADN69" s="136"/>
      <c r="ADO69" s="136"/>
      <c r="ADP69" s="136"/>
      <c r="ADQ69" s="136"/>
      <c r="ADR69" s="136"/>
      <c r="ADS69" s="136"/>
      <c r="ADT69" s="136"/>
      <c r="ADU69" s="136"/>
      <c r="ADV69" s="136"/>
      <c r="ADW69" s="136"/>
      <c r="ADX69" s="136"/>
      <c r="ADY69" s="136"/>
      <c r="ADZ69" s="136"/>
      <c r="AEA69" s="136"/>
      <c r="AEB69" s="136"/>
      <c r="AEC69" s="136"/>
      <c r="AED69" s="136"/>
      <c r="AEE69" s="136"/>
      <c r="AEF69" s="136"/>
      <c r="AEG69" s="136"/>
      <c r="AEH69" s="136"/>
      <c r="AEI69" s="136"/>
      <c r="AEJ69" s="136"/>
      <c r="AEK69" s="136"/>
      <c r="AEL69" s="136"/>
      <c r="AEM69" s="136"/>
      <c r="AEN69" s="136"/>
      <c r="AEO69" s="136"/>
      <c r="AEP69" s="136"/>
      <c r="AEQ69" s="136"/>
      <c r="AER69" s="136"/>
      <c r="AES69" s="136"/>
      <c r="AET69" s="136"/>
      <c r="AEU69" s="136"/>
      <c r="AEV69" s="136"/>
      <c r="AEW69" s="136"/>
      <c r="AEX69" s="136"/>
      <c r="AEY69" s="136"/>
      <c r="AEZ69" s="136"/>
      <c r="AFA69" s="136"/>
      <c r="AFB69" s="136"/>
      <c r="AFC69" s="136"/>
      <c r="AFD69" s="136"/>
      <c r="AFE69" s="136"/>
      <c r="AFF69" s="136"/>
      <c r="AFG69" s="136"/>
      <c r="AFH69" s="136"/>
      <c r="AFI69" s="136"/>
      <c r="AFJ69" s="136"/>
      <c r="AFK69" s="136"/>
      <c r="AFL69" s="136"/>
      <c r="AFM69" s="136"/>
      <c r="AFN69" s="136"/>
      <c r="AFO69" s="136"/>
      <c r="AFP69" s="136"/>
      <c r="AFQ69" s="136"/>
      <c r="AFR69" s="136"/>
      <c r="AFS69" s="136"/>
      <c r="AFT69" s="136"/>
      <c r="AFU69" s="136"/>
      <c r="AFV69" s="136"/>
      <c r="AFW69" s="136"/>
      <c r="AFX69" s="136"/>
      <c r="AFY69" s="136"/>
      <c r="AFZ69" s="136"/>
      <c r="AGA69" s="136"/>
      <c r="AGB69" s="136"/>
      <c r="AGC69" s="136"/>
      <c r="AGD69" s="136"/>
      <c r="AGE69" s="136"/>
      <c r="AGF69" s="136"/>
      <c r="AGG69" s="136"/>
      <c r="AGH69" s="136"/>
      <c r="AGI69" s="136"/>
      <c r="AGJ69" s="136"/>
      <c r="AGK69" s="136"/>
      <c r="AGL69" s="136"/>
      <c r="AGM69" s="136"/>
      <c r="AGN69" s="136"/>
      <c r="AGO69" s="136"/>
      <c r="AGP69" s="136"/>
      <c r="AGQ69" s="136"/>
      <c r="AGR69" s="136"/>
      <c r="AGS69" s="136"/>
      <c r="AGT69" s="136"/>
      <c r="AGU69" s="136"/>
      <c r="AGV69" s="136"/>
      <c r="AGW69" s="136"/>
      <c r="AGX69" s="136"/>
      <c r="AGY69" s="136"/>
      <c r="AGZ69" s="136"/>
      <c r="AHA69" s="136"/>
      <c r="AHB69" s="136"/>
      <c r="AHC69" s="136"/>
      <c r="AHD69" s="136"/>
      <c r="AHE69" s="136"/>
      <c r="AHF69" s="136"/>
      <c r="AHG69" s="136"/>
      <c r="AHH69" s="136"/>
      <c r="AHI69" s="136"/>
      <c r="AHJ69" s="136"/>
      <c r="AHK69" s="136"/>
      <c r="AHL69" s="136"/>
      <c r="AHM69" s="136"/>
      <c r="AHN69" s="136"/>
      <c r="AHO69" s="136"/>
      <c r="AHP69" s="136"/>
      <c r="AHQ69" s="136"/>
      <c r="AHR69" s="136"/>
      <c r="AHS69" s="136"/>
      <c r="AHT69" s="136"/>
      <c r="AHU69" s="136"/>
      <c r="AHV69" s="136"/>
      <c r="AHW69" s="136"/>
      <c r="AHX69" s="136"/>
      <c r="AHY69" s="136"/>
      <c r="AHZ69" s="136"/>
      <c r="AIA69" s="136"/>
      <c r="AIB69" s="136"/>
      <c r="AIC69" s="136"/>
      <c r="AID69" s="136"/>
      <c r="AIE69" s="136"/>
      <c r="AIF69" s="136"/>
      <c r="AIG69" s="136"/>
      <c r="AIH69" s="136"/>
      <c r="AII69" s="136"/>
      <c r="AIJ69" s="136"/>
      <c r="AIK69" s="136"/>
      <c r="AIL69" s="136"/>
      <c r="AIM69" s="136"/>
      <c r="AIN69" s="136"/>
      <c r="AIO69" s="136"/>
      <c r="AIP69" s="136"/>
      <c r="AIQ69" s="136"/>
      <c r="AIR69" s="136"/>
      <c r="AIS69" s="136"/>
      <c r="AIT69" s="136"/>
      <c r="AIU69" s="136"/>
      <c r="AIV69" s="136"/>
      <c r="AIW69" s="136"/>
      <c r="AIX69" s="136"/>
      <c r="AIY69" s="136"/>
      <c r="AIZ69" s="136"/>
      <c r="AJA69" s="136"/>
      <c r="AJB69" s="136"/>
      <c r="AJC69" s="136"/>
      <c r="AJD69" s="136"/>
      <c r="AJE69" s="136"/>
      <c r="AJF69" s="136"/>
      <c r="AJG69" s="136"/>
      <c r="AJH69" s="136"/>
      <c r="AJI69" s="136"/>
      <c r="AJJ69" s="136"/>
      <c r="AJK69" s="136"/>
      <c r="AJL69" s="136"/>
      <c r="AJM69" s="136"/>
      <c r="AJN69" s="136"/>
      <c r="AJO69" s="136"/>
      <c r="AJP69" s="136"/>
      <c r="AJQ69" s="136"/>
      <c r="AJR69" s="136"/>
      <c r="AJS69" s="136"/>
      <c r="AJT69" s="136"/>
      <c r="AJU69" s="136"/>
      <c r="AJV69" s="136"/>
      <c r="AJW69" s="136"/>
      <c r="AJX69" s="136"/>
      <c r="AJY69" s="136"/>
      <c r="AJZ69" s="136"/>
      <c r="AKA69" s="136"/>
      <c r="AKB69" s="136"/>
      <c r="AKC69" s="136"/>
      <c r="AKD69" s="136"/>
      <c r="AKE69" s="136"/>
      <c r="AKF69" s="136"/>
      <c r="AKG69" s="136"/>
      <c r="AKH69" s="136"/>
      <c r="AKI69" s="136"/>
      <c r="AKJ69" s="136"/>
      <c r="AKK69" s="136"/>
      <c r="AKL69" s="136"/>
      <c r="AKM69" s="136"/>
      <c r="AKN69" s="136"/>
      <c r="AKO69" s="136"/>
      <c r="AKP69" s="136"/>
      <c r="AKQ69" s="136"/>
      <c r="AKR69" s="136"/>
      <c r="AKS69" s="136"/>
      <c r="AKT69" s="136"/>
      <c r="AKU69" s="136"/>
      <c r="AKV69" s="136"/>
      <c r="AKW69" s="136"/>
      <c r="AKX69" s="136"/>
      <c r="AKY69" s="136"/>
      <c r="AKZ69" s="136"/>
      <c r="ALA69" s="136"/>
      <c r="ALB69" s="136"/>
      <c r="ALC69" s="136"/>
      <c r="ALD69" s="136"/>
      <c r="ALE69" s="136"/>
      <c r="ALF69" s="136"/>
      <c r="ALG69" s="136"/>
      <c r="ALH69" s="136"/>
      <c r="ALI69" s="136"/>
      <c r="ALJ69" s="136"/>
      <c r="ALK69" s="136"/>
      <c r="ALL69" s="136"/>
      <c r="ALM69" s="136"/>
      <c r="ALN69" s="136"/>
      <c r="ALO69" s="136"/>
      <c r="ALP69" s="136"/>
      <c r="ALQ69" s="136"/>
      <c r="ALR69" s="136"/>
      <c r="ALS69" s="136"/>
      <c r="ALT69" s="136"/>
      <c r="ALU69" s="136"/>
      <c r="ALV69" s="136"/>
      <c r="ALW69" s="136"/>
      <c r="ALX69" s="136"/>
      <c r="ALY69" s="136"/>
      <c r="ALZ69" s="136"/>
      <c r="AMA69" s="136"/>
      <c r="AMB69" s="136"/>
      <c r="AMC69" s="136"/>
      <c r="AMD69" s="136"/>
      <c r="AME69" s="136"/>
      <c r="AMF69" s="136"/>
      <c r="AMG69" s="136"/>
      <c r="AMH69" s="136"/>
      <c r="AMI69" s="136"/>
      <c r="AMJ69" s="136"/>
      <c r="AMK69" s="136"/>
      <c r="AML69" s="136"/>
      <c r="AMM69" s="136"/>
      <c r="AMN69" s="136"/>
      <c r="AMO69" s="136"/>
      <c r="AMP69" s="136"/>
      <c r="AMQ69" s="136"/>
      <c r="AMR69" s="136"/>
      <c r="AMS69" s="136"/>
      <c r="AMT69" s="136"/>
      <c r="AMU69" s="136"/>
      <c r="AMV69" s="136"/>
      <c r="AMW69" s="136"/>
      <c r="AMX69" s="136"/>
      <c r="AMY69" s="136"/>
      <c r="AMZ69" s="136"/>
      <c r="ANA69" s="136"/>
      <c r="ANB69" s="136"/>
      <c r="ANC69" s="136"/>
      <c r="AND69" s="136"/>
      <c r="ANE69" s="136"/>
      <c r="ANF69" s="136"/>
      <c r="ANG69" s="136"/>
      <c r="ANH69" s="136"/>
      <c r="ANI69" s="136"/>
      <c r="ANJ69" s="136"/>
      <c r="ANK69" s="136"/>
      <c r="ANL69" s="136"/>
      <c r="ANM69" s="136"/>
      <c r="ANN69" s="136"/>
      <c r="ANO69" s="136"/>
      <c r="ANP69" s="136"/>
      <c r="ANQ69" s="136"/>
      <c r="ANR69" s="136"/>
      <c r="ANS69" s="136"/>
      <c r="ANT69" s="136"/>
      <c r="ANU69" s="136"/>
      <c r="ANV69" s="136"/>
      <c r="ANW69" s="136"/>
      <c r="ANX69" s="136"/>
      <c r="ANY69" s="136"/>
      <c r="ANZ69" s="136"/>
      <c r="AOA69" s="136"/>
      <c r="AOB69" s="136"/>
      <c r="AOC69" s="136"/>
      <c r="AOD69" s="136"/>
      <c r="AOE69" s="136"/>
      <c r="AOF69" s="136"/>
      <c r="AOG69" s="136"/>
      <c r="AOH69" s="136"/>
      <c r="AOI69" s="136"/>
      <c r="AOJ69" s="136"/>
      <c r="AOK69" s="136"/>
      <c r="AOL69" s="136"/>
      <c r="AOM69" s="136"/>
      <c r="AON69" s="136"/>
      <c r="AOO69" s="136"/>
      <c r="AOP69" s="136"/>
      <c r="AOQ69" s="136"/>
      <c r="AOR69" s="136"/>
      <c r="AOS69" s="136"/>
      <c r="AOT69" s="136"/>
      <c r="AOU69" s="136"/>
      <c r="AOV69" s="136"/>
      <c r="AOW69" s="136"/>
      <c r="AOX69" s="136"/>
      <c r="AOY69" s="136"/>
      <c r="AOZ69" s="136"/>
      <c r="APA69" s="136"/>
      <c r="APB69" s="136"/>
      <c r="APC69" s="136"/>
      <c r="APD69" s="136"/>
      <c r="APE69" s="136"/>
      <c r="APF69" s="136"/>
      <c r="APG69" s="136"/>
      <c r="APH69" s="136"/>
      <c r="API69" s="136"/>
      <c r="APJ69" s="136"/>
      <c r="APK69" s="136"/>
      <c r="APL69" s="136"/>
      <c r="APM69" s="136"/>
      <c r="APN69" s="136"/>
      <c r="APO69" s="136"/>
      <c r="APP69" s="136"/>
      <c r="APQ69" s="136"/>
      <c r="APR69" s="136"/>
      <c r="APS69" s="136"/>
      <c r="APT69" s="136"/>
      <c r="APU69" s="136"/>
      <c r="APV69" s="136"/>
      <c r="APW69" s="136"/>
      <c r="APX69" s="136"/>
      <c r="APY69" s="136"/>
      <c r="APZ69" s="136"/>
      <c r="AQA69" s="136"/>
      <c r="AQB69" s="136"/>
      <c r="AQC69" s="136"/>
      <c r="AQD69" s="136"/>
      <c r="AQE69" s="136"/>
      <c r="AQF69" s="136"/>
      <c r="AQG69" s="136"/>
      <c r="AQH69" s="136"/>
      <c r="AQI69" s="136"/>
      <c r="AQJ69" s="136"/>
      <c r="AQK69" s="136"/>
      <c r="AQL69" s="136"/>
      <c r="AQM69" s="136"/>
      <c r="AQN69" s="136"/>
      <c r="AQO69" s="136"/>
      <c r="AQP69" s="136"/>
      <c r="AQQ69" s="136"/>
      <c r="AQR69" s="136"/>
      <c r="AQS69" s="136"/>
      <c r="AQT69" s="136"/>
      <c r="AQU69" s="136"/>
      <c r="AQV69" s="136"/>
      <c r="AQW69" s="136"/>
      <c r="AQX69" s="136"/>
      <c r="AQY69" s="136"/>
      <c r="AQZ69" s="136"/>
      <c r="ARA69" s="136"/>
      <c r="ARB69" s="136"/>
      <c r="ARC69" s="136"/>
      <c r="ARD69" s="136"/>
      <c r="ARE69" s="136"/>
      <c r="ARF69" s="136"/>
      <c r="ARG69" s="136"/>
      <c r="ARH69" s="136"/>
      <c r="ARI69" s="136"/>
      <c r="ARJ69" s="136"/>
      <c r="ARK69" s="136"/>
      <c r="ARL69" s="136"/>
      <c r="ARM69" s="136"/>
      <c r="ARN69" s="136"/>
      <c r="ARO69" s="136"/>
      <c r="ARP69" s="136"/>
      <c r="ARQ69" s="136"/>
      <c r="ARR69" s="136"/>
      <c r="ARS69" s="136"/>
      <c r="ART69" s="136"/>
      <c r="ARU69" s="136"/>
      <c r="ARV69" s="136"/>
      <c r="ARW69" s="136"/>
      <c r="ARX69" s="136"/>
      <c r="ARY69" s="136"/>
      <c r="ARZ69" s="136"/>
      <c r="ASA69" s="136"/>
      <c r="ASB69" s="136"/>
      <c r="ASC69" s="136"/>
      <c r="ASD69" s="136"/>
      <c r="ASE69" s="136"/>
      <c r="ASF69" s="136"/>
      <c r="ASG69" s="136"/>
      <c r="ASH69" s="136"/>
      <c r="ASI69" s="136"/>
      <c r="ASJ69" s="136"/>
      <c r="ASK69" s="136"/>
      <c r="ASL69" s="136"/>
      <c r="ASM69" s="136"/>
      <c r="ASN69" s="136"/>
      <c r="ASO69" s="136"/>
      <c r="ASP69" s="136"/>
      <c r="ASQ69" s="136"/>
      <c r="ASR69" s="136"/>
      <c r="ASS69" s="136"/>
      <c r="AST69" s="136"/>
      <c r="ASU69" s="136"/>
      <c r="ASV69" s="136"/>
      <c r="ASW69" s="136"/>
      <c r="ASX69" s="136"/>
      <c r="ASY69" s="136"/>
      <c r="ASZ69" s="136"/>
      <c r="ATA69" s="136"/>
      <c r="ATB69" s="136"/>
      <c r="ATC69" s="136"/>
      <c r="ATD69" s="136"/>
      <c r="ATE69" s="136"/>
      <c r="ATF69" s="136"/>
      <c r="ATG69" s="136"/>
      <c r="ATH69" s="136"/>
      <c r="ATI69" s="136"/>
      <c r="ATJ69" s="136"/>
      <c r="ATK69" s="136"/>
      <c r="ATL69" s="136"/>
      <c r="ATM69" s="136"/>
      <c r="ATN69" s="136"/>
      <c r="ATO69" s="136"/>
      <c r="ATP69" s="136"/>
      <c r="ATQ69" s="136"/>
      <c r="ATR69" s="136"/>
      <c r="ATS69" s="136"/>
      <c r="ATT69" s="136"/>
      <c r="ATU69" s="136"/>
      <c r="ATV69" s="136"/>
      <c r="ATW69" s="136"/>
      <c r="ATX69" s="136"/>
      <c r="ATY69" s="136"/>
      <c r="ATZ69" s="136"/>
      <c r="AUA69" s="136"/>
      <c r="AUB69" s="136"/>
      <c r="AUC69" s="136"/>
      <c r="AUD69" s="136"/>
      <c r="AUE69" s="136"/>
      <c r="AUF69" s="136"/>
      <c r="AUG69" s="136"/>
      <c r="AUH69" s="136"/>
      <c r="AUI69" s="136"/>
      <c r="AUJ69" s="136"/>
      <c r="AUK69" s="136"/>
      <c r="AUL69" s="136"/>
      <c r="AUM69" s="136"/>
      <c r="AUN69" s="136"/>
      <c r="AUO69" s="136"/>
      <c r="AUP69" s="136"/>
      <c r="AUQ69" s="136"/>
      <c r="AUR69" s="136"/>
      <c r="AUS69" s="136"/>
      <c r="AUT69" s="136"/>
      <c r="AUU69" s="136"/>
      <c r="AUV69" s="136"/>
      <c r="AUW69" s="136"/>
      <c r="AUX69" s="136"/>
      <c r="AUY69" s="136"/>
      <c r="AUZ69" s="136"/>
      <c r="AVA69" s="136"/>
      <c r="AVB69" s="136"/>
      <c r="AVC69" s="136"/>
      <c r="AVD69" s="136"/>
      <c r="AVE69" s="136"/>
      <c r="AVF69" s="136"/>
      <c r="AVG69" s="136"/>
      <c r="AVH69" s="136"/>
      <c r="AVI69" s="136"/>
      <c r="AVJ69" s="136"/>
      <c r="AVK69" s="136"/>
      <c r="AVL69" s="136"/>
      <c r="AVM69" s="136"/>
      <c r="AVN69" s="136"/>
      <c r="AVO69" s="136"/>
      <c r="AVP69" s="136"/>
      <c r="AVQ69" s="136"/>
      <c r="AVR69" s="136"/>
      <c r="AVS69" s="136"/>
      <c r="AVT69" s="136"/>
      <c r="AVU69" s="136"/>
      <c r="AVV69" s="136"/>
      <c r="AVW69" s="136"/>
      <c r="AVX69" s="136"/>
      <c r="AVY69" s="136"/>
      <c r="AVZ69" s="136"/>
      <c r="AWA69" s="136"/>
      <c r="AWB69" s="136"/>
      <c r="AWC69" s="136"/>
      <c r="AWD69" s="136"/>
      <c r="AWE69" s="136"/>
      <c r="AWF69" s="136"/>
      <c r="AWG69" s="136"/>
      <c r="AWH69" s="136"/>
      <c r="AWI69" s="136"/>
      <c r="AWJ69" s="136"/>
      <c r="AWK69" s="136"/>
      <c r="AWL69" s="136"/>
      <c r="AWM69" s="136"/>
      <c r="AWN69" s="136"/>
      <c r="AWO69" s="136"/>
      <c r="AWP69" s="136"/>
      <c r="AWQ69" s="136"/>
      <c r="AWR69" s="136"/>
      <c r="AWS69" s="136"/>
      <c r="AWT69" s="136"/>
      <c r="AWU69" s="136"/>
      <c r="AWV69" s="136"/>
      <c r="AWW69" s="136"/>
      <c r="AWX69" s="136"/>
      <c r="AWY69" s="136"/>
      <c r="AWZ69" s="136"/>
      <c r="AXA69" s="136"/>
      <c r="AXB69" s="136"/>
      <c r="AXC69" s="136"/>
      <c r="AXD69" s="136"/>
      <c r="AXE69" s="136"/>
      <c r="AXF69" s="136"/>
      <c r="AXG69" s="136"/>
      <c r="AXH69" s="136"/>
      <c r="AXI69" s="136"/>
      <c r="AXJ69" s="136"/>
      <c r="AXK69" s="136"/>
      <c r="AXL69" s="136"/>
      <c r="AXM69" s="136"/>
      <c r="AXN69" s="136"/>
      <c r="AXO69" s="136"/>
      <c r="AXP69" s="136"/>
      <c r="AXQ69" s="136"/>
      <c r="AXR69" s="136"/>
      <c r="AXS69" s="136"/>
      <c r="AXT69" s="136"/>
      <c r="AXU69" s="136"/>
      <c r="AXV69" s="136"/>
      <c r="AXW69" s="136"/>
      <c r="AXX69" s="136"/>
      <c r="AXY69" s="136"/>
      <c r="AXZ69" s="136"/>
      <c r="AYA69" s="136"/>
      <c r="AYB69" s="136"/>
      <c r="AYC69" s="136"/>
      <c r="AYD69" s="136"/>
      <c r="AYE69" s="136"/>
      <c r="AYF69" s="136"/>
      <c r="AYG69" s="136"/>
      <c r="AYH69" s="136"/>
      <c r="AYI69" s="136"/>
      <c r="AYJ69" s="136"/>
      <c r="AYK69" s="136"/>
      <c r="AYL69" s="136"/>
      <c r="AYM69" s="136"/>
      <c r="AYN69" s="136"/>
      <c r="AYO69" s="136"/>
      <c r="AYP69" s="136"/>
      <c r="AYQ69" s="136"/>
      <c r="AYR69" s="136"/>
      <c r="AYS69" s="136"/>
      <c r="AYT69" s="136"/>
      <c r="AYU69" s="136"/>
      <c r="AYV69" s="136"/>
      <c r="AYW69" s="136"/>
      <c r="AYX69" s="136"/>
      <c r="AYY69" s="136"/>
      <c r="AYZ69" s="136"/>
      <c r="AZA69" s="136"/>
      <c r="AZB69" s="136"/>
      <c r="AZC69" s="136"/>
      <c r="AZD69" s="136"/>
      <c r="AZE69" s="136"/>
      <c r="AZF69" s="136"/>
      <c r="AZG69" s="136"/>
      <c r="AZH69" s="136"/>
      <c r="AZI69" s="136"/>
      <c r="AZJ69" s="136"/>
      <c r="AZK69" s="136"/>
      <c r="AZL69" s="136"/>
      <c r="AZM69" s="136"/>
      <c r="AZN69" s="136"/>
      <c r="AZO69" s="136"/>
      <c r="AZP69" s="136"/>
      <c r="AZQ69" s="136"/>
      <c r="AZR69" s="136"/>
      <c r="AZS69" s="136"/>
      <c r="AZT69" s="136"/>
      <c r="AZU69" s="136"/>
      <c r="AZV69" s="136"/>
      <c r="AZW69" s="136"/>
      <c r="AZX69" s="136"/>
      <c r="AZY69" s="136"/>
      <c r="AZZ69" s="136"/>
      <c r="BAA69" s="136"/>
      <c r="BAB69" s="136"/>
      <c r="BAC69" s="136"/>
      <c r="BAD69" s="136"/>
      <c r="BAE69" s="136"/>
      <c r="BAF69" s="136"/>
      <c r="BAG69" s="136"/>
      <c r="BAH69" s="136"/>
      <c r="BAI69" s="136"/>
      <c r="BAJ69" s="136"/>
      <c r="BAK69" s="136"/>
      <c r="BAL69" s="136"/>
      <c r="BAM69" s="136"/>
      <c r="BAN69" s="136"/>
      <c r="BAO69" s="136"/>
      <c r="BAP69" s="136"/>
      <c r="BAQ69" s="136"/>
      <c r="BAR69" s="136"/>
      <c r="BAS69" s="136"/>
      <c r="BAT69" s="136"/>
      <c r="BAU69" s="136"/>
      <c r="BAV69" s="136"/>
      <c r="BAW69" s="136"/>
      <c r="BAX69" s="136"/>
      <c r="BAY69" s="136"/>
      <c r="BAZ69" s="136"/>
      <c r="BBA69" s="136"/>
      <c r="BBB69" s="136"/>
      <c r="BBC69" s="136"/>
      <c r="BBD69" s="136"/>
      <c r="BBE69" s="136"/>
      <c r="BBF69" s="136"/>
      <c r="BBG69" s="136"/>
      <c r="BBH69" s="136"/>
      <c r="BBI69" s="136"/>
      <c r="BBJ69" s="136"/>
      <c r="BBK69" s="136"/>
      <c r="BBL69" s="136"/>
      <c r="BBM69" s="136"/>
      <c r="BBN69" s="136"/>
      <c r="BBO69" s="136"/>
      <c r="BBP69" s="136"/>
      <c r="BBQ69" s="136"/>
      <c r="BBR69" s="136"/>
      <c r="BBS69" s="136"/>
      <c r="BBT69" s="136"/>
      <c r="BBU69" s="136"/>
      <c r="BBV69" s="136"/>
      <c r="BBW69" s="136"/>
      <c r="BBX69" s="136"/>
      <c r="BBY69" s="136"/>
      <c r="BBZ69" s="136"/>
      <c r="BCA69" s="136"/>
      <c r="BCB69" s="136"/>
      <c r="BCC69" s="136"/>
      <c r="BCD69" s="136"/>
      <c r="BCE69" s="136"/>
      <c r="BCF69" s="136"/>
      <c r="BCG69" s="136"/>
      <c r="BCH69" s="136"/>
      <c r="BCI69" s="136"/>
      <c r="BCJ69" s="136"/>
      <c r="BCK69" s="136"/>
      <c r="BCL69" s="136"/>
      <c r="BCM69" s="136"/>
      <c r="BCN69" s="136"/>
      <c r="BCO69" s="136"/>
      <c r="BCP69" s="136"/>
      <c r="BCQ69" s="136"/>
      <c r="BCR69" s="136"/>
      <c r="BCS69" s="136"/>
      <c r="BCT69" s="136"/>
      <c r="BCU69" s="136"/>
      <c r="BCV69" s="136"/>
      <c r="BCW69" s="136"/>
      <c r="BCX69" s="136"/>
      <c r="BCY69" s="136"/>
      <c r="BCZ69" s="136"/>
      <c r="BDA69" s="136"/>
      <c r="BDB69" s="136"/>
      <c r="BDC69" s="136"/>
      <c r="BDD69" s="136"/>
      <c r="BDE69" s="136"/>
      <c r="BDF69" s="136"/>
      <c r="BDG69" s="136"/>
      <c r="BDH69" s="136"/>
      <c r="BDI69" s="136"/>
      <c r="BDJ69" s="136"/>
      <c r="BDK69" s="136"/>
      <c r="BDL69" s="136"/>
      <c r="BDM69" s="136"/>
      <c r="BDN69" s="136"/>
      <c r="BDO69" s="136"/>
      <c r="BDP69" s="136"/>
      <c r="BDQ69" s="136"/>
      <c r="BDR69" s="136"/>
      <c r="BDS69" s="136"/>
      <c r="BDT69" s="136"/>
      <c r="BDU69" s="136"/>
      <c r="BDV69" s="136"/>
      <c r="BDW69" s="136"/>
      <c r="BDX69" s="136"/>
      <c r="BDY69" s="136"/>
      <c r="BDZ69" s="136"/>
      <c r="BEA69" s="136"/>
      <c r="BEB69" s="136"/>
      <c r="BEC69" s="136"/>
      <c r="BED69" s="136"/>
      <c r="BEE69" s="136"/>
      <c r="BEF69" s="136"/>
      <c r="BEG69" s="136"/>
      <c r="BEH69" s="136"/>
      <c r="BEI69" s="136"/>
      <c r="BEJ69" s="136"/>
      <c r="BEK69" s="136"/>
      <c r="BEL69" s="136"/>
      <c r="BEM69" s="136"/>
      <c r="BEN69" s="136"/>
      <c r="BEO69" s="136"/>
      <c r="BEP69" s="136"/>
      <c r="BEQ69" s="136"/>
      <c r="BER69" s="136"/>
      <c r="BES69" s="136"/>
      <c r="BET69" s="136"/>
      <c r="BEU69" s="136"/>
      <c r="BEV69" s="136"/>
      <c r="BEW69" s="136"/>
      <c r="BEX69" s="136"/>
      <c r="BEY69" s="136"/>
      <c r="BEZ69" s="136"/>
      <c r="BFA69" s="136"/>
      <c r="BFB69" s="136"/>
      <c r="BFC69" s="136"/>
      <c r="BFD69" s="136"/>
      <c r="BFE69" s="136"/>
      <c r="BFF69" s="136"/>
      <c r="BFG69" s="136"/>
      <c r="BFH69" s="136"/>
      <c r="BFI69" s="136"/>
      <c r="BFJ69" s="136"/>
      <c r="BFK69" s="136"/>
      <c r="BFL69" s="136"/>
      <c r="BFM69" s="136"/>
      <c r="BFN69" s="136"/>
      <c r="BFO69" s="136"/>
      <c r="BFP69" s="136"/>
      <c r="BFQ69" s="136"/>
      <c r="BFR69" s="136"/>
      <c r="BFS69" s="136"/>
      <c r="BFT69" s="136"/>
      <c r="BFU69" s="136"/>
      <c r="BFV69" s="136"/>
      <c r="BFW69" s="136"/>
      <c r="BFX69" s="136"/>
      <c r="BFY69" s="136"/>
      <c r="BFZ69" s="136"/>
      <c r="BGA69" s="136"/>
      <c r="BGB69" s="136"/>
      <c r="BGC69" s="136"/>
      <c r="BGD69" s="136"/>
      <c r="BGE69" s="136"/>
      <c r="BGF69" s="136"/>
      <c r="BGG69" s="136"/>
      <c r="BGH69" s="136"/>
      <c r="BGI69" s="136"/>
      <c r="BGJ69" s="136"/>
      <c r="BGK69" s="136"/>
      <c r="BGL69" s="136"/>
      <c r="BGM69" s="136"/>
      <c r="BGN69" s="136"/>
      <c r="BGO69" s="136"/>
      <c r="BGP69" s="136"/>
      <c r="BGQ69" s="136"/>
      <c r="BGR69" s="136"/>
      <c r="BGS69" s="136"/>
      <c r="BGT69" s="136"/>
      <c r="BGU69" s="136"/>
      <c r="BGV69" s="136"/>
      <c r="BGW69" s="136"/>
      <c r="BGX69" s="136"/>
      <c r="BGY69" s="136"/>
      <c r="BGZ69" s="136"/>
      <c r="BHA69" s="136"/>
      <c r="BHB69" s="136"/>
      <c r="BHC69" s="136"/>
      <c r="BHD69" s="136"/>
      <c r="BHE69" s="136"/>
      <c r="BHF69" s="136"/>
      <c r="BHG69" s="136"/>
      <c r="BHH69" s="136"/>
      <c r="BHI69" s="136"/>
      <c r="BHJ69" s="136"/>
      <c r="BHK69" s="136"/>
      <c r="BHL69" s="136"/>
      <c r="BHM69" s="136"/>
      <c r="BHN69" s="136"/>
      <c r="BHO69" s="136"/>
      <c r="BHP69" s="136"/>
      <c r="BHQ69" s="136"/>
      <c r="BHR69" s="136"/>
      <c r="BHS69" s="136"/>
      <c r="BHT69" s="136"/>
      <c r="BHU69" s="136"/>
      <c r="BHV69" s="136"/>
      <c r="BHW69" s="136"/>
      <c r="BHX69" s="136"/>
      <c r="BHY69" s="136"/>
      <c r="BHZ69" s="136"/>
      <c r="BIA69" s="136"/>
      <c r="BIB69" s="136"/>
      <c r="BIC69" s="136"/>
      <c r="BID69" s="136"/>
      <c r="BIE69" s="136"/>
      <c r="BIF69" s="136"/>
      <c r="BIG69" s="136"/>
      <c r="BIH69" s="136"/>
      <c r="BII69" s="136"/>
      <c r="BIJ69" s="136"/>
      <c r="BIK69" s="136"/>
      <c r="BIL69" s="136"/>
      <c r="BIM69" s="136"/>
      <c r="BIN69" s="136"/>
      <c r="BIO69" s="136"/>
      <c r="BIP69" s="136"/>
      <c r="BIQ69" s="136"/>
      <c r="BIR69" s="136"/>
      <c r="BIS69" s="136"/>
      <c r="BIT69" s="136"/>
      <c r="BIU69" s="136"/>
      <c r="BIV69" s="136"/>
      <c r="BIW69" s="136"/>
      <c r="BIX69" s="136"/>
      <c r="BIY69" s="136"/>
      <c r="BIZ69" s="136"/>
      <c r="BJA69" s="136"/>
      <c r="BJB69" s="136"/>
      <c r="BJC69" s="136"/>
      <c r="BJD69" s="136"/>
      <c r="BJE69" s="136"/>
      <c r="BJF69" s="136"/>
      <c r="BJG69" s="136"/>
      <c r="BJH69" s="136"/>
      <c r="BJI69" s="136"/>
      <c r="BJJ69" s="136"/>
      <c r="BJK69" s="136"/>
      <c r="BJL69" s="136"/>
      <c r="BJM69" s="136"/>
      <c r="BJN69" s="136"/>
      <c r="BJO69" s="136"/>
      <c r="BJP69" s="136"/>
      <c r="BJQ69" s="136"/>
      <c r="BJR69" s="136"/>
      <c r="BJS69" s="136"/>
      <c r="BJT69" s="136"/>
      <c r="BJU69" s="136"/>
      <c r="BJV69" s="136"/>
      <c r="BJW69" s="136"/>
      <c r="BJX69" s="136"/>
      <c r="BJY69" s="136"/>
      <c r="BJZ69" s="136"/>
      <c r="BKA69" s="136"/>
      <c r="BKB69" s="136"/>
      <c r="BKC69" s="136"/>
      <c r="BKD69" s="136"/>
      <c r="BKE69" s="136"/>
      <c r="BKF69" s="136"/>
      <c r="BKG69" s="136"/>
      <c r="BKH69" s="136"/>
      <c r="BKI69" s="136"/>
      <c r="BKJ69" s="136"/>
      <c r="BKK69" s="136"/>
      <c r="BKL69" s="136"/>
      <c r="BKM69" s="136"/>
      <c r="BKN69" s="136"/>
      <c r="BKO69" s="136"/>
      <c r="BKP69" s="136"/>
      <c r="BKQ69" s="136"/>
      <c r="BKR69" s="136"/>
      <c r="BKS69" s="136"/>
      <c r="BKT69" s="136"/>
      <c r="BKU69" s="136"/>
      <c r="BKV69" s="136"/>
      <c r="BKW69" s="136"/>
      <c r="BKX69" s="136"/>
      <c r="BKY69" s="136"/>
      <c r="BKZ69" s="136"/>
      <c r="BLA69" s="136"/>
      <c r="BLB69" s="136"/>
      <c r="BLC69" s="136"/>
      <c r="BLD69" s="136"/>
      <c r="BLE69" s="136"/>
      <c r="BLF69" s="136"/>
      <c r="BLG69" s="136"/>
      <c r="BLH69" s="136"/>
      <c r="BLI69" s="136"/>
      <c r="BLJ69" s="136"/>
      <c r="BLK69" s="136"/>
      <c r="BLL69" s="136"/>
      <c r="BLM69" s="136"/>
      <c r="BLN69" s="136"/>
      <c r="BLO69" s="136"/>
      <c r="BLP69" s="136"/>
      <c r="BLQ69" s="136"/>
      <c r="BLR69" s="136"/>
      <c r="BLS69" s="136"/>
      <c r="BLT69" s="136"/>
      <c r="BLU69" s="136"/>
      <c r="BLV69" s="136"/>
      <c r="BLW69" s="136"/>
      <c r="BLX69" s="136"/>
      <c r="BLY69" s="136"/>
      <c r="BLZ69" s="136"/>
      <c r="BMA69" s="136"/>
      <c r="BMB69" s="136"/>
      <c r="BMC69" s="136"/>
      <c r="BMD69" s="136"/>
      <c r="BME69" s="136"/>
      <c r="BMF69" s="136"/>
      <c r="BMG69" s="136"/>
      <c r="BMH69" s="136"/>
      <c r="BMI69" s="136"/>
      <c r="BMJ69" s="136"/>
      <c r="BMK69" s="136"/>
      <c r="BML69" s="136"/>
      <c r="BMM69" s="136"/>
      <c r="BMN69" s="136"/>
      <c r="BMO69" s="136"/>
      <c r="BMP69" s="136"/>
      <c r="BMQ69" s="136"/>
      <c r="BMR69" s="136"/>
      <c r="BMS69" s="136"/>
      <c r="BMT69" s="136"/>
      <c r="BMU69" s="136"/>
      <c r="BMV69" s="136"/>
      <c r="BMW69" s="136"/>
      <c r="BMX69" s="136"/>
      <c r="BMY69" s="136"/>
      <c r="BMZ69" s="136"/>
      <c r="BNA69" s="136"/>
      <c r="BNB69" s="136"/>
      <c r="BNC69" s="136"/>
      <c r="BND69" s="136"/>
      <c r="BNE69" s="136"/>
      <c r="BNF69" s="136"/>
      <c r="BNG69" s="136"/>
      <c r="BNH69" s="136"/>
      <c r="BNI69" s="136"/>
      <c r="BNJ69" s="136"/>
      <c r="BNK69" s="136"/>
      <c r="BNL69" s="136"/>
      <c r="BNM69" s="136"/>
      <c r="BNN69" s="136"/>
      <c r="BNO69" s="136"/>
      <c r="BNP69" s="136"/>
      <c r="BNQ69" s="136"/>
      <c r="BNR69" s="136"/>
      <c r="BNS69" s="136"/>
      <c r="BNT69" s="136"/>
      <c r="BNU69" s="136"/>
      <c r="BNV69" s="136"/>
      <c r="BNW69" s="136"/>
      <c r="BNX69" s="136"/>
      <c r="BNY69" s="136"/>
      <c r="BNZ69" s="136"/>
      <c r="BOA69" s="136"/>
      <c r="BOB69" s="136"/>
      <c r="BOC69" s="136"/>
      <c r="BOD69" s="136"/>
      <c r="BOE69" s="136"/>
      <c r="BOF69" s="136"/>
      <c r="BOG69" s="136"/>
      <c r="BOH69" s="136"/>
      <c r="BOI69" s="136"/>
      <c r="BOJ69" s="136"/>
      <c r="BOK69" s="136"/>
      <c r="BOL69" s="136"/>
      <c r="BOM69" s="136"/>
      <c r="BON69" s="136"/>
      <c r="BOO69" s="136"/>
      <c r="BOP69" s="136"/>
      <c r="BOQ69" s="136"/>
      <c r="BOR69" s="136"/>
      <c r="BOS69" s="136"/>
      <c r="BOT69" s="136"/>
      <c r="BOU69" s="136"/>
      <c r="BOV69" s="136"/>
      <c r="BOW69" s="136"/>
      <c r="BOX69" s="136"/>
      <c r="BOY69" s="136"/>
      <c r="BOZ69" s="136"/>
      <c r="BPA69" s="136"/>
      <c r="BPB69" s="136"/>
      <c r="BPC69" s="136"/>
      <c r="BPD69" s="136"/>
      <c r="BPE69" s="136"/>
      <c r="BPF69" s="136"/>
      <c r="BPG69" s="136"/>
      <c r="BPH69" s="136"/>
      <c r="BPI69" s="136"/>
      <c r="BPJ69" s="136"/>
      <c r="BPK69" s="136"/>
      <c r="BPL69" s="136"/>
      <c r="BPM69" s="136"/>
      <c r="BPN69" s="136"/>
      <c r="BPO69" s="136"/>
      <c r="BPP69" s="136"/>
      <c r="BPQ69" s="136"/>
      <c r="BPR69" s="136"/>
      <c r="BPS69" s="136"/>
      <c r="BPT69" s="136"/>
      <c r="BPU69" s="136"/>
      <c r="BPV69" s="136"/>
      <c r="BPW69" s="136"/>
      <c r="BPX69" s="136"/>
      <c r="BPY69" s="136"/>
      <c r="BPZ69" s="136"/>
      <c r="BQA69" s="136"/>
      <c r="BQB69" s="136"/>
      <c r="BQC69" s="136"/>
      <c r="BQD69" s="136"/>
      <c r="BQE69" s="136"/>
      <c r="BQF69" s="136"/>
      <c r="BQG69" s="136"/>
      <c r="BQH69" s="136"/>
      <c r="BQI69" s="136"/>
      <c r="BQJ69" s="136"/>
      <c r="BQK69" s="136"/>
      <c r="BQL69" s="136"/>
      <c r="BQM69" s="136"/>
      <c r="BQN69" s="136"/>
      <c r="BQO69" s="136"/>
      <c r="BQP69" s="136"/>
      <c r="BQQ69" s="136"/>
      <c r="BQR69" s="136"/>
      <c r="BQS69" s="136"/>
      <c r="BQT69" s="136"/>
      <c r="BQU69" s="136"/>
      <c r="BQV69" s="136"/>
      <c r="BQW69" s="136"/>
      <c r="BQX69" s="136"/>
      <c r="BQY69" s="136"/>
      <c r="BQZ69" s="136"/>
      <c r="BRA69" s="136"/>
      <c r="BRB69" s="136"/>
      <c r="BRC69" s="136"/>
      <c r="BRD69" s="136"/>
      <c r="BRE69" s="136"/>
      <c r="BRF69" s="136"/>
      <c r="BRG69" s="136"/>
      <c r="BRH69" s="136"/>
      <c r="BRI69" s="136"/>
      <c r="BRJ69" s="136"/>
      <c r="BRK69" s="136"/>
      <c r="BRL69" s="136"/>
      <c r="BRM69" s="136"/>
      <c r="BRN69" s="136"/>
      <c r="BRO69" s="136"/>
      <c r="BRP69" s="136"/>
      <c r="BRQ69" s="136"/>
      <c r="BRR69" s="136"/>
      <c r="BRS69" s="136"/>
      <c r="BRT69" s="136"/>
      <c r="BRU69" s="136"/>
      <c r="BRV69" s="136"/>
      <c r="BRW69" s="136"/>
      <c r="BRX69" s="136"/>
      <c r="BRY69" s="136"/>
      <c r="BRZ69" s="136"/>
      <c r="BSA69" s="136"/>
      <c r="BSB69" s="136"/>
      <c r="BSC69" s="136"/>
      <c r="BSD69" s="136"/>
      <c r="BSE69" s="136"/>
      <c r="BSF69" s="136"/>
      <c r="BSG69" s="136"/>
      <c r="BSH69" s="136"/>
      <c r="BSI69" s="136"/>
      <c r="BSJ69" s="136"/>
      <c r="BSK69" s="136"/>
      <c r="BSL69" s="136"/>
      <c r="BSM69" s="136"/>
      <c r="BSN69" s="136"/>
      <c r="BSO69" s="136"/>
      <c r="BSP69" s="136"/>
      <c r="BSQ69" s="136"/>
      <c r="BSR69" s="136"/>
      <c r="BSS69" s="136"/>
      <c r="BST69" s="136"/>
      <c r="BSU69" s="136"/>
      <c r="BSV69" s="136"/>
      <c r="BSW69" s="136"/>
      <c r="BSX69" s="136"/>
      <c r="BSY69" s="136"/>
      <c r="BSZ69" s="136"/>
      <c r="BTA69" s="136"/>
      <c r="BTB69" s="136"/>
      <c r="BTC69" s="136"/>
      <c r="BTD69" s="136"/>
      <c r="BTE69" s="136"/>
      <c r="BTF69" s="136"/>
      <c r="BTG69" s="136"/>
      <c r="BTH69" s="136"/>
      <c r="BTI69" s="136"/>
      <c r="BTJ69" s="136"/>
      <c r="BTK69" s="136"/>
      <c r="BTL69" s="136"/>
      <c r="BTM69" s="136"/>
      <c r="BTN69" s="136"/>
      <c r="BTO69" s="136"/>
      <c r="BTP69" s="136"/>
      <c r="BTQ69" s="136"/>
      <c r="BTR69" s="136"/>
      <c r="BTS69" s="136"/>
      <c r="BTT69" s="136"/>
      <c r="BTU69" s="136"/>
      <c r="BTV69" s="136"/>
      <c r="BTW69" s="136"/>
      <c r="BTX69" s="136"/>
      <c r="BTY69" s="136"/>
      <c r="BTZ69" s="136"/>
      <c r="BUA69" s="136"/>
      <c r="BUB69" s="136"/>
      <c r="BUC69" s="136"/>
      <c r="BUD69" s="136"/>
      <c r="BUE69" s="136"/>
      <c r="BUF69" s="136"/>
      <c r="BUG69" s="136"/>
      <c r="BUH69" s="136"/>
      <c r="BUI69" s="136"/>
      <c r="BUJ69" s="136"/>
      <c r="BUK69" s="136"/>
      <c r="BUL69" s="136"/>
      <c r="BUM69" s="136"/>
      <c r="BUN69" s="136"/>
      <c r="BUO69" s="136"/>
      <c r="BUP69" s="136"/>
      <c r="BUQ69" s="136"/>
      <c r="BUR69" s="136"/>
      <c r="BUS69" s="136"/>
      <c r="BUT69" s="136"/>
      <c r="BUU69" s="136"/>
      <c r="BUV69" s="136"/>
      <c r="BUW69" s="136"/>
      <c r="BUX69" s="136"/>
      <c r="BUY69" s="136"/>
      <c r="BUZ69" s="136"/>
      <c r="BVA69" s="136"/>
      <c r="BVB69" s="136"/>
      <c r="BVC69" s="136"/>
      <c r="BVD69" s="136"/>
      <c r="BVE69" s="136"/>
      <c r="BVF69" s="136"/>
      <c r="BVG69" s="136"/>
      <c r="BVH69" s="136"/>
      <c r="BVI69" s="136"/>
      <c r="BVJ69" s="136"/>
      <c r="BVK69" s="136"/>
      <c r="BVL69" s="136"/>
      <c r="BVM69" s="136"/>
      <c r="BVN69" s="136"/>
      <c r="BVO69" s="136"/>
      <c r="BVP69" s="136"/>
      <c r="BVQ69" s="136"/>
      <c r="BVR69" s="136"/>
      <c r="BVS69" s="136"/>
      <c r="BVT69" s="136"/>
      <c r="BVU69" s="136"/>
      <c r="BVV69" s="136"/>
      <c r="BVW69" s="136"/>
      <c r="BVX69" s="136"/>
      <c r="BVY69" s="136"/>
      <c r="BVZ69" s="136"/>
      <c r="BWA69" s="136"/>
      <c r="BWB69" s="136"/>
      <c r="BWC69" s="136"/>
      <c r="BWD69" s="136"/>
      <c r="BWE69" s="136"/>
      <c r="BWF69" s="136"/>
      <c r="BWG69" s="136"/>
      <c r="BWH69" s="136"/>
      <c r="BWI69" s="136"/>
      <c r="BWJ69" s="136"/>
      <c r="BWK69" s="136"/>
      <c r="BWL69" s="136"/>
      <c r="BWM69" s="136"/>
      <c r="BWN69" s="136"/>
      <c r="BWO69" s="136"/>
      <c r="BWP69" s="136"/>
      <c r="BWQ69" s="136"/>
      <c r="BWR69" s="136"/>
      <c r="BWS69" s="136"/>
      <c r="BWT69" s="136"/>
      <c r="BWU69" s="136"/>
      <c r="BWV69" s="136"/>
      <c r="BWW69" s="136"/>
      <c r="BWX69" s="136"/>
      <c r="BWY69" s="136"/>
      <c r="BWZ69" s="136"/>
      <c r="BXA69" s="136"/>
      <c r="BXB69" s="136"/>
      <c r="BXC69" s="136"/>
      <c r="BXD69" s="136"/>
      <c r="BXE69" s="136"/>
      <c r="BXF69" s="136"/>
      <c r="BXG69" s="136"/>
      <c r="BXH69" s="136"/>
      <c r="BXI69" s="136"/>
      <c r="BXJ69" s="136"/>
      <c r="BXK69" s="136"/>
      <c r="BXL69" s="136"/>
      <c r="BXM69" s="136"/>
      <c r="BXN69" s="136"/>
      <c r="BXO69" s="136"/>
      <c r="BXP69" s="136"/>
      <c r="BXQ69" s="136"/>
      <c r="BXR69" s="136"/>
      <c r="BXS69" s="136"/>
      <c r="BXT69" s="136"/>
      <c r="BXU69" s="136"/>
      <c r="BXV69" s="136"/>
      <c r="BXW69" s="136"/>
      <c r="BXX69" s="136"/>
      <c r="BXY69" s="136"/>
      <c r="BXZ69" s="136"/>
      <c r="BYA69" s="136"/>
      <c r="BYB69" s="136"/>
      <c r="BYC69" s="136"/>
      <c r="BYD69" s="136"/>
      <c r="BYE69" s="136"/>
      <c r="BYF69" s="136"/>
      <c r="BYG69" s="136"/>
      <c r="BYH69" s="136"/>
      <c r="BYI69" s="136"/>
      <c r="BYJ69" s="136"/>
      <c r="BYK69" s="136"/>
      <c r="BYL69" s="136"/>
      <c r="BYM69" s="136"/>
      <c r="BYN69" s="136"/>
      <c r="BYO69" s="136"/>
      <c r="BYP69" s="136"/>
      <c r="BYQ69" s="136"/>
      <c r="BYR69" s="136"/>
      <c r="BYS69" s="136"/>
      <c r="BYT69" s="136"/>
      <c r="BYU69" s="136"/>
      <c r="BYV69" s="136"/>
      <c r="BYW69" s="136"/>
      <c r="BYX69" s="136"/>
      <c r="BYY69" s="136"/>
      <c r="BYZ69" s="136"/>
      <c r="BZA69" s="136"/>
      <c r="BZB69" s="136"/>
      <c r="BZC69" s="136"/>
      <c r="BZD69" s="136"/>
      <c r="BZE69" s="136"/>
      <c r="BZF69" s="136"/>
      <c r="BZG69" s="136"/>
      <c r="BZH69" s="136"/>
      <c r="BZI69" s="136"/>
      <c r="BZJ69" s="136"/>
      <c r="BZK69" s="136"/>
      <c r="BZL69" s="136"/>
      <c r="BZM69" s="136"/>
      <c r="BZN69" s="136"/>
      <c r="BZO69" s="136"/>
      <c r="BZP69" s="136"/>
      <c r="BZQ69" s="136"/>
      <c r="BZR69" s="136"/>
      <c r="BZS69" s="136"/>
      <c r="BZT69" s="136"/>
      <c r="BZU69" s="136"/>
      <c r="BZV69" s="136"/>
      <c r="BZW69" s="136"/>
      <c r="BZX69" s="136"/>
      <c r="BZY69" s="136"/>
      <c r="BZZ69" s="136"/>
      <c r="CAA69" s="136"/>
      <c r="CAB69" s="136"/>
      <c r="CAC69" s="136"/>
      <c r="CAD69" s="136"/>
      <c r="CAE69" s="136"/>
      <c r="CAF69" s="136"/>
      <c r="CAG69" s="136"/>
      <c r="CAH69" s="136"/>
      <c r="CAI69" s="136"/>
      <c r="CAJ69" s="136"/>
      <c r="CAK69" s="136"/>
      <c r="CAL69" s="136"/>
      <c r="CAM69" s="136"/>
      <c r="CAN69" s="136"/>
      <c r="CAO69" s="136"/>
      <c r="CAP69" s="136"/>
      <c r="CAQ69" s="136"/>
      <c r="CAR69" s="136"/>
      <c r="CAS69" s="136"/>
      <c r="CAT69" s="136"/>
      <c r="CAU69" s="136"/>
      <c r="CAV69" s="136"/>
      <c r="CAW69" s="136"/>
      <c r="CAX69" s="136"/>
      <c r="CAY69" s="136"/>
      <c r="CAZ69" s="136"/>
      <c r="CBA69" s="136"/>
      <c r="CBB69" s="136"/>
      <c r="CBC69" s="136"/>
      <c r="CBD69" s="136"/>
      <c r="CBE69" s="136"/>
      <c r="CBF69" s="136"/>
      <c r="CBG69" s="136"/>
      <c r="CBH69" s="136"/>
      <c r="CBI69" s="136"/>
      <c r="CBJ69" s="136"/>
      <c r="CBK69" s="136"/>
      <c r="CBL69" s="136"/>
      <c r="CBM69" s="136"/>
      <c r="CBN69" s="136"/>
      <c r="CBO69" s="136"/>
      <c r="CBP69" s="136"/>
      <c r="CBQ69" s="136"/>
      <c r="CBR69" s="136"/>
      <c r="CBS69" s="136"/>
      <c r="CBT69" s="136"/>
      <c r="CBU69" s="136"/>
      <c r="CBV69" s="136"/>
      <c r="CBW69" s="136"/>
      <c r="CBX69" s="136"/>
      <c r="CBY69" s="136"/>
      <c r="CBZ69" s="136"/>
      <c r="CCA69" s="136"/>
      <c r="CCB69" s="136"/>
      <c r="CCC69" s="136"/>
      <c r="CCD69" s="136"/>
      <c r="CCE69" s="136"/>
      <c r="CCF69" s="136"/>
      <c r="CCG69" s="136"/>
      <c r="CCH69" s="136"/>
      <c r="CCI69" s="136"/>
      <c r="CCJ69" s="136"/>
      <c r="CCK69" s="136"/>
      <c r="CCL69" s="136"/>
      <c r="CCM69" s="136"/>
      <c r="CCN69" s="136"/>
      <c r="CCO69" s="136"/>
      <c r="CCP69" s="136"/>
      <c r="CCQ69" s="136"/>
      <c r="CCR69" s="136"/>
      <c r="CCS69" s="136"/>
      <c r="CCT69" s="136"/>
      <c r="CCU69" s="136"/>
      <c r="CCV69" s="136"/>
      <c r="CCW69" s="136"/>
      <c r="CCX69" s="136"/>
      <c r="CCY69" s="136"/>
      <c r="CCZ69" s="136"/>
      <c r="CDA69" s="136"/>
      <c r="CDB69" s="136"/>
      <c r="CDC69" s="136"/>
      <c r="CDD69" s="136"/>
      <c r="CDE69" s="136"/>
      <c r="CDF69" s="136"/>
      <c r="CDG69" s="136"/>
      <c r="CDH69" s="136"/>
      <c r="CDI69" s="136"/>
      <c r="CDJ69" s="136"/>
      <c r="CDK69" s="136"/>
      <c r="CDL69" s="136"/>
      <c r="CDM69" s="136"/>
      <c r="CDN69" s="136"/>
      <c r="CDO69" s="136"/>
      <c r="CDP69" s="136"/>
      <c r="CDQ69" s="136"/>
      <c r="CDR69" s="136"/>
      <c r="CDS69" s="136"/>
      <c r="CDT69" s="136"/>
      <c r="CDU69" s="136"/>
      <c r="CDV69" s="136"/>
      <c r="CDW69" s="136"/>
      <c r="CDX69" s="136"/>
      <c r="CDY69" s="136"/>
      <c r="CDZ69" s="136"/>
      <c r="CEA69" s="136"/>
      <c r="CEB69" s="136"/>
      <c r="CEC69" s="136"/>
      <c r="CED69" s="136"/>
      <c r="CEE69" s="136"/>
      <c r="CEF69" s="136"/>
      <c r="CEG69" s="136"/>
      <c r="CEH69" s="136"/>
      <c r="CEI69" s="136"/>
      <c r="CEJ69" s="136"/>
      <c r="CEK69" s="136"/>
      <c r="CEL69" s="136"/>
      <c r="CEM69" s="136"/>
      <c r="CEN69" s="136"/>
      <c r="CEO69" s="136"/>
      <c r="CEP69" s="136"/>
      <c r="CEQ69" s="136"/>
      <c r="CER69" s="136"/>
      <c r="CES69" s="136"/>
      <c r="CET69" s="136"/>
      <c r="CEU69" s="136"/>
      <c r="CEV69" s="136"/>
      <c r="CEW69" s="136"/>
      <c r="CEX69" s="136"/>
      <c r="CEY69" s="136"/>
      <c r="CEZ69" s="136"/>
      <c r="CFA69" s="136"/>
      <c r="CFB69" s="136"/>
      <c r="CFC69" s="136"/>
      <c r="CFD69" s="136"/>
      <c r="CFE69" s="136"/>
      <c r="CFF69" s="136"/>
      <c r="CFG69" s="136"/>
      <c r="CFH69" s="136"/>
      <c r="CFI69" s="136"/>
      <c r="CFJ69" s="136"/>
      <c r="CFK69" s="136"/>
      <c r="CFL69" s="136"/>
      <c r="CFM69" s="136"/>
      <c r="CFN69" s="136"/>
      <c r="CFO69" s="136"/>
      <c r="CFP69" s="136"/>
      <c r="CFQ69" s="136"/>
      <c r="CFR69" s="136"/>
      <c r="CFS69" s="136"/>
      <c r="CFT69" s="136"/>
      <c r="CFU69" s="136"/>
      <c r="CFV69" s="136"/>
      <c r="CFW69" s="136"/>
      <c r="CFX69" s="136"/>
      <c r="CFY69" s="136"/>
      <c r="CFZ69" s="136"/>
      <c r="CGA69" s="136"/>
      <c r="CGB69" s="136"/>
      <c r="CGC69" s="136"/>
      <c r="CGD69" s="136"/>
      <c r="CGE69" s="136"/>
      <c r="CGF69" s="136"/>
      <c r="CGG69" s="136"/>
      <c r="CGH69" s="136"/>
      <c r="CGI69" s="136"/>
      <c r="CGJ69" s="136"/>
      <c r="CGK69" s="136"/>
      <c r="CGL69" s="136"/>
      <c r="CGM69" s="136"/>
      <c r="CGN69" s="136"/>
      <c r="CGO69" s="136"/>
      <c r="CGP69" s="136"/>
      <c r="CGQ69" s="136"/>
      <c r="CGR69" s="136"/>
      <c r="CGS69" s="136"/>
      <c r="CGT69" s="136"/>
      <c r="CGU69" s="136"/>
      <c r="CGV69" s="136"/>
      <c r="CGW69" s="136"/>
      <c r="CGX69" s="136"/>
      <c r="CGY69" s="136"/>
      <c r="CGZ69" s="136"/>
      <c r="CHA69" s="136"/>
      <c r="CHB69" s="136"/>
      <c r="CHC69" s="136"/>
      <c r="CHD69" s="136"/>
      <c r="CHE69" s="136"/>
      <c r="CHF69" s="136"/>
      <c r="CHG69" s="136"/>
      <c r="CHH69" s="136"/>
      <c r="CHI69" s="136"/>
      <c r="CHJ69" s="136"/>
      <c r="CHK69" s="136"/>
      <c r="CHL69" s="136"/>
      <c r="CHM69" s="136"/>
      <c r="CHN69" s="136"/>
      <c r="CHO69" s="136"/>
      <c r="CHP69" s="136"/>
      <c r="CHQ69" s="136"/>
      <c r="CHR69" s="136"/>
      <c r="CHS69" s="136"/>
      <c r="CHT69" s="136"/>
      <c r="CHU69" s="136"/>
      <c r="CHV69" s="136"/>
      <c r="CHW69" s="136"/>
      <c r="CHX69" s="136"/>
      <c r="CHY69" s="136"/>
      <c r="CHZ69" s="136"/>
      <c r="CIA69" s="136"/>
      <c r="CIB69" s="136"/>
      <c r="CIC69" s="136"/>
      <c r="CID69" s="136"/>
      <c r="CIE69" s="136"/>
      <c r="CIF69" s="136"/>
      <c r="CIG69" s="136"/>
      <c r="CIH69" s="136"/>
      <c r="CII69" s="136"/>
      <c r="CIJ69" s="136"/>
      <c r="CIK69" s="136"/>
      <c r="CIL69" s="136"/>
      <c r="CIM69" s="136"/>
      <c r="CIN69" s="136"/>
      <c r="CIO69" s="136"/>
      <c r="CIP69" s="136"/>
      <c r="CIQ69" s="136"/>
      <c r="CIR69" s="136"/>
      <c r="CIS69" s="136"/>
      <c r="CIT69" s="136"/>
      <c r="CIU69" s="136"/>
      <c r="CIV69" s="136"/>
      <c r="CIW69" s="136"/>
      <c r="CIX69" s="136"/>
      <c r="CIY69" s="136"/>
      <c r="CIZ69" s="136"/>
      <c r="CJA69" s="136"/>
      <c r="CJB69" s="136"/>
      <c r="CJC69" s="136"/>
      <c r="CJD69" s="136"/>
      <c r="CJE69" s="136"/>
      <c r="CJF69" s="136"/>
      <c r="CJG69" s="136"/>
      <c r="CJH69" s="136"/>
      <c r="CJI69" s="136"/>
      <c r="CJJ69" s="136"/>
      <c r="CJK69" s="136"/>
      <c r="CJL69" s="136"/>
      <c r="CJM69" s="136"/>
      <c r="CJN69" s="136"/>
      <c r="CJO69" s="136"/>
      <c r="CJP69" s="136"/>
      <c r="CJQ69" s="136"/>
      <c r="CJR69" s="136"/>
      <c r="CJS69" s="136"/>
      <c r="CJT69" s="136"/>
      <c r="CJU69" s="136"/>
      <c r="CJV69" s="136"/>
      <c r="CJW69" s="136"/>
      <c r="CJX69" s="136"/>
      <c r="CJY69" s="136"/>
      <c r="CJZ69" s="136"/>
      <c r="CKA69" s="136"/>
      <c r="CKB69" s="136"/>
      <c r="CKC69" s="136"/>
      <c r="CKD69" s="136"/>
      <c r="CKE69" s="136"/>
      <c r="CKF69" s="136"/>
      <c r="CKG69" s="136"/>
      <c r="CKH69" s="136"/>
      <c r="CKI69" s="136"/>
      <c r="CKJ69" s="136"/>
      <c r="CKK69" s="136"/>
      <c r="CKL69" s="136"/>
      <c r="CKM69" s="136"/>
      <c r="CKN69" s="136"/>
      <c r="CKO69" s="136"/>
      <c r="CKP69" s="136"/>
      <c r="CKQ69" s="136"/>
      <c r="CKR69" s="136"/>
      <c r="CKS69" s="136"/>
      <c r="CKT69" s="136"/>
      <c r="CKU69" s="136"/>
      <c r="CKV69" s="136"/>
      <c r="CKW69" s="136"/>
      <c r="CKX69" s="136"/>
      <c r="CKY69" s="136"/>
      <c r="CKZ69" s="136"/>
      <c r="CLA69" s="136"/>
      <c r="CLB69" s="136"/>
      <c r="CLC69" s="136"/>
      <c r="CLD69" s="136"/>
      <c r="CLE69" s="136"/>
      <c r="CLF69" s="136"/>
      <c r="CLG69" s="136"/>
      <c r="CLH69" s="136"/>
      <c r="CLI69" s="136"/>
      <c r="CLJ69" s="136"/>
      <c r="CLK69" s="136"/>
      <c r="CLL69" s="136"/>
      <c r="CLM69" s="136"/>
      <c r="CLN69" s="136"/>
      <c r="CLO69" s="136"/>
      <c r="CLP69" s="136"/>
      <c r="CLQ69" s="136"/>
      <c r="CLR69" s="136"/>
      <c r="CLS69" s="136"/>
      <c r="CLT69" s="136"/>
      <c r="CLU69" s="136"/>
      <c r="CLV69" s="136"/>
      <c r="CLW69" s="136"/>
      <c r="CLX69" s="136"/>
      <c r="CLY69" s="136"/>
      <c r="CLZ69" s="136"/>
      <c r="CMA69" s="136"/>
      <c r="CMB69" s="136"/>
      <c r="CMC69" s="136"/>
      <c r="CMD69" s="136"/>
      <c r="CME69" s="136"/>
      <c r="CMF69" s="136"/>
      <c r="CMG69" s="136"/>
      <c r="CMH69" s="136"/>
      <c r="CMI69" s="136"/>
      <c r="CMJ69" s="136"/>
      <c r="CMK69" s="136"/>
      <c r="CML69" s="136"/>
      <c r="CMM69" s="136"/>
      <c r="CMN69" s="136"/>
      <c r="CMO69" s="136"/>
      <c r="CMP69" s="136"/>
      <c r="CMQ69" s="136"/>
      <c r="CMR69" s="136"/>
      <c r="CMS69" s="136"/>
      <c r="CMT69" s="136"/>
      <c r="CMU69" s="136"/>
      <c r="CMV69" s="136"/>
      <c r="CMW69" s="136"/>
      <c r="CMX69" s="136"/>
      <c r="CMY69" s="136"/>
      <c r="CMZ69" s="136"/>
      <c r="CNA69" s="136"/>
      <c r="CNB69" s="136"/>
      <c r="CNC69" s="136"/>
      <c r="CND69" s="136"/>
      <c r="CNE69" s="136"/>
      <c r="CNF69" s="136"/>
      <c r="CNG69" s="136"/>
      <c r="CNH69" s="136"/>
      <c r="CNI69" s="136"/>
      <c r="CNJ69" s="136"/>
      <c r="CNK69" s="136"/>
      <c r="CNL69" s="136"/>
      <c r="CNM69" s="136"/>
      <c r="CNN69" s="136"/>
      <c r="CNO69" s="136"/>
      <c r="CNP69" s="136"/>
      <c r="CNQ69" s="136"/>
      <c r="CNR69" s="136"/>
      <c r="CNS69" s="136"/>
      <c r="CNT69" s="136"/>
      <c r="CNU69" s="136"/>
      <c r="CNV69" s="136"/>
      <c r="CNW69" s="136"/>
      <c r="CNX69" s="136"/>
      <c r="CNY69" s="136"/>
      <c r="CNZ69" s="136"/>
      <c r="COA69" s="136"/>
      <c r="COB69" s="136"/>
      <c r="COC69" s="136"/>
      <c r="COD69" s="136"/>
      <c r="COE69" s="136"/>
      <c r="COF69" s="136"/>
      <c r="COG69" s="136"/>
      <c r="COH69" s="136"/>
      <c r="COI69" s="136"/>
      <c r="COJ69" s="136"/>
      <c r="COK69" s="136"/>
      <c r="COL69" s="136"/>
      <c r="COM69" s="136"/>
      <c r="CON69" s="136"/>
      <c r="COO69" s="136"/>
      <c r="COP69" s="136"/>
      <c r="COQ69" s="136"/>
      <c r="COR69" s="136"/>
      <c r="COS69" s="136"/>
      <c r="COT69" s="136"/>
      <c r="COU69" s="136"/>
      <c r="COV69" s="136"/>
      <c r="COW69" s="136"/>
      <c r="COX69" s="136"/>
      <c r="COY69" s="136"/>
      <c r="COZ69" s="136"/>
      <c r="CPA69" s="136"/>
      <c r="CPB69" s="136"/>
      <c r="CPC69" s="136"/>
      <c r="CPD69" s="136"/>
      <c r="CPE69" s="136"/>
      <c r="CPF69" s="136"/>
      <c r="CPG69" s="136"/>
      <c r="CPH69" s="136"/>
      <c r="CPI69" s="136"/>
      <c r="CPJ69" s="136"/>
      <c r="CPK69" s="136"/>
      <c r="CPL69" s="136"/>
      <c r="CPM69" s="136"/>
      <c r="CPN69" s="136"/>
      <c r="CPO69" s="136"/>
      <c r="CPP69" s="136"/>
      <c r="CPQ69" s="136"/>
      <c r="CPR69" s="136"/>
      <c r="CPS69" s="136"/>
      <c r="CPT69" s="136"/>
      <c r="CPU69" s="136"/>
      <c r="CPV69" s="136"/>
      <c r="CPW69" s="136"/>
      <c r="CPX69" s="136"/>
      <c r="CPY69" s="136"/>
      <c r="CPZ69" s="136"/>
      <c r="CQA69" s="136"/>
      <c r="CQB69" s="136"/>
      <c r="CQC69" s="136"/>
      <c r="CQD69" s="136"/>
      <c r="CQE69" s="136"/>
      <c r="CQF69" s="136"/>
      <c r="CQG69" s="136"/>
      <c r="CQH69" s="136"/>
      <c r="CQI69" s="136"/>
      <c r="CQJ69" s="136"/>
      <c r="CQK69" s="136"/>
      <c r="CQL69" s="136"/>
      <c r="CQM69" s="136"/>
      <c r="CQN69" s="136"/>
      <c r="CQO69" s="136"/>
      <c r="CQP69" s="136"/>
      <c r="CQQ69" s="136"/>
      <c r="CQR69" s="136"/>
      <c r="CQS69" s="136"/>
      <c r="CQT69" s="136"/>
      <c r="CQU69" s="136"/>
      <c r="CQV69" s="136"/>
      <c r="CQW69" s="136"/>
      <c r="CQX69" s="136"/>
      <c r="CQY69" s="136"/>
      <c r="CQZ69" s="136"/>
      <c r="CRA69" s="136"/>
      <c r="CRB69" s="136"/>
      <c r="CRC69" s="136"/>
      <c r="CRD69" s="136"/>
      <c r="CRE69" s="136"/>
      <c r="CRF69" s="136"/>
      <c r="CRG69" s="136"/>
      <c r="CRH69" s="136"/>
      <c r="CRI69" s="136"/>
      <c r="CRJ69" s="136"/>
      <c r="CRK69" s="136"/>
      <c r="CRL69" s="136"/>
      <c r="CRM69" s="136"/>
      <c r="CRN69" s="136"/>
      <c r="CRO69" s="136"/>
      <c r="CRP69" s="136"/>
      <c r="CRQ69" s="136"/>
      <c r="CRR69" s="136"/>
      <c r="CRS69" s="136"/>
      <c r="CRT69" s="136"/>
      <c r="CRU69" s="136"/>
      <c r="CRV69" s="136"/>
      <c r="CRW69" s="136"/>
      <c r="CRX69" s="136"/>
      <c r="CRY69" s="136"/>
      <c r="CRZ69" s="136"/>
      <c r="CSA69" s="136"/>
      <c r="CSB69" s="136"/>
      <c r="CSC69" s="136"/>
      <c r="CSD69" s="136"/>
      <c r="CSE69" s="136"/>
      <c r="CSF69" s="136"/>
      <c r="CSG69" s="136"/>
      <c r="CSH69" s="136"/>
      <c r="CSI69" s="136"/>
      <c r="CSJ69" s="136"/>
      <c r="CSK69" s="136"/>
      <c r="CSL69" s="136"/>
      <c r="CSM69" s="136"/>
      <c r="CSN69" s="136"/>
      <c r="CSO69" s="136"/>
      <c r="CSP69" s="136"/>
      <c r="CSQ69" s="136"/>
      <c r="CSR69" s="136"/>
      <c r="CSS69" s="136"/>
      <c r="CST69" s="136"/>
      <c r="CSU69" s="136"/>
      <c r="CSV69" s="136"/>
      <c r="CSW69" s="136"/>
      <c r="CSX69" s="136"/>
      <c r="CSY69" s="136"/>
      <c r="CSZ69" s="136"/>
      <c r="CTA69" s="136"/>
      <c r="CTB69" s="136"/>
      <c r="CTC69" s="136"/>
      <c r="CTD69" s="136"/>
      <c r="CTE69" s="136"/>
      <c r="CTF69" s="136"/>
      <c r="CTG69" s="136"/>
      <c r="CTH69" s="136"/>
      <c r="CTI69" s="136"/>
      <c r="CTJ69" s="136"/>
      <c r="CTK69" s="136"/>
      <c r="CTL69" s="136"/>
      <c r="CTM69" s="136"/>
      <c r="CTN69" s="136"/>
      <c r="CTO69" s="136"/>
      <c r="CTP69" s="136"/>
      <c r="CTQ69" s="136"/>
      <c r="CTR69" s="136"/>
      <c r="CTS69" s="136"/>
      <c r="CTT69" s="136"/>
      <c r="CTU69" s="136"/>
      <c r="CTV69" s="136"/>
      <c r="CTW69" s="136"/>
      <c r="CTX69" s="136"/>
      <c r="CTY69" s="136"/>
      <c r="CTZ69" s="136"/>
      <c r="CUA69" s="136"/>
      <c r="CUB69" s="136"/>
      <c r="CUC69" s="136"/>
      <c r="CUD69" s="136"/>
      <c r="CUE69" s="136"/>
      <c r="CUF69" s="136"/>
      <c r="CUG69" s="136"/>
      <c r="CUH69" s="136"/>
      <c r="CUI69" s="136"/>
      <c r="CUJ69" s="136"/>
      <c r="CUK69" s="136"/>
      <c r="CUL69" s="136"/>
      <c r="CUM69" s="136"/>
      <c r="CUN69" s="136"/>
      <c r="CUO69" s="136"/>
      <c r="CUP69" s="136"/>
      <c r="CUQ69" s="136"/>
      <c r="CUR69" s="136"/>
      <c r="CUS69" s="136"/>
      <c r="CUT69" s="136"/>
      <c r="CUU69" s="136"/>
      <c r="CUV69" s="136"/>
      <c r="CUW69" s="136"/>
      <c r="CUX69" s="136"/>
      <c r="CUY69" s="136"/>
      <c r="CUZ69" s="136"/>
      <c r="CVA69" s="136"/>
      <c r="CVB69" s="136"/>
      <c r="CVC69" s="136"/>
      <c r="CVD69" s="136"/>
      <c r="CVE69" s="136"/>
      <c r="CVF69" s="136"/>
      <c r="CVG69" s="136"/>
      <c r="CVH69" s="136"/>
      <c r="CVI69" s="136"/>
      <c r="CVJ69" s="136"/>
      <c r="CVK69" s="136"/>
      <c r="CVL69" s="136"/>
      <c r="CVM69" s="136"/>
      <c r="CVN69" s="136"/>
      <c r="CVO69" s="136"/>
      <c r="CVP69" s="136"/>
      <c r="CVQ69" s="136"/>
      <c r="CVR69" s="136"/>
      <c r="CVS69" s="136"/>
      <c r="CVT69" s="136"/>
      <c r="CVU69" s="136"/>
      <c r="CVV69" s="136"/>
      <c r="CVW69" s="136"/>
      <c r="CVX69" s="136"/>
      <c r="CVY69" s="136"/>
      <c r="CVZ69" s="136"/>
      <c r="CWA69" s="136"/>
      <c r="CWB69" s="136"/>
      <c r="CWC69" s="136"/>
      <c r="CWD69" s="136"/>
      <c r="CWE69" s="136"/>
      <c r="CWF69" s="136"/>
      <c r="CWG69" s="136"/>
      <c r="CWH69" s="136"/>
      <c r="CWI69" s="136"/>
      <c r="CWJ69" s="136"/>
      <c r="CWK69" s="136"/>
      <c r="CWL69" s="136"/>
      <c r="CWM69" s="136"/>
      <c r="CWN69" s="136"/>
      <c r="CWO69" s="136"/>
      <c r="CWP69" s="136"/>
      <c r="CWQ69" s="136"/>
      <c r="CWR69" s="136"/>
      <c r="CWS69" s="136"/>
      <c r="CWT69" s="136"/>
      <c r="CWU69" s="136"/>
      <c r="CWV69" s="136"/>
      <c r="CWW69" s="136"/>
      <c r="CWX69" s="136"/>
      <c r="CWY69" s="136"/>
      <c r="CWZ69" s="136"/>
      <c r="CXA69" s="136"/>
      <c r="CXB69" s="136"/>
      <c r="CXC69" s="136"/>
      <c r="CXD69" s="136"/>
      <c r="CXE69" s="136"/>
      <c r="CXF69" s="136"/>
      <c r="CXG69" s="136"/>
      <c r="CXH69" s="136"/>
      <c r="CXI69" s="136"/>
      <c r="CXJ69" s="136"/>
      <c r="CXK69" s="136"/>
      <c r="CXL69" s="136"/>
      <c r="CXM69" s="136"/>
      <c r="CXN69" s="136"/>
      <c r="CXO69" s="136"/>
      <c r="CXP69" s="136"/>
      <c r="CXQ69" s="136"/>
      <c r="CXR69" s="136"/>
      <c r="CXS69" s="136"/>
      <c r="CXT69" s="136"/>
      <c r="CXU69" s="136"/>
      <c r="CXV69" s="136"/>
      <c r="CXW69" s="136"/>
      <c r="CXX69" s="136"/>
      <c r="CXY69" s="136"/>
      <c r="CXZ69" s="136"/>
      <c r="CYA69" s="136"/>
      <c r="CYB69" s="136"/>
      <c r="CYC69" s="136"/>
      <c r="CYD69" s="136"/>
      <c r="CYE69" s="136"/>
      <c r="CYF69" s="136"/>
      <c r="CYG69" s="136"/>
      <c r="CYH69" s="136"/>
      <c r="CYI69" s="136"/>
      <c r="CYJ69" s="136"/>
      <c r="CYK69" s="136"/>
      <c r="CYL69" s="136"/>
      <c r="CYM69" s="136"/>
      <c r="CYN69" s="136"/>
      <c r="CYO69" s="136"/>
      <c r="CYP69" s="136"/>
      <c r="CYQ69" s="136"/>
      <c r="CYR69" s="136"/>
      <c r="CYS69" s="136"/>
      <c r="CYT69" s="136"/>
      <c r="CYU69" s="136"/>
      <c r="CYV69" s="136"/>
      <c r="CYW69" s="136"/>
      <c r="CYX69" s="136"/>
      <c r="CYY69" s="136"/>
      <c r="CYZ69" s="136"/>
      <c r="CZA69" s="136"/>
      <c r="CZB69" s="136"/>
      <c r="CZC69" s="136"/>
      <c r="CZD69" s="136"/>
      <c r="CZE69" s="136"/>
      <c r="CZF69" s="136"/>
      <c r="CZG69" s="136"/>
      <c r="CZH69" s="136"/>
      <c r="CZI69" s="136"/>
      <c r="CZJ69" s="136"/>
      <c r="CZK69" s="136"/>
      <c r="CZL69" s="136"/>
      <c r="CZM69" s="136"/>
      <c r="CZN69" s="136"/>
      <c r="CZO69" s="136"/>
      <c r="CZP69" s="136"/>
      <c r="CZQ69" s="136"/>
      <c r="CZR69" s="136"/>
      <c r="CZS69" s="136"/>
      <c r="CZT69" s="136"/>
      <c r="CZU69" s="136"/>
      <c r="CZV69" s="136"/>
      <c r="CZW69" s="136"/>
      <c r="CZX69" s="136"/>
      <c r="CZY69" s="136"/>
      <c r="CZZ69" s="136"/>
      <c r="DAA69" s="136"/>
      <c r="DAB69" s="136"/>
      <c r="DAC69" s="136"/>
      <c r="DAD69" s="136"/>
      <c r="DAE69" s="136"/>
      <c r="DAF69" s="136"/>
      <c r="DAG69" s="136"/>
      <c r="DAH69" s="136"/>
      <c r="DAI69" s="136"/>
      <c r="DAJ69" s="136"/>
      <c r="DAK69" s="136"/>
      <c r="DAL69" s="136"/>
      <c r="DAM69" s="136"/>
      <c r="DAN69" s="136"/>
      <c r="DAO69" s="136"/>
      <c r="DAP69" s="136"/>
      <c r="DAQ69" s="136"/>
      <c r="DAR69" s="136"/>
      <c r="DAS69" s="136"/>
      <c r="DAT69" s="136"/>
      <c r="DAU69" s="136"/>
      <c r="DAV69" s="136"/>
      <c r="DAW69" s="136"/>
      <c r="DAX69" s="136"/>
      <c r="DAY69" s="136"/>
      <c r="DAZ69" s="136"/>
      <c r="DBA69" s="136"/>
      <c r="DBB69" s="136"/>
      <c r="DBC69" s="136"/>
      <c r="DBD69" s="136"/>
      <c r="DBE69" s="136"/>
      <c r="DBF69" s="136"/>
      <c r="DBG69" s="136"/>
      <c r="DBH69" s="136"/>
      <c r="DBI69" s="136"/>
      <c r="DBJ69" s="136"/>
      <c r="DBK69" s="136"/>
      <c r="DBL69" s="136"/>
      <c r="DBM69" s="136"/>
      <c r="DBN69" s="136"/>
      <c r="DBO69" s="136"/>
      <c r="DBP69" s="136"/>
      <c r="DBQ69" s="136"/>
      <c r="DBR69" s="136"/>
      <c r="DBS69" s="136"/>
      <c r="DBT69" s="136"/>
      <c r="DBU69" s="136"/>
      <c r="DBV69" s="136"/>
      <c r="DBW69" s="136"/>
      <c r="DBX69" s="136"/>
      <c r="DBY69" s="136"/>
      <c r="DBZ69" s="136"/>
      <c r="DCA69" s="136"/>
      <c r="DCB69" s="136"/>
      <c r="DCC69" s="136"/>
      <c r="DCD69" s="136"/>
      <c r="DCE69" s="136"/>
      <c r="DCF69" s="136"/>
      <c r="DCG69" s="136"/>
      <c r="DCH69" s="136"/>
      <c r="DCI69" s="136"/>
      <c r="DCJ69" s="136"/>
      <c r="DCK69" s="136"/>
      <c r="DCL69" s="136"/>
      <c r="DCM69" s="136"/>
      <c r="DCN69" s="136"/>
      <c r="DCO69" s="136"/>
      <c r="DCP69" s="136"/>
      <c r="DCQ69" s="136"/>
      <c r="DCR69" s="136"/>
      <c r="DCS69" s="136"/>
      <c r="DCT69" s="136"/>
      <c r="DCU69" s="136"/>
      <c r="DCV69" s="136"/>
      <c r="DCW69" s="136"/>
      <c r="DCX69" s="136"/>
      <c r="DCY69" s="136"/>
      <c r="DCZ69" s="136"/>
      <c r="DDA69" s="136"/>
      <c r="DDB69" s="136"/>
      <c r="DDC69" s="136"/>
      <c r="DDD69" s="136"/>
      <c r="DDE69" s="136"/>
      <c r="DDF69" s="136"/>
      <c r="DDG69" s="136"/>
      <c r="DDH69" s="136"/>
      <c r="DDI69" s="136"/>
      <c r="DDJ69" s="136"/>
      <c r="DDK69" s="136"/>
      <c r="DDL69" s="136"/>
      <c r="DDM69" s="136"/>
      <c r="DDN69" s="136"/>
      <c r="DDO69" s="136"/>
      <c r="DDP69" s="136"/>
      <c r="DDQ69" s="136"/>
      <c r="DDR69" s="136"/>
      <c r="DDS69" s="136"/>
      <c r="DDT69" s="136"/>
      <c r="DDU69" s="136"/>
      <c r="DDV69" s="136"/>
      <c r="DDW69" s="136"/>
      <c r="DDX69" s="136"/>
      <c r="DDY69" s="136"/>
      <c r="DDZ69" s="136"/>
      <c r="DEA69" s="136"/>
      <c r="DEB69" s="136"/>
      <c r="DEC69" s="136"/>
      <c r="DED69" s="136"/>
      <c r="DEE69" s="136"/>
      <c r="DEF69" s="136"/>
      <c r="DEG69" s="136"/>
      <c r="DEH69" s="136"/>
      <c r="DEI69" s="136"/>
      <c r="DEJ69" s="136"/>
      <c r="DEK69" s="136"/>
      <c r="DEL69" s="136"/>
      <c r="DEM69" s="136"/>
      <c r="DEN69" s="136"/>
      <c r="DEO69" s="136"/>
      <c r="DEP69" s="136"/>
      <c r="DEQ69" s="136"/>
      <c r="DER69" s="136"/>
      <c r="DES69" s="136"/>
      <c r="DET69" s="136"/>
      <c r="DEU69" s="136"/>
      <c r="DEV69" s="136"/>
      <c r="DEW69" s="136"/>
      <c r="DEX69" s="136"/>
      <c r="DEY69" s="136"/>
      <c r="DEZ69" s="136"/>
      <c r="DFA69" s="136"/>
      <c r="DFB69" s="136"/>
      <c r="DFC69" s="136"/>
      <c r="DFD69" s="136"/>
      <c r="DFE69" s="136"/>
      <c r="DFF69" s="136"/>
      <c r="DFG69" s="136"/>
      <c r="DFH69" s="136"/>
      <c r="DFI69" s="136"/>
      <c r="DFJ69" s="136"/>
      <c r="DFK69" s="136"/>
      <c r="DFL69" s="136"/>
      <c r="DFM69" s="136"/>
      <c r="DFN69" s="136"/>
      <c r="DFO69" s="136"/>
      <c r="DFP69" s="136"/>
      <c r="DFQ69" s="136"/>
      <c r="DFR69" s="136"/>
      <c r="DFS69" s="136"/>
      <c r="DFT69" s="136"/>
      <c r="DFU69" s="136"/>
      <c r="DFV69" s="136"/>
      <c r="DFW69" s="136"/>
      <c r="DFX69" s="136"/>
      <c r="DFY69" s="136"/>
      <c r="DFZ69" s="136"/>
      <c r="DGA69" s="136"/>
      <c r="DGB69" s="136"/>
      <c r="DGC69" s="136"/>
      <c r="DGD69" s="136"/>
      <c r="DGE69" s="136"/>
      <c r="DGF69" s="136"/>
      <c r="DGG69" s="136"/>
      <c r="DGH69" s="136"/>
      <c r="DGI69" s="136"/>
      <c r="DGJ69" s="136"/>
      <c r="DGK69" s="136"/>
      <c r="DGL69" s="136"/>
      <c r="DGM69" s="136"/>
      <c r="DGN69" s="136"/>
      <c r="DGO69" s="136"/>
      <c r="DGP69" s="136"/>
      <c r="DGQ69" s="136"/>
      <c r="DGR69" s="136"/>
      <c r="DGS69" s="136"/>
      <c r="DGT69" s="136"/>
      <c r="DGU69" s="136"/>
      <c r="DGV69" s="136"/>
      <c r="DGW69" s="136"/>
      <c r="DGX69" s="136"/>
      <c r="DGY69" s="136"/>
      <c r="DGZ69" s="136"/>
      <c r="DHA69" s="136"/>
      <c r="DHB69" s="136"/>
      <c r="DHC69" s="136"/>
      <c r="DHD69" s="136"/>
      <c r="DHE69" s="136"/>
      <c r="DHF69" s="136"/>
      <c r="DHG69" s="136"/>
      <c r="DHH69" s="136"/>
      <c r="DHI69" s="136"/>
      <c r="DHJ69" s="136"/>
      <c r="DHK69" s="136"/>
      <c r="DHL69" s="136"/>
      <c r="DHM69" s="136"/>
      <c r="DHN69" s="136"/>
      <c r="DHO69" s="136"/>
      <c r="DHP69" s="136"/>
      <c r="DHQ69" s="136"/>
      <c r="DHR69" s="136"/>
      <c r="DHS69" s="136"/>
      <c r="DHT69" s="136"/>
      <c r="DHU69" s="136"/>
      <c r="DHV69" s="136"/>
      <c r="DHW69" s="136"/>
      <c r="DHX69" s="136"/>
      <c r="DHY69" s="136"/>
      <c r="DHZ69" s="136"/>
      <c r="DIA69" s="136"/>
      <c r="DIB69" s="136"/>
      <c r="DIC69" s="136"/>
      <c r="DID69" s="136"/>
      <c r="DIE69" s="136"/>
      <c r="DIF69" s="136"/>
      <c r="DIG69" s="136"/>
      <c r="DIH69" s="136"/>
      <c r="DII69" s="136"/>
      <c r="DIJ69" s="136"/>
      <c r="DIK69" s="136"/>
      <c r="DIL69" s="136"/>
      <c r="DIM69" s="136"/>
      <c r="DIN69" s="136"/>
      <c r="DIO69" s="136"/>
      <c r="DIP69" s="136"/>
      <c r="DIQ69" s="136"/>
      <c r="DIR69" s="136"/>
      <c r="DIS69" s="136"/>
      <c r="DIT69" s="136"/>
      <c r="DIU69" s="136"/>
      <c r="DIV69" s="136"/>
      <c r="DIW69" s="136"/>
      <c r="DIX69" s="136"/>
      <c r="DIY69" s="136"/>
      <c r="DIZ69" s="136"/>
      <c r="DJA69" s="136"/>
      <c r="DJB69" s="136"/>
      <c r="DJC69" s="136"/>
      <c r="DJD69" s="136"/>
      <c r="DJE69" s="136"/>
      <c r="DJF69" s="136"/>
      <c r="DJG69" s="136"/>
      <c r="DJH69" s="136"/>
      <c r="DJI69" s="136"/>
      <c r="DJJ69" s="136"/>
      <c r="DJK69" s="136"/>
      <c r="DJL69" s="136"/>
      <c r="DJM69" s="136"/>
      <c r="DJN69" s="136"/>
      <c r="DJO69" s="136"/>
      <c r="DJP69" s="136"/>
      <c r="DJQ69" s="136"/>
      <c r="DJR69" s="136"/>
      <c r="DJS69" s="136"/>
      <c r="DJT69" s="136"/>
      <c r="DJU69" s="136"/>
      <c r="DJV69" s="136"/>
      <c r="DJW69" s="136"/>
      <c r="DJX69" s="136"/>
      <c r="DJY69" s="136"/>
      <c r="DJZ69" s="136"/>
      <c r="DKA69" s="136"/>
      <c r="DKB69" s="136"/>
      <c r="DKC69" s="136"/>
      <c r="DKD69" s="136"/>
      <c r="DKE69" s="136"/>
      <c r="DKF69" s="136"/>
      <c r="DKG69" s="136"/>
      <c r="DKH69" s="136"/>
      <c r="DKI69" s="136"/>
      <c r="DKJ69" s="136"/>
      <c r="DKK69" s="136"/>
      <c r="DKL69" s="136"/>
      <c r="DKM69" s="136"/>
      <c r="DKN69" s="136"/>
      <c r="DKO69" s="136"/>
      <c r="DKP69" s="136"/>
      <c r="DKQ69" s="136"/>
      <c r="DKR69" s="136"/>
      <c r="DKS69" s="136"/>
      <c r="DKT69" s="136"/>
      <c r="DKU69" s="136"/>
      <c r="DKV69" s="136"/>
      <c r="DKW69" s="136"/>
      <c r="DKX69" s="136"/>
      <c r="DKY69" s="136"/>
      <c r="DKZ69" s="136"/>
      <c r="DLA69" s="136"/>
      <c r="DLB69" s="136"/>
      <c r="DLC69" s="136"/>
      <c r="DLD69" s="136"/>
      <c r="DLE69" s="136"/>
      <c r="DLF69" s="136"/>
      <c r="DLG69" s="136"/>
      <c r="DLH69" s="136"/>
      <c r="DLI69" s="136"/>
      <c r="DLJ69" s="136"/>
      <c r="DLK69" s="136"/>
      <c r="DLL69" s="136"/>
      <c r="DLM69" s="136"/>
      <c r="DLN69" s="136"/>
      <c r="DLO69" s="136"/>
      <c r="DLP69" s="136"/>
      <c r="DLQ69" s="136"/>
      <c r="DLR69" s="136"/>
      <c r="DLS69" s="136"/>
      <c r="DLT69" s="136"/>
      <c r="DLU69" s="136"/>
      <c r="DLV69" s="136"/>
      <c r="DLW69" s="136"/>
      <c r="DLX69" s="136"/>
      <c r="DLY69" s="136"/>
      <c r="DLZ69" s="136"/>
      <c r="DMA69" s="136"/>
      <c r="DMB69" s="136"/>
      <c r="DMC69" s="136"/>
      <c r="DMD69" s="136"/>
      <c r="DME69" s="136"/>
      <c r="DMF69" s="136"/>
      <c r="DMG69" s="136"/>
      <c r="DMH69" s="136"/>
      <c r="DMI69" s="136"/>
      <c r="DMJ69" s="136"/>
      <c r="DMK69" s="136"/>
      <c r="DML69" s="136"/>
      <c r="DMM69" s="136"/>
      <c r="DMN69" s="136"/>
      <c r="DMO69" s="136"/>
      <c r="DMP69" s="136"/>
      <c r="DMQ69" s="136"/>
      <c r="DMR69" s="136"/>
      <c r="DMS69" s="136"/>
      <c r="DMT69" s="136"/>
      <c r="DMU69" s="136"/>
      <c r="DMV69" s="136"/>
      <c r="DMW69" s="136"/>
      <c r="DMX69" s="136"/>
      <c r="DMY69" s="136"/>
      <c r="DMZ69" s="136"/>
      <c r="DNA69" s="136"/>
      <c r="DNB69" s="136"/>
      <c r="DNC69" s="136"/>
      <c r="DND69" s="136"/>
      <c r="DNE69" s="136"/>
      <c r="DNF69" s="136"/>
      <c r="DNG69" s="136"/>
      <c r="DNH69" s="136"/>
      <c r="DNI69" s="136"/>
      <c r="DNJ69" s="136"/>
      <c r="DNK69" s="136"/>
      <c r="DNL69" s="136"/>
      <c r="DNM69" s="136"/>
      <c r="DNN69" s="136"/>
      <c r="DNO69" s="136"/>
      <c r="DNP69" s="136"/>
      <c r="DNQ69" s="136"/>
      <c r="DNR69" s="136"/>
      <c r="DNS69" s="136"/>
      <c r="DNT69" s="136"/>
      <c r="DNU69" s="136"/>
      <c r="DNV69" s="136"/>
      <c r="DNW69" s="136"/>
      <c r="DNX69" s="136"/>
      <c r="DNY69" s="136"/>
      <c r="DNZ69" s="136"/>
      <c r="DOA69" s="136"/>
      <c r="DOB69" s="136"/>
      <c r="DOC69" s="136"/>
      <c r="DOD69" s="136"/>
      <c r="DOE69" s="136"/>
      <c r="DOF69" s="136"/>
      <c r="DOG69" s="136"/>
      <c r="DOH69" s="136"/>
      <c r="DOI69" s="136"/>
      <c r="DOJ69" s="136"/>
      <c r="DOK69" s="136"/>
      <c r="DOL69" s="136"/>
      <c r="DOM69" s="136"/>
      <c r="DON69" s="136"/>
      <c r="DOO69" s="136"/>
      <c r="DOP69" s="136"/>
      <c r="DOQ69" s="136"/>
      <c r="DOR69" s="136"/>
      <c r="DOS69" s="136"/>
      <c r="DOT69" s="136"/>
      <c r="DOU69" s="136"/>
      <c r="DOV69" s="136"/>
      <c r="DOW69" s="136"/>
      <c r="DOX69" s="136"/>
      <c r="DOY69" s="136"/>
      <c r="DOZ69" s="136"/>
      <c r="DPA69" s="136"/>
      <c r="DPB69" s="136"/>
      <c r="DPC69" s="136"/>
      <c r="DPD69" s="136"/>
      <c r="DPE69" s="136"/>
      <c r="DPF69" s="136"/>
      <c r="DPG69" s="136"/>
      <c r="DPH69" s="136"/>
      <c r="DPI69" s="136"/>
      <c r="DPJ69" s="136"/>
      <c r="DPK69" s="136"/>
      <c r="DPL69" s="136"/>
      <c r="DPM69" s="136"/>
      <c r="DPN69" s="136"/>
      <c r="DPO69" s="136"/>
      <c r="DPP69" s="136"/>
      <c r="DPQ69" s="136"/>
      <c r="DPR69" s="136"/>
      <c r="DPS69" s="136"/>
      <c r="DPT69" s="136"/>
      <c r="DPU69" s="136"/>
      <c r="DPV69" s="136"/>
      <c r="DPW69" s="136"/>
      <c r="DPX69" s="136"/>
      <c r="DPY69" s="136"/>
      <c r="DPZ69" s="136"/>
      <c r="DQA69" s="136"/>
      <c r="DQB69" s="136"/>
      <c r="DQC69" s="136"/>
      <c r="DQD69" s="136"/>
      <c r="DQE69" s="136"/>
      <c r="DQF69" s="136"/>
      <c r="DQG69" s="136"/>
      <c r="DQH69" s="136"/>
      <c r="DQI69" s="136"/>
      <c r="DQJ69" s="136"/>
      <c r="DQK69" s="136"/>
      <c r="DQL69" s="136"/>
      <c r="DQM69" s="136"/>
      <c r="DQN69" s="136"/>
      <c r="DQO69" s="136"/>
      <c r="DQP69" s="136"/>
      <c r="DQQ69" s="136"/>
      <c r="DQR69" s="136"/>
      <c r="DQS69" s="136"/>
      <c r="DQT69" s="136"/>
      <c r="DQU69" s="136"/>
      <c r="DQV69" s="136"/>
      <c r="DQW69" s="136"/>
      <c r="DQX69" s="136"/>
      <c r="DQY69" s="136"/>
      <c r="DQZ69" s="136"/>
      <c r="DRA69" s="136"/>
      <c r="DRB69" s="136"/>
      <c r="DRC69" s="136"/>
      <c r="DRD69" s="136"/>
      <c r="DRE69" s="136"/>
      <c r="DRF69" s="136"/>
      <c r="DRG69" s="136"/>
      <c r="DRH69" s="136"/>
      <c r="DRI69" s="136"/>
      <c r="DRJ69" s="136"/>
      <c r="DRK69" s="136"/>
      <c r="DRL69" s="136"/>
      <c r="DRM69" s="136"/>
      <c r="DRN69" s="136"/>
      <c r="DRO69" s="136"/>
      <c r="DRP69" s="136"/>
      <c r="DRQ69" s="136"/>
      <c r="DRR69" s="136"/>
      <c r="DRS69" s="136"/>
      <c r="DRT69" s="136"/>
      <c r="DRU69" s="136"/>
      <c r="DRV69" s="136"/>
      <c r="DRW69" s="136"/>
      <c r="DRX69" s="136"/>
      <c r="DRY69" s="136"/>
      <c r="DRZ69" s="136"/>
      <c r="DSA69" s="136"/>
      <c r="DSB69" s="136"/>
      <c r="DSC69" s="136"/>
      <c r="DSD69" s="136"/>
      <c r="DSE69" s="136"/>
      <c r="DSF69" s="136"/>
      <c r="DSG69" s="136"/>
      <c r="DSH69" s="136"/>
      <c r="DSI69" s="136"/>
      <c r="DSJ69" s="136"/>
      <c r="DSK69" s="136"/>
      <c r="DSL69" s="136"/>
      <c r="DSM69" s="136"/>
      <c r="DSN69" s="136"/>
      <c r="DSO69" s="136"/>
      <c r="DSP69" s="136"/>
      <c r="DSQ69" s="136"/>
      <c r="DSR69" s="136"/>
      <c r="DSS69" s="136"/>
      <c r="DST69" s="136"/>
      <c r="DSU69" s="136"/>
      <c r="DSV69" s="136"/>
      <c r="DSW69" s="136"/>
      <c r="DSX69" s="136"/>
      <c r="DSY69" s="136"/>
      <c r="DSZ69" s="136"/>
      <c r="DTA69" s="136"/>
      <c r="DTB69" s="136"/>
      <c r="DTC69" s="136"/>
      <c r="DTD69" s="136"/>
      <c r="DTE69" s="136"/>
      <c r="DTF69" s="136"/>
      <c r="DTG69" s="136"/>
      <c r="DTH69" s="136"/>
      <c r="DTI69" s="136"/>
      <c r="DTJ69" s="136"/>
      <c r="DTK69" s="136"/>
      <c r="DTL69" s="136"/>
      <c r="DTM69" s="136"/>
      <c r="DTN69" s="136"/>
      <c r="DTO69" s="136"/>
      <c r="DTP69" s="136"/>
      <c r="DTQ69" s="136"/>
      <c r="DTR69" s="136"/>
      <c r="DTS69" s="136"/>
      <c r="DTT69" s="136"/>
      <c r="DTU69" s="136"/>
      <c r="DTV69" s="136"/>
      <c r="DTW69" s="136"/>
      <c r="DTX69" s="136"/>
      <c r="DTY69" s="136"/>
      <c r="DTZ69" s="136"/>
      <c r="DUA69" s="136"/>
      <c r="DUB69" s="136"/>
      <c r="DUC69" s="136"/>
      <c r="DUD69" s="136"/>
      <c r="DUE69" s="136"/>
      <c r="DUF69" s="136"/>
      <c r="DUG69" s="136"/>
      <c r="DUH69" s="136"/>
      <c r="DUI69" s="136"/>
      <c r="DUJ69" s="136"/>
      <c r="DUK69" s="136"/>
      <c r="DUL69" s="136"/>
      <c r="DUM69" s="136"/>
      <c r="DUN69" s="136"/>
      <c r="DUO69" s="136"/>
      <c r="DUP69" s="136"/>
      <c r="DUQ69" s="136"/>
      <c r="DUR69" s="136"/>
      <c r="DUS69" s="136"/>
      <c r="DUT69" s="136"/>
      <c r="DUU69" s="136"/>
      <c r="DUV69" s="136"/>
      <c r="DUW69" s="136"/>
      <c r="DUX69" s="136"/>
      <c r="DUY69" s="136"/>
      <c r="DUZ69" s="136"/>
      <c r="DVA69" s="136"/>
      <c r="DVB69" s="136"/>
      <c r="DVC69" s="136"/>
      <c r="DVD69" s="136"/>
      <c r="DVE69" s="136"/>
      <c r="DVF69" s="136"/>
      <c r="DVG69" s="136"/>
      <c r="DVH69" s="136"/>
      <c r="DVI69" s="136"/>
      <c r="DVJ69" s="136"/>
      <c r="DVK69" s="136"/>
      <c r="DVL69" s="136"/>
      <c r="DVM69" s="136"/>
      <c r="DVN69" s="136"/>
      <c r="DVO69" s="136"/>
      <c r="DVP69" s="136"/>
      <c r="DVQ69" s="136"/>
      <c r="DVR69" s="136"/>
      <c r="DVS69" s="136"/>
      <c r="DVT69" s="136"/>
      <c r="DVU69" s="136"/>
      <c r="DVV69" s="136"/>
      <c r="DVW69" s="136"/>
      <c r="DVX69" s="136"/>
      <c r="DVY69" s="136"/>
      <c r="DVZ69" s="136"/>
      <c r="DWA69" s="136"/>
      <c r="DWB69" s="136"/>
      <c r="DWC69" s="136"/>
      <c r="DWD69" s="136"/>
      <c r="DWE69" s="136"/>
      <c r="DWF69" s="136"/>
      <c r="DWG69" s="136"/>
      <c r="DWH69" s="136"/>
      <c r="DWI69" s="136"/>
      <c r="DWJ69" s="136"/>
      <c r="DWK69" s="136"/>
      <c r="DWL69" s="136"/>
      <c r="DWM69" s="136"/>
      <c r="DWN69" s="136"/>
      <c r="DWO69" s="136"/>
      <c r="DWP69" s="136"/>
      <c r="DWQ69" s="136"/>
      <c r="DWR69" s="136"/>
      <c r="DWS69" s="136"/>
      <c r="DWT69" s="136"/>
      <c r="DWU69" s="136"/>
      <c r="DWV69" s="136"/>
      <c r="DWW69" s="136"/>
      <c r="DWX69" s="136"/>
      <c r="DWY69" s="136"/>
      <c r="DWZ69" s="136"/>
      <c r="DXA69" s="136"/>
      <c r="DXB69" s="136"/>
      <c r="DXC69" s="136"/>
      <c r="DXD69" s="136"/>
      <c r="DXE69" s="136"/>
      <c r="DXF69" s="136"/>
      <c r="DXG69" s="136"/>
      <c r="DXH69" s="136"/>
      <c r="DXI69" s="136"/>
      <c r="DXJ69" s="136"/>
      <c r="DXK69" s="136"/>
      <c r="DXL69" s="136"/>
      <c r="DXM69" s="136"/>
      <c r="DXN69" s="136"/>
      <c r="DXO69" s="136"/>
      <c r="DXP69" s="136"/>
      <c r="DXQ69" s="136"/>
      <c r="DXR69" s="136"/>
      <c r="DXS69" s="136"/>
      <c r="DXT69" s="136"/>
      <c r="DXU69" s="136"/>
      <c r="DXV69" s="136"/>
      <c r="DXW69" s="136"/>
      <c r="DXX69" s="136"/>
      <c r="DXY69" s="136"/>
      <c r="DXZ69" s="136"/>
      <c r="DYA69" s="136"/>
      <c r="DYB69" s="136"/>
      <c r="DYC69" s="136"/>
      <c r="DYD69" s="136"/>
      <c r="DYE69" s="136"/>
      <c r="DYF69" s="136"/>
      <c r="DYG69" s="136"/>
      <c r="DYH69" s="136"/>
      <c r="DYI69" s="136"/>
      <c r="DYJ69" s="136"/>
      <c r="DYK69" s="136"/>
      <c r="DYL69" s="136"/>
      <c r="DYM69" s="136"/>
      <c r="DYN69" s="136"/>
      <c r="DYO69" s="136"/>
      <c r="DYP69" s="136"/>
      <c r="DYQ69" s="136"/>
      <c r="DYR69" s="136"/>
      <c r="DYS69" s="136"/>
      <c r="DYT69" s="136"/>
      <c r="DYU69" s="136"/>
      <c r="DYV69" s="136"/>
      <c r="DYW69" s="136"/>
      <c r="DYX69" s="136"/>
      <c r="DYY69" s="136"/>
      <c r="DYZ69" s="136"/>
      <c r="DZA69" s="136"/>
      <c r="DZB69" s="136"/>
      <c r="DZC69" s="136"/>
      <c r="DZD69" s="136"/>
      <c r="DZE69" s="136"/>
      <c r="DZF69" s="136"/>
      <c r="DZG69" s="136"/>
      <c r="DZH69" s="136"/>
      <c r="DZI69" s="136"/>
      <c r="DZJ69" s="136"/>
      <c r="DZK69" s="136"/>
      <c r="DZL69" s="136"/>
      <c r="DZM69" s="136"/>
      <c r="DZN69" s="136"/>
      <c r="DZO69" s="136"/>
      <c r="DZP69" s="136"/>
      <c r="DZQ69" s="136"/>
      <c r="DZR69" s="136"/>
      <c r="DZS69" s="136"/>
      <c r="DZT69" s="136"/>
      <c r="DZU69" s="136"/>
      <c r="DZV69" s="136"/>
      <c r="DZW69" s="136"/>
      <c r="DZX69" s="136"/>
      <c r="DZY69" s="136"/>
      <c r="DZZ69" s="136"/>
      <c r="EAA69" s="136"/>
      <c r="EAB69" s="136"/>
      <c r="EAC69" s="136"/>
      <c r="EAD69" s="136"/>
      <c r="EAE69" s="136"/>
      <c r="EAF69" s="136"/>
      <c r="EAG69" s="136"/>
      <c r="EAH69" s="136"/>
      <c r="EAI69" s="136"/>
      <c r="EAJ69" s="136"/>
      <c r="EAK69" s="136"/>
      <c r="EAL69" s="136"/>
      <c r="EAM69" s="136"/>
      <c r="EAN69" s="136"/>
      <c r="EAO69" s="136"/>
      <c r="EAP69" s="136"/>
      <c r="EAQ69" s="136"/>
      <c r="EAR69" s="136"/>
      <c r="EAS69" s="136"/>
      <c r="EAT69" s="136"/>
      <c r="EAU69" s="136"/>
      <c r="EAV69" s="136"/>
      <c r="EAW69" s="136"/>
      <c r="EAX69" s="136"/>
      <c r="EAY69" s="136"/>
      <c r="EAZ69" s="136"/>
      <c r="EBA69" s="136"/>
      <c r="EBB69" s="136"/>
      <c r="EBC69" s="136"/>
      <c r="EBD69" s="136"/>
      <c r="EBE69" s="136"/>
      <c r="EBF69" s="136"/>
      <c r="EBG69" s="136"/>
      <c r="EBH69" s="136"/>
      <c r="EBI69" s="136"/>
      <c r="EBJ69" s="136"/>
      <c r="EBK69" s="136"/>
      <c r="EBL69" s="136"/>
      <c r="EBM69" s="136"/>
      <c r="EBN69" s="136"/>
      <c r="EBO69" s="136"/>
      <c r="EBP69" s="136"/>
      <c r="EBQ69" s="136"/>
      <c r="EBR69" s="136"/>
      <c r="EBS69" s="136"/>
      <c r="EBT69" s="136"/>
      <c r="EBU69" s="136"/>
      <c r="EBV69" s="136"/>
      <c r="EBW69" s="136"/>
      <c r="EBX69" s="136"/>
      <c r="EBY69" s="136"/>
      <c r="EBZ69" s="136"/>
      <c r="ECA69" s="136"/>
      <c r="ECB69" s="136"/>
      <c r="ECC69" s="136"/>
      <c r="ECD69" s="136"/>
      <c r="ECE69" s="136"/>
      <c r="ECF69" s="136"/>
      <c r="ECG69" s="136"/>
      <c r="ECH69" s="136"/>
      <c r="ECI69" s="136"/>
      <c r="ECJ69" s="136"/>
      <c r="ECK69" s="136"/>
      <c r="ECL69" s="136"/>
      <c r="ECM69" s="136"/>
      <c r="ECN69" s="136"/>
      <c r="ECO69" s="136"/>
      <c r="ECP69" s="136"/>
      <c r="ECQ69" s="136"/>
      <c r="ECR69" s="136"/>
      <c r="ECS69" s="136"/>
      <c r="ECT69" s="136"/>
      <c r="ECU69" s="136"/>
      <c r="ECV69" s="136"/>
      <c r="ECW69" s="136"/>
      <c r="ECX69" s="136"/>
      <c r="ECY69" s="136"/>
      <c r="ECZ69" s="136"/>
      <c r="EDA69" s="136"/>
      <c r="EDB69" s="136"/>
      <c r="EDC69" s="136"/>
      <c r="EDD69" s="136"/>
      <c r="EDE69" s="136"/>
      <c r="EDF69" s="136"/>
      <c r="EDG69" s="136"/>
      <c r="EDH69" s="136"/>
      <c r="EDI69" s="136"/>
      <c r="EDJ69" s="136"/>
      <c r="EDK69" s="136"/>
      <c r="EDL69" s="136"/>
      <c r="EDM69" s="136"/>
      <c r="EDN69" s="136"/>
      <c r="EDO69" s="136"/>
      <c r="EDP69" s="136"/>
      <c r="EDQ69" s="136"/>
      <c r="EDR69" s="136"/>
      <c r="EDS69" s="136"/>
      <c r="EDT69" s="136"/>
      <c r="EDU69" s="136"/>
      <c r="EDV69" s="136"/>
      <c r="EDW69" s="136"/>
      <c r="EDX69" s="136"/>
      <c r="EDY69" s="136"/>
      <c r="EDZ69" s="136"/>
      <c r="EEA69" s="136"/>
      <c r="EEB69" s="136"/>
      <c r="EEC69" s="136"/>
      <c r="EED69" s="136"/>
      <c r="EEE69" s="136"/>
      <c r="EEF69" s="136"/>
      <c r="EEG69" s="136"/>
      <c r="EEH69" s="136"/>
      <c r="EEI69" s="136"/>
      <c r="EEJ69" s="136"/>
      <c r="EEK69" s="136"/>
      <c r="EEL69" s="136"/>
      <c r="EEM69" s="136"/>
      <c r="EEN69" s="136"/>
      <c r="EEO69" s="136"/>
      <c r="EEP69" s="136"/>
      <c r="EEQ69" s="136"/>
      <c r="EER69" s="136"/>
      <c r="EES69" s="136"/>
      <c r="EET69" s="136"/>
      <c r="EEU69" s="136"/>
      <c r="EEV69" s="136"/>
      <c r="EEW69" s="136"/>
      <c r="EEX69" s="136"/>
      <c r="EEY69" s="136"/>
      <c r="EEZ69" s="136"/>
      <c r="EFA69" s="136"/>
      <c r="EFB69" s="136"/>
      <c r="EFC69" s="136"/>
      <c r="EFD69" s="136"/>
      <c r="EFE69" s="136"/>
      <c r="EFF69" s="136"/>
      <c r="EFG69" s="136"/>
      <c r="EFH69" s="136"/>
      <c r="EFI69" s="136"/>
      <c r="EFJ69" s="136"/>
      <c r="EFK69" s="136"/>
      <c r="EFL69" s="136"/>
      <c r="EFM69" s="136"/>
      <c r="EFN69" s="136"/>
      <c r="EFO69" s="136"/>
      <c r="EFP69" s="136"/>
      <c r="EFQ69" s="136"/>
      <c r="EFR69" s="136"/>
      <c r="EFS69" s="136"/>
      <c r="EFT69" s="136"/>
      <c r="EFU69" s="136"/>
      <c r="EFV69" s="136"/>
      <c r="EFW69" s="136"/>
      <c r="EFX69" s="136"/>
      <c r="EFY69" s="136"/>
      <c r="EFZ69" s="136"/>
      <c r="EGA69" s="136"/>
      <c r="EGB69" s="136"/>
      <c r="EGC69" s="136"/>
      <c r="EGD69" s="136"/>
      <c r="EGE69" s="136"/>
      <c r="EGF69" s="136"/>
      <c r="EGG69" s="136"/>
      <c r="EGH69" s="136"/>
      <c r="EGI69" s="136"/>
      <c r="EGJ69" s="136"/>
      <c r="EGK69" s="136"/>
      <c r="EGL69" s="136"/>
      <c r="EGM69" s="136"/>
      <c r="EGN69" s="136"/>
      <c r="EGO69" s="136"/>
      <c r="EGP69" s="136"/>
      <c r="EGQ69" s="136"/>
      <c r="EGR69" s="136"/>
      <c r="EGS69" s="136"/>
      <c r="EGT69" s="136"/>
      <c r="EGU69" s="136"/>
      <c r="EGV69" s="136"/>
      <c r="EGW69" s="136"/>
      <c r="EGX69" s="136"/>
      <c r="EGY69" s="136"/>
      <c r="EGZ69" s="136"/>
      <c r="EHA69" s="136"/>
      <c r="EHB69" s="136"/>
      <c r="EHC69" s="136"/>
      <c r="EHD69" s="136"/>
      <c r="EHE69" s="136"/>
      <c r="EHF69" s="136"/>
      <c r="EHG69" s="136"/>
      <c r="EHH69" s="136"/>
      <c r="EHI69" s="136"/>
      <c r="EHJ69" s="136"/>
      <c r="EHK69" s="136"/>
      <c r="EHL69" s="136"/>
      <c r="EHM69" s="136"/>
      <c r="EHN69" s="136"/>
      <c r="EHO69" s="136"/>
      <c r="EHP69" s="136"/>
      <c r="EHQ69" s="136"/>
      <c r="EHR69" s="136"/>
      <c r="EHS69" s="136"/>
      <c r="EHT69" s="136"/>
      <c r="EHU69" s="136"/>
      <c r="EHV69" s="136"/>
      <c r="EHW69" s="136"/>
      <c r="EHX69" s="136"/>
      <c r="EHY69" s="136"/>
      <c r="EHZ69" s="136"/>
      <c r="EIA69" s="136"/>
      <c r="EIB69" s="136"/>
      <c r="EIC69" s="136"/>
      <c r="EID69" s="136"/>
      <c r="EIE69" s="136"/>
      <c r="EIF69" s="136"/>
      <c r="EIG69" s="136"/>
      <c r="EIH69" s="136"/>
      <c r="EII69" s="136"/>
      <c r="EIJ69" s="136"/>
      <c r="EIK69" s="136"/>
      <c r="EIL69" s="136"/>
      <c r="EIM69" s="136"/>
      <c r="EIN69" s="136"/>
      <c r="EIO69" s="136"/>
      <c r="EIP69" s="136"/>
      <c r="EIQ69" s="136"/>
      <c r="EIR69" s="136"/>
      <c r="EIS69" s="136"/>
      <c r="EIT69" s="136"/>
      <c r="EIU69" s="136"/>
      <c r="EIV69" s="136"/>
      <c r="EIW69" s="136"/>
      <c r="EIX69" s="136"/>
      <c r="EIY69" s="136"/>
      <c r="EIZ69" s="136"/>
      <c r="EJA69" s="136"/>
      <c r="EJB69" s="136"/>
      <c r="EJC69" s="136"/>
      <c r="EJD69" s="136"/>
      <c r="EJE69" s="136"/>
      <c r="EJF69" s="136"/>
      <c r="EJG69" s="136"/>
      <c r="EJH69" s="136"/>
      <c r="EJI69" s="136"/>
      <c r="EJJ69" s="136"/>
      <c r="EJK69" s="136"/>
      <c r="EJL69" s="136"/>
      <c r="EJM69" s="136"/>
      <c r="EJN69" s="136"/>
      <c r="EJO69" s="136"/>
      <c r="EJP69" s="136"/>
      <c r="EJQ69" s="136"/>
      <c r="EJR69" s="136"/>
      <c r="EJS69" s="136"/>
      <c r="EJT69" s="136"/>
      <c r="EJU69" s="136"/>
      <c r="EJV69" s="136"/>
      <c r="EJW69" s="136"/>
      <c r="EJX69" s="136"/>
      <c r="EJY69" s="136"/>
      <c r="EJZ69" s="136"/>
      <c r="EKA69" s="136"/>
      <c r="EKB69" s="136"/>
      <c r="EKC69" s="136"/>
      <c r="EKD69" s="136"/>
      <c r="EKE69" s="136"/>
      <c r="EKF69" s="136"/>
      <c r="EKG69" s="136"/>
      <c r="EKH69" s="136"/>
      <c r="EKI69" s="136"/>
      <c r="EKJ69" s="136"/>
      <c r="EKK69" s="136"/>
      <c r="EKL69" s="136"/>
      <c r="EKM69" s="136"/>
      <c r="EKN69" s="136"/>
      <c r="EKO69" s="136"/>
      <c r="EKP69" s="136"/>
      <c r="EKQ69" s="136"/>
      <c r="EKR69" s="136"/>
      <c r="EKS69" s="136"/>
      <c r="EKT69" s="136"/>
      <c r="EKU69" s="136"/>
      <c r="EKV69" s="136"/>
      <c r="EKW69" s="136"/>
      <c r="EKX69" s="136"/>
      <c r="EKY69" s="136"/>
      <c r="EKZ69" s="136"/>
      <c r="ELA69" s="136"/>
      <c r="ELB69" s="136"/>
      <c r="ELC69" s="136"/>
      <c r="ELD69" s="136"/>
      <c r="ELE69" s="136"/>
      <c r="ELF69" s="136"/>
      <c r="ELG69" s="136"/>
      <c r="ELH69" s="136"/>
      <c r="ELI69" s="136"/>
      <c r="ELJ69" s="136"/>
      <c r="ELK69" s="136"/>
      <c r="ELL69" s="136"/>
      <c r="ELM69" s="136"/>
      <c r="ELN69" s="136"/>
      <c r="ELO69" s="136"/>
      <c r="ELP69" s="136"/>
      <c r="ELQ69" s="136"/>
      <c r="ELR69" s="136"/>
      <c r="ELS69" s="136"/>
      <c r="ELT69" s="136"/>
      <c r="ELU69" s="136"/>
      <c r="ELV69" s="136"/>
      <c r="ELW69" s="136"/>
      <c r="ELX69" s="136"/>
      <c r="ELY69" s="136"/>
      <c r="ELZ69" s="136"/>
      <c r="EMA69" s="136"/>
      <c r="EMB69" s="136"/>
      <c r="EMC69" s="136"/>
      <c r="EMD69" s="136"/>
      <c r="EME69" s="136"/>
      <c r="EMF69" s="136"/>
      <c r="EMG69" s="136"/>
      <c r="EMH69" s="136"/>
      <c r="EMI69" s="136"/>
      <c r="EMJ69" s="136"/>
      <c r="EMK69" s="136"/>
      <c r="EML69" s="136"/>
      <c r="EMM69" s="136"/>
      <c r="EMN69" s="136"/>
      <c r="EMO69" s="136"/>
      <c r="EMP69" s="136"/>
      <c r="EMQ69" s="136"/>
      <c r="EMR69" s="136"/>
      <c r="EMS69" s="136"/>
      <c r="EMT69" s="136"/>
      <c r="EMU69" s="136"/>
      <c r="EMV69" s="136"/>
      <c r="EMW69" s="136"/>
      <c r="EMX69" s="136"/>
      <c r="EMY69" s="136"/>
      <c r="EMZ69" s="136"/>
      <c r="ENA69" s="136"/>
      <c r="ENB69" s="136"/>
      <c r="ENC69" s="136"/>
      <c r="END69" s="136"/>
      <c r="ENE69" s="136"/>
      <c r="ENF69" s="136"/>
      <c r="ENG69" s="136"/>
      <c r="ENH69" s="136"/>
      <c r="ENI69" s="136"/>
      <c r="ENJ69" s="136"/>
      <c r="ENK69" s="136"/>
      <c r="ENL69" s="136"/>
      <c r="ENM69" s="136"/>
      <c r="ENN69" s="136"/>
      <c r="ENO69" s="136"/>
      <c r="ENP69" s="136"/>
      <c r="ENQ69" s="136"/>
      <c r="ENR69" s="136"/>
      <c r="ENS69" s="136"/>
      <c r="ENT69" s="136"/>
      <c r="ENU69" s="136"/>
      <c r="ENV69" s="136"/>
      <c r="ENW69" s="136"/>
      <c r="ENX69" s="136"/>
      <c r="ENY69" s="136"/>
      <c r="ENZ69" s="136"/>
      <c r="EOA69" s="136"/>
      <c r="EOB69" s="136"/>
      <c r="EOC69" s="136"/>
      <c r="EOD69" s="136"/>
      <c r="EOE69" s="136"/>
      <c r="EOF69" s="136"/>
      <c r="EOG69" s="136"/>
      <c r="EOH69" s="136"/>
      <c r="EOI69" s="136"/>
      <c r="EOJ69" s="136"/>
      <c r="EOK69" s="136"/>
      <c r="EOL69" s="136"/>
      <c r="EOM69" s="136"/>
      <c r="EON69" s="136"/>
      <c r="EOO69" s="136"/>
      <c r="EOP69" s="136"/>
      <c r="EOQ69" s="136"/>
      <c r="EOR69" s="136"/>
      <c r="EOS69" s="136"/>
      <c r="EOT69" s="136"/>
      <c r="EOU69" s="136"/>
      <c r="EOV69" s="136"/>
      <c r="EOW69" s="136"/>
      <c r="EOX69" s="136"/>
      <c r="EOY69" s="136"/>
      <c r="EOZ69" s="136"/>
      <c r="EPA69" s="136"/>
      <c r="EPB69" s="136"/>
      <c r="EPC69" s="136"/>
      <c r="EPD69" s="136"/>
      <c r="EPE69" s="136"/>
      <c r="EPF69" s="136"/>
      <c r="EPG69" s="136"/>
      <c r="EPH69" s="136"/>
      <c r="EPI69" s="136"/>
      <c r="EPJ69" s="136"/>
      <c r="EPK69" s="136"/>
      <c r="EPL69" s="136"/>
      <c r="EPM69" s="136"/>
      <c r="EPN69" s="136"/>
      <c r="EPO69" s="136"/>
      <c r="EPP69" s="136"/>
      <c r="EPQ69" s="136"/>
      <c r="EPR69" s="136"/>
      <c r="EPS69" s="136"/>
      <c r="EPT69" s="136"/>
      <c r="EPU69" s="136"/>
      <c r="EPV69" s="136"/>
      <c r="EPW69" s="136"/>
      <c r="EPX69" s="136"/>
      <c r="EPY69" s="136"/>
      <c r="EPZ69" s="136"/>
      <c r="EQA69" s="136"/>
      <c r="EQB69" s="136"/>
      <c r="EQC69" s="136"/>
      <c r="EQD69" s="136"/>
      <c r="EQE69" s="136"/>
      <c r="EQF69" s="136"/>
      <c r="EQG69" s="136"/>
      <c r="EQH69" s="136"/>
      <c r="EQI69" s="136"/>
      <c r="EQJ69" s="136"/>
      <c r="EQK69" s="136"/>
      <c r="EQL69" s="136"/>
      <c r="EQM69" s="136"/>
      <c r="EQN69" s="136"/>
      <c r="EQO69" s="136"/>
      <c r="EQP69" s="136"/>
      <c r="EQQ69" s="136"/>
      <c r="EQR69" s="136"/>
      <c r="EQS69" s="136"/>
      <c r="EQT69" s="136"/>
      <c r="EQU69" s="136"/>
      <c r="EQV69" s="136"/>
      <c r="EQW69" s="136"/>
      <c r="EQX69" s="136"/>
      <c r="EQY69" s="136"/>
      <c r="EQZ69" s="136"/>
      <c r="ERA69" s="136"/>
      <c r="ERB69" s="136"/>
      <c r="ERC69" s="136"/>
      <c r="ERD69" s="136"/>
      <c r="ERE69" s="136"/>
      <c r="ERF69" s="136"/>
      <c r="ERG69" s="136"/>
      <c r="ERH69" s="136"/>
      <c r="ERI69" s="136"/>
      <c r="ERJ69" s="136"/>
      <c r="ERK69" s="136"/>
      <c r="ERL69" s="136"/>
      <c r="ERM69" s="136"/>
      <c r="ERN69" s="136"/>
      <c r="ERO69" s="136"/>
      <c r="ERP69" s="136"/>
      <c r="ERQ69" s="136"/>
      <c r="ERR69" s="136"/>
      <c r="ERS69" s="136"/>
      <c r="ERT69" s="136"/>
      <c r="ERU69" s="136"/>
      <c r="ERV69" s="136"/>
      <c r="ERW69" s="136"/>
      <c r="ERX69" s="136"/>
      <c r="ERY69" s="136"/>
      <c r="ERZ69" s="136"/>
      <c r="ESA69" s="136"/>
      <c r="ESB69" s="136"/>
      <c r="ESC69" s="136"/>
      <c r="ESD69" s="136"/>
      <c r="ESE69" s="136"/>
      <c r="ESF69" s="136"/>
      <c r="ESG69" s="136"/>
      <c r="ESH69" s="136"/>
      <c r="ESI69" s="136"/>
      <c r="ESJ69" s="136"/>
      <c r="ESK69" s="136"/>
      <c r="ESL69" s="136"/>
      <c r="ESM69" s="136"/>
      <c r="ESN69" s="136"/>
      <c r="ESO69" s="136"/>
      <c r="ESP69" s="136"/>
      <c r="ESQ69" s="136"/>
      <c r="ESR69" s="136"/>
      <c r="ESS69" s="136"/>
      <c r="EST69" s="136"/>
      <c r="ESU69" s="136"/>
      <c r="ESV69" s="136"/>
      <c r="ESW69" s="136"/>
      <c r="ESX69" s="136"/>
      <c r="ESY69" s="136"/>
      <c r="ESZ69" s="136"/>
      <c r="ETA69" s="136"/>
      <c r="ETB69" s="136"/>
      <c r="ETC69" s="136"/>
      <c r="ETD69" s="136"/>
      <c r="ETE69" s="136"/>
      <c r="ETF69" s="136"/>
      <c r="ETG69" s="136"/>
      <c r="ETH69" s="136"/>
      <c r="ETI69" s="136"/>
      <c r="ETJ69" s="136"/>
      <c r="ETK69" s="136"/>
      <c r="ETL69" s="136"/>
      <c r="ETM69" s="136"/>
      <c r="ETN69" s="136"/>
      <c r="ETO69" s="136"/>
      <c r="ETP69" s="136"/>
      <c r="ETQ69" s="136"/>
      <c r="ETR69" s="136"/>
      <c r="ETS69" s="136"/>
      <c r="ETT69" s="136"/>
      <c r="ETU69" s="136"/>
      <c r="ETV69" s="136"/>
      <c r="ETW69" s="136"/>
      <c r="ETX69" s="136"/>
      <c r="ETY69" s="136"/>
      <c r="ETZ69" s="136"/>
      <c r="EUA69" s="136"/>
      <c r="EUB69" s="136"/>
      <c r="EUC69" s="136"/>
      <c r="EUD69" s="136"/>
      <c r="EUE69" s="136"/>
      <c r="EUF69" s="136"/>
      <c r="EUG69" s="136"/>
      <c r="EUH69" s="136"/>
      <c r="EUI69" s="136"/>
      <c r="EUJ69" s="136"/>
      <c r="EUK69" s="136"/>
      <c r="EUL69" s="136"/>
      <c r="EUM69" s="136"/>
      <c r="EUN69" s="136"/>
      <c r="EUO69" s="136"/>
      <c r="EUP69" s="136"/>
      <c r="EUQ69" s="136"/>
      <c r="EUR69" s="136"/>
      <c r="EUS69" s="136"/>
      <c r="EUT69" s="136"/>
      <c r="EUU69" s="136"/>
      <c r="EUV69" s="136"/>
      <c r="EUW69" s="136"/>
      <c r="EUX69" s="136"/>
      <c r="EUY69" s="136"/>
      <c r="EUZ69" s="136"/>
      <c r="EVA69" s="136"/>
      <c r="EVB69" s="136"/>
      <c r="EVC69" s="136"/>
      <c r="EVD69" s="136"/>
      <c r="EVE69" s="136"/>
      <c r="EVF69" s="136"/>
      <c r="EVG69" s="136"/>
      <c r="EVH69" s="136"/>
      <c r="EVI69" s="136"/>
      <c r="EVJ69" s="136"/>
      <c r="EVK69" s="136"/>
      <c r="EVL69" s="136"/>
      <c r="EVM69" s="136"/>
      <c r="EVN69" s="136"/>
      <c r="EVO69" s="136"/>
      <c r="EVP69" s="136"/>
      <c r="EVQ69" s="136"/>
      <c r="EVR69" s="136"/>
      <c r="EVS69" s="136"/>
      <c r="EVT69" s="136"/>
      <c r="EVU69" s="136"/>
      <c r="EVV69" s="136"/>
      <c r="EVW69" s="136"/>
      <c r="EVX69" s="136"/>
      <c r="EVY69" s="136"/>
      <c r="EVZ69" s="136"/>
      <c r="EWA69" s="136"/>
      <c r="EWB69" s="136"/>
      <c r="EWC69" s="136"/>
      <c r="EWD69" s="136"/>
      <c r="EWE69" s="136"/>
      <c r="EWF69" s="136"/>
      <c r="EWG69" s="136"/>
      <c r="EWH69" s="136"/>
      <c r="EWI69" s="136"/>
      <c r="EWJ69" s="136"/>
      <c r="EWK69" s="136"/>
      <c r="EWL69" s="136"/>
      <c r="EWM69" s="136"/>
      <c r="EWN69" s="136"/>
      <c r="EWO69" s="136"/>
      <c r="EWP69" s="136"/>
      <c r="EWQ69" s="136"/>
      <c r="EWR69" s="136"/>
      <c r="EWS69" s="136"/>
      <c r="EWT69" s="136"/>
      <c r="EWU69" s="136"/>
      <c r="EWV69" s="136"/>
      <c r="EWW69" s="136"/>
      <c r="EWX69" s="136"/>
      <c r="EWY69" s="136"/>
      <c r="EWZ69" s="136"/>
      <c r="EXA69" s="136"/>
      <c r="EXB69" s="136"/>
      <c r="EXC69" s="136"/>
      <c r="EXD69" s="136"/>
      <c r="EXE69" s="136"/>
      <c r="EXF69" s="136"/>
      <c r="EXG69" s="136"/>
      <c r="EXH69" s="136"/>
      <c r="EXI69" s="136"/>
      <c r="EXJ69" s="136"/>
      <c r="EXK69" s="136"/>
      <c r="EXL69" s="136"/>
      <c r="EXM69" s="136"/>
      <c r="EXN69" s="136"/>
      <c r="EXO69" s="136"/>
      <c r="EXP69" s="136"/>
      <c r="EXQ69" s="136"/>
      <c r="EXR69" s="136"/>
      <c r="EXS69" s="136"/>
      <c r="EXT69" s="136"/>
      <c r="EXU69" s="136"/>
      <c r="EXV69" s="136"/>
      <c r="EXW69" s="136"/>
      <c r="EXX69" s="136"/>
      <c r="EXY69" s="136"/>
      <c r="EXZ69" s="136"/>
      <c r="EYA69" s="136"/>
      <c r="EYB69" s="136"/>
      <c r="EYC69" s="136"/>
      <c r="EYD69" s="136"/>
      <c r="EYE69" s="136"/>
      <c r="EYF69" s="136"/>
      <c r="EYG69" s="136"/>
      <c r="EYH69" s="136"/>
      <c r="EYI69" s="136"/>
      <c r="EYJ69" s="136"/>
      <c r="EYK69" s="136"/>
      <c r="EYL69" s="136"/>
      <c r="EYM69" s="136"/>
      <c r="EYN69" s="136"/>
      <c r="EYO69" s="136"/>
      <c r="EYP69" s="136"/>
      <c r="EYQ69" s="136"/>
      <c r="EYR69" s="136"/>
      <c r="EYS69" s="136"/>
      <c r="EYT69" s="136"/>
      <c r="EYU69" s="136"/>
      <c r="EYV69" s="136"/>
      <c r="EYW69" s="136"/>
      <c r="EYX69" s="136"/>
      <c r="EYY69" s="136"/>
      <c r="EYZ69" s="136"/>
      <c r="EZA69" s="136"/>
      <c r="EZB69" s="136"/>
      <c r="EZC69" s="136"/>
      <c r="EZD69" s="136"/>
      <c r="EZE69" s="136"/>
      <c r="EZF69" s="136"/>
      <c r="EZG69" s="136"/>
      <c r="EZH69" s="136"/>
      <c r="EZI69" s="136"/>
      <c r="EZJ69" s="136"/>
      <c r="EZK69" s="136"/>
      <c r="EZL69" s="136"/>
      <c r="EZM69" s="136"/>
      <c r="EZN69" s="136"/>
      <c r="EZO69" s="136"/>
      <c r="EZP69" s="136"/>
      <c r="EZQ69" s="136"/>
      <c r="EZR69" s="136"/>
      <c r="EZS69" s="136"/>
      <c r="EZT69" s="136"/>
      <c r="EZU69" s="136"/>
      <c r="EZV69" s="136"/>
      <c r="EZW69" s="136"/>
      <c r="EZX69" s="136"/>
      <c r="EZY69" s="136"/>
      <c r="EZZ69" s="136"/>
      <c r="FAA69" s="136"/>
      <c r="FAB69" s="136"/>
      <c r="FAC69" s="136"/>
      <c r="FAD69" s="136"/>
      <c r="FAE69" s="136"/>
      <c r="FAF69" s="136"/>
      <c r="FAG69" s="136"/>
      <c r="FAH69" s="136"/>
      <c r="FAI69" s="136"/>
      <c r="FAJ69" s="136"/>
      <c r="FAK69" s="136"/>
      <c r="FAL69" s="136"/>
      <c r="FAM69" s="136"/>
      <c r="FAN69" s="136"/>
      <c r="FAO69" s="136"/>
      <c r="FAP69" s="136"/>
      <c r="FAQ69" s="136"/>
      <c r="FAR69" s="136"/>
      <c r="FAS69" s="136"/>
      <c r="FAT69" s="136"/>
      <c r="FAU69" s="136"/>
      <c r="FAV69" s="136"/>
      <c r="FAW69" s="136"/>
      <c r="FAX69" s="136"/>
      <c r="FAY69" s="136"/>
      <c r="FAZ69" s="136"/>
      <c r="FBA69" s="136"/>
      <c r="FBB69" s="136"/>
      <c r="FBC69" s="136"/>
      <c r="FBD69" s="136"/>
      <c r="FBE69" s="136"/>
      <c r="FBF69" s="136"/>
      <c r="FBG69" s="136"/>
      <c r="FBH69" s="136"/>
      <c r="FBI69" s="136"/>
      <c r="FBJ69" s="136"/>
      <c r="FBK69" s="136"/>
      <c r="FBL69" s="136"/>
      <c r="FBM69" s="136"/>
      <c r="FBN69" s="136"/>
      <c r="FBO69" s="136"/>
      <c r="FBP69" s="136"/>
      <c r="FBQ69" s="136"/>
      <c r="FBR69" s="136"/>
      <c r="FBS69" s="136"/>
      <c r="FBT69" s="136"/>
      <c r="FBU69" s="136"/>
      <c r="FBV69" s="136"/>
      <c r="FBW69" s="136"/>
      <c r="FBX69" s="136"/>
      <c r="FBY69" s="136"/>
      <c r="FBZ69" s="136"/>
      <c r="FCA69" s="136"/>
      <c r="FCB69" s="136"/>
      <c r="FCC69" s="136"/>
      <c r="FCD69" s="136"/>
      <c r="FCE69" s="136"/>
      <c r="FCF69" s="136"/>
      <c r="FCG69" s="136"/>
      <c r="FCH69" s="136"/>
      <c r="FCI69" s="136"/>
      <c r="FCJ69" s="136"/>
      <c r="FCK69" s="136"/>
      <c r="FCL69" s="136"/>
      <c r="FCM69" s="136"/>
      <c r="FCN69" s="136"/>
      <c r="FCO69" s="136"/>
      <c r="FCP69" s="136"/>
      <c r="FCQ69" s="136"/>
      <c r="FCR69" s="136"/>
      <c r="FCS69" s="136"/>
      <c r="FCT69" s="136"/>
      <c r="FCU69" s="136"/>
      <c r="FCV69" s="136"/>
      <c r="FCW69" s="136"/>
      <c r="FCX69" s="136"/>
      <c r="FCY69" s="136"/>
      <c r="FCZ69" s="136"/>
      <c r="FDA69" s="136"/>
      <c r="FDB69" s="136"/>
      <c r="FDC69" s="136"/>
      <c r="FDD69" s="136"/>
      <c r="FDE69" s="136"/>
      <c r="FDF69" s="136"/>
      <c r="FDG69" s="136"/>
      <c r="FDH69" s="136"/>
      <c r="FDI69" s="136"/>
      <c r="FDJ69" s="136"/>
      <c r="FDK69" s="136"/>
      <c r="FDL69" s="136"/>
      <c r="FDM69" s="136"/>
      <c r="FDN69" s="136"/>
      <c r="FDO69" s="136"/>
      <c r="FDP69" s="136"/>
      <c r="FDQ69" s="136"/>
      <c r="FDR69" s="136"/>
      <c r="FDS69" s="136"/>
      <c r="FDT69" s="136"/>
      <c r="FDU69" s="136"/>
      <c r="FDV69" s="136"/>
      <c r="FDW69" s="136"/>
      <c r="FDX69" s="136"/>
      <c r="FDY69" s="136"/>
      <c r="FDZ69" s="136"/>
      <c r="FEA69" s="136"/>
      <c r="FEB69" s="136"/>
      <c r="FEC69" s="136"/>
      <c r="FED69" s="136"/>
      <c r="FEE69" s="136"/>
      <c r="FEF69" s="136"/>
      <c r="FEG69" s="136"/>
      <c r="FEH69" s="136"/>
      <c r="FEI69" s="136"/>
      <c r="FEJ69" s="136"/>
      <c r="FEK69" s="136"/>
      <c r="FEL69" s="136"/>
      <c r="FEM69" s="136"/>
      <c r="FEN69" s="136"/>
      <c r="FEO69" s="136"/>
      <c r="FEP69" s="136"/>
      <c r="FEQ69" s="136"/>
      <c r="FER69" s="136"/>
      <c r="FES69" s="136"/>
      <c r="FET69" s="136"/>
      <c r="FEU69" s="136"/>
      <c r="FEV69" s="136"/>
      <c r="FEW69" s="136"/>
      <c r="FEX69" s="136"/>
      <c r="FEY69" s="136"/>
      <c r="FEZ69" s="136"/>
      <c r="FFA69" s="136"/>
      <c r="FFB69" s="136"/>
      <c r="FFC69" s="136"/>
      <c r="FFD69" s="136"/>
      <c r="FFE69" s="136"/>
      <c r="FFF69" s="136"/>
      <c r="FFG69" s="136"/>
      <c r="FFH69" s="136"/>
      <c r="FFI69" s="136"/>
      <c r="FFJ69" s="136"/>
      <c r="FFK69" s="136"/>
      <c r="FFL69" s="136"/>
      <c r="FFM69" s="136"/>
      <c r="FFN69" s="136"/>
      <c r="FFO69" s="136"/>
      <c r="FFP69" s="136"/>
      <c r="FFQ69" s="136"/>
      <c r="FFR69" s="136"/>
      <c r="FFS69" s="136"/>
      <c r="FFT69" s="136"/>
      <c r="FFU69" s="136"/>
      <c r="FFV69" s="136"/>
      <c r="FFW69" s="136"/>
      <c r="FFX69" s="136"/>
      <c r="FFY69" s="136"/>
      <c r="FFZ69" s="136"/>
      <c r="FGA69" s="136"/>
      <c r="FGB69" s="136"/>
      <c r="FGC69" s="136"/>
      <c r="FGD69" s="136"/>
      <c r="FGE69" s="136"/>
      <c r="FGF69" s="136"/>
      <c r="FGG69" s="136"/>
      <c r="FGH69" s="136"/>
      <c r="FGI69" s="136"/>
      <c r="FGJ69" s="136"/>
      <c r="FGK69" s="136"/>
      <c r="FGL69" s="136"/>
      <c r="FGM69" s="136"/>
      <c r="FGN69" s="136"/>
      <c r="FGO69" s="136"/>
      <c r="FGP69" s="136"/>
      <c r="FGQ69" s="136"/>
      <c r="FGR69" s="136"/>
      <c r="FGS69" s="136"/>
      <c r="FGT69" s="136"/>
      <c r="FGU69" s="136"/>
      <c r="FGV69" s="136"/>
      <c r="FGW69" s="136"/>
      <c r="FGX69" s="136"/>
      <c r="FGY69" s="136"/>
      <c r="FGZ69" s="136"/>
      <c r="FHA69" s="136"/>
      <c r="FHB69" s="136"/>
      <c r="FHC69" s="136"/>
      <c r="FHD69" s="136"/>
      <c r="FHE69" s="136"/>
      <c r="FHF69" s="136"/>
      <c r="FHG69" s="136"/>
      <c r="FHH69" s="136"/>
      <c r="FHI69" s="136"/>
      <c r="FHJ69" s="136"/>
      <c r="FHK69" s="136"/>
      <c r="FHL69" s="136"/>
      <c r="FHM69" s="136"/>
      <c r="FHN69" s="136"/>
      <c r="FHO69" s="136"/>
      <c r="FHP69" s="136"/>
      <c r="FHQ69" s="136"/>
      <c r="FHR69" s="136"/>
      <c r="FHS69" s="136"/>
      <c r="FHT69" s="136"/>
      <c r="FHU69" s="136"/>
      <c r="FHV69" s="136"/>
      <c r="FHW69" s="136"/>
      <c r="FHX69" s="136"/>
      <c r="FHY69" s="136"/>
      <c r="FHZ69" s="136"/>
      <c r="FIA69" s="136"/>
      <c r="FIB69" s="136"/>
      <c r="FIC69" s="136"/>
      <c r="FID69" s="136"/>
      <c r="FIE69" s="136"/>
      <c r="FIF69" s="136"/>
      <c r="FIG69" s="136"/>
      <c r="FIH69" s="136"/>
      <c r="FII69" s="136"/>
      <c r="FIJ69" s="136"/>
      <c r="FIK69" s="136"/>
      <c r="FIL69" s="136"/>
      <c r="FIM69" s="136"/>
      <c r="FIN69" s="136"/>
      <c r="FIO69" s="136"/>
      <c r="FIP69" s="136"/>
      <c r="FIQ69" s="136"/>
      <c r="FIR69" s="136"/>
      <c r="FIS69" s="136"/>
      <c r="FIT69" s="136"/>
      <c r="FIU69" s="136"/>
      <c r="FIV69" s="136"/>
      <c r="FIW69" s="136"/>
      <c r="FIX69" s="136"/>
      <c r="FIY69" s="136"/>
      <c r="FIZ69" s="136"/>
      <c r="FJA69" s="136"/>
      <c r="FJB69" s="136"/>
      <c r="FJC69" s="136"/>
      <c r="FJD69" s="136"/>
      <c r="FJE69" s="136"/>
      <c r="FJF69" s="136"/>
      <c r="FJG69" s="136"/>
      <c r="FJH69" s="136"/>
      <c r="FJI69" s="136"/>
      <c r="FJJ69" s="136"/>
      <c r="FJK69" s="136"/>
      <c r="FJL69" s="136"/>
      <c r="FJM69" s="136"/>
      <c r="FJN69" s="136"/>
      <c r="FJO69" s="136"/>
      <c r="FJP69" s="136"/>
      <c r="FJQ69" s="136"/>
      <c r="FJR69" s="136"/>
      <c r="FJS69" s="136"/>
      <c r="FJT69" s="136"/>
      <c r="FJU69" s="136"/>
      <c r="FJV69" s="136"/>
      <c r="FJW69" s="136"/>
      <c r="FJX69" s="136"/>
      <c r="FJY69" s="136"/>
      <c r="FJZ69" s="136"/>
      <c r="FKA69" s="136"/>
      <c r="FKB69" s="136"/>
      <c r="FKC69" s="136"/>
      <c r="FKD69" s="136"/>
      <c r="FKE69" s="136"/>
      <c r="FKF69" s="136"/>
      <c r="FKG69" s="136"/>
      <c r="FKH69" s="136"/>
      <c r="FKI69" s="136"/>
      <c r="FKJ69" s="136"/>
      <c r="FKK69" s="136"/>
      <c r="FKL69" s="136"/>
      <c r="FKM69" s="136"/>
      <c r="FKN69" s="136"/>
      <c r="FKO69" s="136"/>
      <c r="FKP69" s="136"/>
      <c r="FKQ69" s="136"/>
      <c r="FKR69" s="136"/>
      <c r="FKS69" s="136"/>
      <c r="FKT69" s="136"/>
      <c r="FKU69" s="136"/>
      <c r="FKV69" s="136"/>
      <c r="FKW69" s="136"/>
      <c r="FKX69" s="136"/>
      <c r="FKY69" s="136"/>
      <c r="FKZ69" s="136"/>
      <c r="FLA69" s="136"/>
      <c r="FLB69" s="136"/>
      <c r="FLC69" s="136"/>
      <c r="FLD69" s="136"/>
      <c r="FLE69" s="136"/>
      <c r="FLF69" s="136"/>
      <c r="FLG69" s="136"/>
      <c r="FLH69" s="136"/>
      <c r="FLI69" s="136"/>
      <c r="FLJ69" s="136"/>
      <c r="FLK69" s="136"/>
      <c r="FLL69" s="136"/>
      <c r="FLM69" s="136"/>
      <c r="FLN69" s="136"/>
      <c r="FLO69" s="136"/>
      <c r="FLP69" s="136"/>
      <c r="FLQ69" s="136"/>
      <c r="FLR69" s="136"/>
      <c r="FLS69" s="136"/>
      <c r="FLT69" s="136"/>
      <c r="FLU69" s="136"/>
      <c r="FLV69" s="136"/>
      <c r="FLW69" s="136"/>
      <c r="FLX69" s="136"/>
      <c r="FLY69" s="136"/>
      <c r="FLZ69" s="136"/>
      <c r="FMA69" s="136"/>
      <c r="FMB69" s="136"/>
      <c r="FMC69" s="136"/>
      <c r="FMD69" s="136"/>
      <c r="FME69" s="136"/>
      <c r="FMF69" s="136"/>
      <c r="FMG69" s="136"/>
      <c r="FMH69" s="136"/>
      <c r="FMI69" s="136"/>
      <c r="FMJ69" s="136"/>
      <c r="FMK69" s="136"/>
      <c r="FML69" s="136"/>
      <c r="FMM69" s="136"/>
      <c r="FMN69" s="136"/>
      <c r="FMO69" s="136"/>
      <c r="FMP69" s="136"/>
      <c r="FMQ69" s="136"/>
      <c r="FMR69" s="136"/>
      <c r="FMS69" s="136"/>
      <c r="FMT69" s="136"/>
      <c r="FMU69" s="136"/>
      <c r="FMV69" s="136"/>
      <c r="FMW69" s="136"/>
      <c r="FMX69" s="136"/>
      <c r="FMY69" s="136"/>
      <c r="FMZ69" s="136"/>
      <c r="FNA69" s="136"/>
      <c r="FNB69" s="136"/>
      <c r="FNC69" s="136"/>
      <c r="FND69" s="136"/>
      <c r="FNE69" s="136"/>
      <c r="FNF69" s="136"/>
      <c r="FNG69" s="136"/>
      <c r="FNH69" s="136"/>
      <c r="FNI69" s="136"/>
      <c r="FNJ69" s="136"/>
      <c r="FNK69" s="136"/>
      <c r="FNL69" s="136"/>
      <c r="FNM69" s="136"/>
      <c r="FNN69" s="136"/>
      <c r="FNO69" s="136"/>
      <c r="FNP69" s="136"/>
      <c r="FNQ69" s="136"/>
      <c r="FNR69" s="136"/>
      <c r="FNS69" s="136"/>
      <c r="FNT69" s="136"/>
      <c r="FNU69" s="136"/>
      <c r="FNV69" s="136"/>
      <c r="FNW69" s="136"/>
      <c r="FNX69" s="136"/>
      <c r="FNY69" s="136"/>
      <c r="FNZ69" s="136"/>
      <c r="FOA69" s="136"/>
      <c r="FOB69" s="136"/>
      <c r="FOC69" s="136"/>
      <c r="FOD69" s="136"/>
      <c r="FOE69" s="136"/>
      <c r="FOF69" s="136"/>
      <c r="FOG69" s="136"/>
      <c r="FOH69" s="136"/>
      <c r="FOI69" s="136"/>
      <c r="FOJ69" s="136"/>
      <c r="FOK69" s="136"/>
      <c r="FOL69" s="136"/>
      <c r="FOM69" s="136"/>
      <c r="FON69" s="136"/>
      <c r="FOO69" s="136"/>
      <c r="FOP69" s="136"/>
      <c r="FOQ69" s="136"/>
      <c r="FOR69" s="136"/>
      <c r="FOS69" s="136"/>
      <c r="FOT69" s="136"/>
      <c r="FOU69" s="136"/>
      <c r="FOV69" s="136"/>
      <c r="FOW69" s="136"/>
      <c r="FOX69" s="136"/>
      <c r="FOY69" s="136"/>
      <c r="FOZ69" s="136"/>
      <c r="FPA69" s="136"/>
      <c r="FPB69" s="136"/>
      <c r="FPC69" s="136"/>
      <c r="FPD69" s="136"/>
      <c r="FPE69" s="136"/>
      <c r="FPF69" s="136"/>
      <c r="FPG69" s="136"/>
      <c r="FPH69" s="136"/>
      <c r="FPI69" s="136"/>
      <c r="FPJ69" s="136"/>
      <c r="FPK69" s="136"/>
      <c r="FPL69" s="136"/>
      <c r="FPM69" s="136"/>
      <c r="FPN69" s="136"/>
      <c r="FPO69" s="136"/>
      <c r="FPP69" s="136"/>
      <c r="FPQ69" s="136"/>
      <c r="FPR69" s="136"/>
      <c r="FPS69" s="136"/>
      <c r="FPT69" s="136"/>
      <c r="FPU69" s="136"/>
      <c r="FPV69" s="136"/>
      <c r="FPW69" s="136"/>
      <c r="FPX69" s="136"/>
      <c r="FPY69" s="136"/>
      <c r="FPZ69" s="136"/>
      <c r="FQA69" s="136"/>
      <c r="FQB69" s="136"/>
      <c r="FQC69" s="136"/>
      <c r="FQD69" s="136"/>
      <c r="FQE69" s="136"/>
      <c r="FQF69" s="136"/>
      <c r="FQG69" s="136"/>
      <c r="FQH69" s="136"/>
      <c r="FQI69" s="136"/>
      <c r="FQJ69" s="136"/>
      <c r="FQK69" s="136"/>
      <c r="FQL69" s="136"/>
      <c r="FQM69" s="136"/>
      <c r="FQN69" s="136"/>
      <c r="FQO69" s="136"/>
      <c r="FQP69" s="136"/>
      <c r="FQQ69" s="136"/>
      <c r="FQR69" s="136"/>
      <c r="FQS69" s="136"/>
      <c r="FQT69" s="136"/>
      <c r="FQU69" s="136"/>
      <c r="FQV69" s="136"/>
      <c r="FQW69" s="136"/>
      <c r="FQX69" s="136"/>
      <c r="FQY69" s="136"/>
      <c r="FQZ69" s="136"/>
      <c r="FRA69" s="136"/>
      <c r="FRB69" s="136"/>
      <c r="FRC69" s="136"/>
      <c r="FRD69" s="136"/>
      <c r="FRE69" s="136"/>
      <c r="FRF69" s="136"/>
      <c r="FRG69" s="136"/>
      <c r="FRH69" s="136"/>
      <c r="FRI69" s="136"/>
      <c r="FRJ69" s="136"/>
      <c r="FRK69" s="136"/>
      <c r="FRL69" s="136"/>
      <c r="FRM69" s="136"/>
      <c r="FRN69" s="136"/>
      <c r="FRO69" s="136"/>
      <c r="FRP69" s="136"/>
      <c r="FRQ69" s="136"/>
      <c r="FRR69" s="136"/>
      <c r="FRS69" s="136"/>
      <c r="FRT69" s="136"/>
      <c r="FRU69" s="136"/>
      <c r="FRV69" s="136"/>
      <c r="FRW69" s="136"/>
      <c r="FRX69" s="136"/>
      <c r="FRY69" s="136"/>
      <c r="FRZ69" s="136"/>
      <c r="FSA69" s="136"/>
      <c r="FSB69" s="136"/>
      <c r="FSC69" s="136"/>
      <c r="FSD69" s="136"/>
      <c r="FSE69" s="136"/>
      <c r="FSF69" s="136"/>
      <c r="FSG69" s="136"/>
      <c r="FSH69" s="136"/>
      <c r="FSI69" s="136"/>
      <c r="FSJ69" s="136"/>
      <c r="FSK69" s="136"/>
      <c r="FSL69" s="136"/>
      <c r="FSM69" s="136"/>
      <c r="FSN69" s="136"/>
      <c r="FSO69" s="136"/>
      <c r="FSP69" s="136"/>
      <c r="FSQ69" s="136"/>
      <c r="FSR69" s="136"/>
      <c r="FSS69" s="136"/>
      <c r="FST69" s="136"/>
      <c r="FSU69" s="136"/>
      <c r="FSV69" s="136"/>
      <c r="FSW69" s="136"/>
      <c r="FSX69" s="136"/>
      <c r="FSY69" s="136"/>
      <c r="FSZ69" s="136"/>
      <c r="FTA69" s="136"/>
      <c r="FTB69" s="136"/>
      <c r="FTC69" s="136"/>
      <c r="FTD69" s="136"/>
      <c r="FTE69" s="136"/>
      <c r="FTF69" s="136"/>
      <c r="FTG69" s="136"/>
      <c r="FTH69" s="136"/>
      <c r="FTI69" s="136"/>
      <c r="FTJ69" s="136"/>
      <c r="FTK69" s="136"/>
      <c r="FTL69" s="136"/>
      <c r="FTM69" s="136"/>
      <c r="FTN69" s="136"/>
      <c r="FTO69" s="136"/>
      <c r="FTP69" s="136"/>
      <c r="FTQ69" s="136"/>
      <c r="FTR69" s="136"/>
      <c r="FTS69" s="136"/>
      <c r="FTT69" s="136"/>
      <c r="FTU69" s="136"/>
      <c r="FTV69" s="136"/>
      <c r="FTW69" s="136"/>
      <c r="FTX69" s="136"/>
      <c r="FTY69" s="136"/>
      <c r="FTZ69" s="136"/>
      <c r="FUA69" s="136"/>
      <c r="FUB69" s="136"/>
      <c r="FUC69" s="136"/>
      <c r="FUD69" s="136"/>
      <c r="FUE69" s="136"/>
      <c r="FUF69" s="136"/>
      <c r="FUG69" s="136"/>
      <c r="FUH69" s="136"/>
      <c r="FUI69" s="136"/>
      <c r="FUJ69" s="136"/>
      <c r="FUK69" s="136"/>
      <c r="FUL69" s="136"/>
      <c r="FUM69" s="136"/>
      <c r="FUN69" s="136"/>
      <c r="FUO69" s="136"/>
      <c r="FUP69" s="136"/>
      <c r="FUQ69" s="136"/>
      <c r="FUR69" s="136"/>
      <c r="FUS69" s="136"/>
      <c r="FUT69" s="136"/>
      <c r="FUU69" s="136"/>
      <c r="FUV69" s="136"/>
      <c r="FUW69" s="136"/>
      <c r="FUX69" s="136"/>
      <c r="FUY69" s="136"/>
      <c r="FUZ69" s="136"/>
      <c r="FVA69" s="136"/>
      <c r="FVB69" s="136"/>
      <c r="FVC69" s="136"/>
      <c r="FVD69" s="136"/>
      <c r="FVE69" s="136"/>
      <c r="FVF69" s="136"/>
      <c r="FVG69" s="136"/>
      <c r="FVH69" s="136"/>
      <c r="FVI69" s="136"/>
      <c r="FVJ69" s="136"/>
      <c r="FVK69" s="136"/>
      <c r="FVL69" s="136"/>
      <c r="FVM69" s="136"/>
      <c r="FVN69" s="136"/>
      <c r="FVO69" s="136"/>
      <c r="FVP69" s="136"/>
      <c r="FVQ69" s="136"/>
      <c r="FVR69" s="136"/>
      <c r="FVS69" s="136"/>
      <c r="FVT69" s="136"/>
      <c r="FVU69" s="136"/>
      <c r="FVV69" s="136"/>
      <c r="FVW69" s="136"/>
      <c r="FVX69" s="136"/>
      <c r="FVY69" s="136"/>
      <c r="FVZ69" s="136"/>
      <c r="FWA69" s="136"/>
      <c r="FWB69" s="136"/>
      <c r="FWC69" s="136"/>
      <c r="FWD69" s="136"/>
      <c r="FWE69" s="136"/>
      <c r="FWF69" s="136"/>
      <c r="FWG69" s="136"/>
      <c r="FWH69" s="136"/>
      <c r="FWI69" s="136"/>
      <c r="FWJ69" s="136"/>
      <c r="FWK69" s="136"/>
      <c r="FWL69" s="136"/>
      <c r="FWM69" s="136"/>
      <c r="FWN69" s="136"/>
      <c r="FWO69" s="136"/>
      <c r="FWP69" s="136"/>
      <c r="FWQ69" s="136"/>
      <c r="FWR69" s="136"/>
      <c r="FWS69" s="136"/>
      <c r="FWT69" s="136"/>
      <c r="FWU69" s="136"/>
      <c r="FWV69" s="136"/>
      <c r="FWW69" s="136"/>
      <c r="FWX69" s="136"/>
      <c r="FWY69" s="136"/>
      <c r="FWZ69" s="136"/>
      <c r="FXA69" s="136"/>
      <c r="FXB69" s="136"/>
      <c r="FXC69" s="136"/>
      <c r="FXD69" s="136"/>
      <c r="FXE69" s="136"/>
      <c r="FXF69" s="136"/>
      <c r="FXG69" s="136"/>
      <c r="FXH69" s="136"/>
      <c r="FXI69" s="136"/>
      <c r="FXJ69" s="136"/>
      <c r="FXK69" s="136"/>
      <c r="FXL69" s="136"/>
      <c r="FXM69" s="136"/>
      <c r="FXN69" s="136"/>
      <c r="FXO69" s="136"/>
      <c r="FXP69" s="136"/>
      <c r="FXQ69" s="136"/>
      <c r="FXR69" s="136"/>
      <c r="FXS69" s="136"/>
      <c r="FXT69" s="136"/>
      <c r="FXU69" s="136"/>
      <c r="FXV69" s="136"/>
      <c r="FXW69" s="136"/>
      <c r="FXX69" s="136"/>
      <c r="FXY69" s="136"/>
      <c r="FXZ69" s="136"/>
      <c r="FYA69" s="136"/>
      <c r="FYB69" s="136"/>
      <c r="FYC69" s="136"/>
      <c r="FYD69" s="136"/>
      <c r="FYE69" s="136"/>
      <c r="FYF69" s="136"/>
      <c r="FYG69" s="136"/>
      <c r="FYH69" s="136"/>
      <c r="FYI69" s="136"/>
      <c r="FYJ69" s="136"/>
      <c r="FYK69" s="136"/>
      <c r="FYL69" s="136"/>
      <c r="FYM69" s="136"/>
      <c r="FYN69" s="136"/>
      <c r="FYO69" s="136"/>
      <c r="FYP69" s="136"/>
      <c r="FYQ69" s="136"/>
      <c r="FYR69" s="136"/>
      <c r="FYS69" s="136"/>
      <c r="FYT69" s="136"/>
      <c r="FYU69" s="136"/>
      <c r="FYV69" s="136"/>
      <c r="FYW69" s="136"/>
      <c r="FYX69" s="136"/>
      <c r="FYY69" s="136"/>
      <c r="FYZ69" s="136"/>
      <c r="FZA69" s="136"/>
      <c r="FZB69" s="136"/>
      <c r="FZC69" s="136"/>
      <c r="FZD69" s="136"/>
      <c r="FZE69" s="136"/>
      <c r="FZF69" s="136"/>
      <c r="FZG69" s="136"/>
      <c r="FZH69" s="136"/>
      <c r="FZI69" s="136"/>
      <c r="FZJ69" s="136"/>
      <c r="FZK69" s="136"/>
      <c r="FZL69" s="136"/>
      <c r="FZM69" s="136"/>
      <c r="FZN69" s="136"/>
      <c r="FZO69" s="136"/>
      <c r="FZP69" s="136"/>
      <c r="FZQ69" s="136"/>
      <c r="FZR69" s="136"/>
      <c r="FZS69" s="136"/>
      <c r="FZT69" s="136"/>
      <c r="FZU69" s="136"/>
      <c r="FZV69" s="136"/>
      <c r="FZW69" s="136"/>
      <c r="FZX69" s="136"/>
      <c r="FZY69" s="136"/>
      <c r="FZZ69" s="136"/>
      <c r="GAA69" s="136"/>
      <c r="GAB69" s="136"/>
      <c r="GAC69" s="136"/>
      <c r="GAD69" s="136"/>
      <c r="GAE69" s="136"/>
      <c r="GAF69" s="136"/>
      <c r="GAG69" s="136"/>
      <c r="GAH69" s="136"/>
      <c r="GAI69" s="136"/>
      <c r="GAJ69" s="136"/>
      <c r="GAK69" s="136"/>
      <c r="GAL69" s="136"/>
      <c r="GAM69" s="136"/>
      <c r="GAN69" s="136"/>
      <c r="GAO69" s="136"/>
      <c r="GAP69" s="136"/>
      <c r="GAQ69" s="136"/>
      <c r="GAR69" s="136"/>
      <c r="GAS69" s="136"/>
      <c r="GAT69" s="136"/>
      <c r="GAU69" s="136"/>
      <c r="GAV69" s="136"/>
      <c r="GAW69" s="136"/>
      <c r="GAX69" s="136"/>
      <c r="GAY69" s="136"/>
      <c r="GAZ69" s="136"/>
      <c r="GBA69" s="136"/>
      <c r="GBB69" s="136"/>
      <c r="GBC69" s="136"/>
      <c r="GBD69" s="136"/>
      <c r="GBE69" s="136"/>
      <c r="GBF69" s="136"/>
      <c r="GBG69" s="136"/>
      <c r="GBH69" s="136"/>
      <c r="GBI69" s="136"/>
      <c r="GBJ69" s="136"/>
      <c r="GBK69" s="136"/>
      <c r="GBL69" s="136"/>
      <c r="GBM69" s="136"/>
      <c r="GBN69" s="136"/>
      <c r="GBO69" s="136"/>
      <c r="GBP69" s="136"/>
      <c r="GBQ69" s="136"/>
      <c r="GBR69" s="136"/>
      <c r="GBS69" s="136"/>
      <c r="GBT69" s="136"/>
      <c r="GBU69" s="136"/>
      <c r="GBV69" s="136"/>
      <c r="GBW69" s="136"/>
      <c r="GBX69" s="136"/>
      <c r="GBY69" s="136"/>
      <c r="GBZ69" s="136"/>
      <c r="GCA69" s="136"/>
      <c r="GCB69" s="136"/>
      <c r="GCC69" s="136"/>
      <c r="GCD69" s="136"/>
      <c r="GCE69" s="136"/>
      <c r="GCF69" s="136"/>
      <c r="GCG69" s="136"/>
      <c r="GCH69" s="136"/>
      <c r="GCI69" s="136"/>
      <c r="GCJ69" s="136"/>
      <c r="GCK69" s="136"/>
      <c r="GCL69" s="136"/>
      <c r="GCM69" s="136"/>
      <c r="GCN69" s="136"/>
      <c r="GCO69" s="136"/>
      <c r="GCP69" s="136"/>
      <c r="GCQ69" s="136"/>
      <c r="GCR69" s="136"/>
      <c r="GCS69" s="136"/>
      <c r="GCT69" s="136"/>
      <c r="GCU69" s="136"/>
      <c r="GCV69" s="136"/>
      <c r="GCW69" s="136"/>
      <c r="GCX69" s="136"/>
      <c r="GCY69" s="136"/>
      <c r="GCZ69" s="136"/>
      <c r="GDA69" s="136"/>
      <c r="GDB69" s="136"/>
      <c r="GDC69" s="136"/>
      <c r="GDD69" s="136"/>
      <c r="GDE69" s="136"/>
      <c r="GDF69" s="136"/>
      <c r="GDG69" s="136"/>
      <c r="GDH69" s="136"/>
      <c r="GDI69" s="136"/>
      <c r="GDJ69" s="136"/>
      <c r="GDK69" s="136"/>
      <c r="GDL69" s="136"/>
      <c r="GDM69" s="136"/>
      <c r="GDN69" s="136"/>
      <c r="GDO69" s="136"/>
      <c r="GDP69" s="136"/>
      <c r="GDQ69" s="136"/>
      <c r="GDR69" s="136"/>
      <c r="GDS69" s="136"/>
      <c r="GDT69" s="136"/>
      <c r="GDU69" s="136"/>
      <c r="GDV69" s="136"/>
      <c r="GDW69" s="136"/>
      <c r="GDX69" s="136"/>
      <c r="GDY69" s="136"/>
      <c r="GDZ69" s="136"/>
      <c r="GEA69" s="136"/>
      <c r="GEB69" s="136"/>
      <c r="GEC69" s="136"/>
      <c r="GED69" s="136"/>
      <c r="GEE69" s="136"/>
      <c r="GEF69" s="136"/>
      <c r="GEG69" s="136"/>
      <c r="GEH69" s="136"/>
      <c r="GEI69" s="136"/>
      <c r="GEJ69" s="136"/>
      <c r="GEK69" s="136"/>
      <c r="GEL69" s="136"/>
      <c r="GEM69" s="136"/>
      <c r="GEN69" s="136"/>
      <c r="GEO69" s="136"/>
      <c r="GEP69" s="136"/>
      <c r="GEQ69" s="136"/>
      <c r="GER69" s="136"/>
      <c r="GES69" s="136"/>
      <c r="GET69" s="136"/>
      <c r="GEU69" s="136"/>
      <c r="GEV69" s="136"/>
      <c r="GEW69" s="136"/>
      <c r="GEX69" s="136"/>
      <c r="GEY69" s="136"/>
      <c r="GEZ69" s="136"/>
      <c r="GFA69" s="136"/>
      <c r="GFB69" s="136"/>
      <c r="GFC69" s="136"/>
      <c r="GFD69" s="136"/>
      <c r="GFE69" s="136"/>
      <c r="GFF69" s="136"/>
      <c r="GFG69" s="136"/>
      <c r="GFH69" s="136"/>
      <c r="GFI69" s="136"/>
      <c r="GFJ69" s="136"/>
      <c r="GFK69" s="136"/>
      <c r="GFL69" s="136"/>
      <c r="GFM69" s="136"/>
      <c r="GFN69" s="136"/>
      <c r="GFO69" s="136"/>
      <c r="GFP69" s="136"/>
      <c r="GFQ69" s="136"/>
      <c r="GFR69" s="136"/>
      <c r="GFS69" s="136"/>
      <c r="GFT69" s="136"/>
      <c r="GFU69" s="136"/>
      <c r="GFV69" s="136"/>
      <c r="GFW69" s="136"/>
      <c r="GFX69" s="136"/>
      <c r="GFY69" s="136"/>
      <c r="GFZ69" s="136"/>
      <c r="GGA69" s="136"/>
      <c r="GGB69" s="136"/>
      <c r="GGC69" s="136"/>
      <c r="GGD69" s="136"/>
      <c r="GGE69" s="136"/>
      <c r="GGF69" s="136"/>
      <c r="GGG69" s="136"/>
      <c r="GGH69" s="136"/>
      <c r="GGI69" s="136"/>
      <c r="GGJ69" s="136"/>
      <c r="GGK69" s="136"/>
      <c r="GGL69" s="136"/>
      <c r="GGM69" s="136"/>
      <c r="GGN69" s="136"/>
      <c r="GGO69" s="136"/>
      <c r="GGP69" s="136"/>
      <c r="GGQ69" s="136"/>
      <c r="GGR69" s="136"/>
      <c r="GGS69" s="136"/>
      <c r="GGT69" s="136"/>
      <c r="GGU69" s="136"/>
      <c r="GGV69" s="136"/>
      <c r="GGW69" s="136"/>
      <c r="GGX69" s="136"/>
      <c r="GGY69" s="136"/>
      <c r="GGZ69" s="136"/>
      <c r="GHA69" s="136"/>
      <c r="GHB69" s="136"/>
      <c r="GHC69" s="136"/>
      <c r="GHD69" s="136"/>
      <c r="GHE69" s="136"/>
      <c r="GHF69" s="136"/>
      <c r="GHG69" s="136"/>
      <c r="GHH69" s="136"/>
      <c r="GHI69" s="136"/>
      <c r="GHJ69" s="136"/>
      <c r="GHK69" s="136"/>
      <c r="GHL69" s="136"/>
      <c r="GHM69" s="136"/>
      <c r="GHN69" s="136"/>
      <c r="GHO69" s="136"/>
      <c r="GHP69" s="136"/>
      <c r="GHQ69" s="136"/>
      <c r="GHR69" s="136"/>
      <c r="GHS69" s="136"/>
      <c r="GHT69" s="136"/>
      <c r="GHU69" s="136"/>
      <c r="GHV69" s="136"/>
      <c r="GHW69" s="136"/>
      <c r="GHX69" s="136"/>
      <c r="GHY69" s="136"/>
      <c r="GHZ69" s="136"/>
      <c r="GIA69" s="136"/>
      <c r="GIB69" s="136"/>
      <c r="GIC69" s="136"/>
      <c r="GID69" s="136"/>
      <c r="GIE69" s="136"/>
      <c r="GIF69" s="136"/>
      <c r="GIG69" s="136"/>
      <c r="GIH69" s="136"/>
      <c r="GII69" s="136"/>
      <c r="GIJ69" s="136"/>
      <c r="GIK69" s="136"/>
      <c r="GIL69" s="136"/>
      <c r="GIM69" s="136"/>
      <c r="GIN69" s="136"/>
      <c r="GIO69" s="136"/>
      <c r="GIP69" s="136"/>
      <c r="GIQ69" s="136"/>
      <c r="GIR69" s="136"/>
      <c r="GIS69" s="136"/>
      <c r="GIT69" s="136"/>
      <c r="GIU69" s="136"/>
      <c r="GIV69" s="136"/>
      <c r="GIW69" s="136"/>
      <c r="GIX69" s="136"/>
      <c r="GIY69" s="136"/>
      <c r="GIZ69" s="136"/>
      <c r="GJA69" s="136"/>
      <c r="GJB69" s="136"/>
      <c r="GJC69" s="136"/>
      <c r="GJD69" s="136"/>
      <c r="GJE69" s="136"/>
      <c r="GJF69" s="136"/>
      <c r="GJG69" s="136"/>
      <c r="GJH69" s="136"/>
      <c r="GJI69" s="136"/>
      <c r="GJJ69" s="136"/>
      <c r="GJK69" s="136"/>
      <c r="GJL69" s="136"/>
      <c r="GJM69" s="136"/>
      <c r="GJN69" s="136"/>
      <c r="GJO69" s="136"/>
      <c r="GJP69" s="136"/>
      <c r="GJQ69" s="136"/>
      <c r="GJR69" s="136"/>
      <c r="GJS69" s="136"/>
      <c r="GJT69" s="136"/>
      <c r="GJU69" s="136"/>
      <c r="GJV69" s="136"/>
      <c r="GJW69" s="136"/>
      <c r="GJX69" s="136"/>
      <c r="GJY69" s="136"/>
      <c r="GJZ69" s="136"/>
      <c r="GKA69" s="136"/>
      <c r="GKB69" s="136"/>
      <c r="GKC69" s="136"/>
      <c r="GKD69" s="136"/>
      <c r="GKE69" s="136"/>
      <c r="GKF69" s="136"/>
      <c r="GKG69" s="136"/>
      <c r="GKH69" s="136"/>
      <c r="GKI69" s="136"/>
      <c r="GKJ69" s="136"/>
      <c r="GKK69" s="136"/>
      <c r="GKL69" s="136"/>
      <c r="GKM69" s="136"/>
      <c r="GKN69" s="136"/>
      <c r="GKO69" s="136"/>
      <c r="GKP69" s="136"/>
      <c r="GKQ69" s="136"/>
      <c r="GKR69" s="136"/>
      <c r="GKS69" s="136"/>
      <c r="GKT69" s="136"/>
      <c r="GKU69" s="136"/>
      <c r="GKV69" s="136"/>
      <c r="GKW69" s="136"/>
      <c r="GKX69" s="136"/>
      <c r="GKY69" s="136"/>
      <c r="GKZ69" s="136"/>
      <c r="GLA69" s="136"/>
      <c r="GLB69" s="136"/>
      <c r="GLC69" s="136"/>
      <c r="GLD69" s="136"/>
      <c r="GLE69" s="136"/>
      <c r="GLF69" s="136"/>
      <c r="GLG69" s="136"/>
      <c r="GLH69" s="136"/>
      <c r="GLI69" s="136"/>
      <c r="GLJ69" s="136"/>
      <c r="GLK69" s="136"/>
      <c r="GLL69" s="136"/>
      <c r="GLM69" s="136"/>
      <c r="GLN69" s="136"/>
      <c r="GLO69" s="136"/>
      <c r="GLP69" s="136"/>
      <c r="GLQ69" s="136"/>
      <c r="GLR69" s="136"/>
      <c r="GLS69" s="136"/>
      <c r="GLT69" s="136"/>
      <c r="GLU69" s="136"/>
      <c r="GLV69" s="136"/>
      <c r="GLW69" s="136"/>
      <c r="GLX69" s="136"/>
      <c r="GLY69" s="136"/>
      <c r="GLZ69" s="136"/>
      <c r="GMA69" s="136"/>
      <c r="GMB69" s="136"/>
      <c r="GMC69" s="136"/>
      <c r="GMD69" s="136"/>
      <c r="GME69" s="136"/>
      <c r="GMF69" s="136"/>
      <c r="GMG69" s="136"/>
      <c r="GMH69" s="136"/>
      <c r="GMI69" s="136"/>
      <c r="GMJ69" s="136"/>
      <c r="GMK69" s="136"/>
      <c r="GML69" s="136"/>
      <c r="GMM69" s="136"/>
      <c r="GMN69" s="136"/>
      <c r="GMO69" s="136"/>
      <c r="GMP69" s="136"/>
      <c r="GMQ69" s="136"/>
      <c r="GMR69" s="136"/>
      <c r="GMS69" s="136"/>
      <c r="GMT69" s="136"/>
      <c r="GMU69" s="136"/>
      <c r="GMV69" s="136"/>
      <c r="GMW69" s="136"/>
      <c r="GMX69" s="136"/>
      <c r="GMY69" s="136"/>
      <c r="GMZ69" s="136"/>
      <c r="GNA69" s="136"/>
      <c r="GNB69" s="136"/>
      <c r="GNC69" s="136"/>
      <c r="GND69" s="136"/>
      <c r="GNE69" s="136"/>
      <c r="GNF69" s="136"/>
      <c r="GNG69" s="136"/>
      <c r="GNH69" s="136"/>
      <c r="GNI69" s="136"/>
      <c r="GNJ69" s="136"/>
      <c r="GNK69" s="136"/>
      <c r="GNL69" s="136"/>
      <c r="GNM69" s="136"/>
      <c r="GNN69" s="136"/>
      <c r="GNO69" s="136"/>
      <c r="GNP69" s="136"/>
      <c r="GNQ69" s="136"/>
      <c r="GNR69" s="136"/>
      <c r="GNS69" s="136"/>
      <c r="GNT69" s="136"/>
      <c r="GNU69" s="136"/>
      <c r="GNV69" s="136"/>
      <c r="GNW69" s="136"/>
      <c r="GNX69" s="136"/>
      <c r="GNY69" s="136"/>
      <c r="GNZ69" s="136"/>
      <c r="GOA69" s="136"/>
      <c r="GOB69" s="136"/>
      <c r="GOC69" s="136"/>
      <c r="GOD69" s="136"/>
      <c r="GOE69" s="136"/>
      <c r="GOF69" s="136"/>
      <c r="GOG69" s="136"/>
      <c r="GOH69" s="136"/>
      <c r="GOI69" s="136"/>
      <c r="GOJ69" s="136"/>
      <c r="GOK69" s="136"/>
      <c r="GOL69" s="136"/>
      <c r="GOM69" s="136"/>
      <c r="GON69" s="136"/>
      <c r="GOO69" s="136"/>
      <c r="GOP69" s="136"/>
      <c r="GOQ69" s="136"/>
      <c r="GOR69" s="136"/>
      <c r="GOS69" s="136"/>
      <c r="GOT69" s="136"/>
      <c r="GOU69" s="136"/>
      <c r="GOV69" s="136"/>
      <c r="GOW69" s="136"/>
      <c r="GOX69" s="136"/>
      <c r="GOY69" s="136"/>
      <c r="GOZ69" s="136"/>
      <c r="GPA69" s="136"/>
      <c r="GPB69" s="136"/>
      <c r="GPC69" s="136"/>
      <c r="GPD69" s="136"/>
      <c r="GPE69" s="136"/>
      <c r="GPF69" s="136"/>
      <c r="GPG69" s="136"/>
      <c r="GPH69" s="136"/>
      <c r="GPI69" s="136"/>
      <c r="GPJ69" s="136"/>
      <c r="GPK69" s="136"/>
      <c r="GPL69" s="136"/>
      <c r="GPM69" s="136"/>
      <c r="GPN69" s="136"/>
      <c r="GPO69" s="136"/>
      <c r="GPP69" s="136"/>
      <c r="GPQ69" s="136"/>
      <c r="GPR69" s="136"/>
      <c r="GPS69" s="136"/>
      <c r="GPT69" s="136"/>
      <c r="GPU69" s="136"/>
      <c r="GPV69" s="136"/>
      <c r="GPW69" s="136"/>
      <c r="GPX69" s="136"/>
      <c r="GPY69" s="136"/>
      <c r="GPZ69" s="136"/>
      <c r="GQA69" s="136"/>
      <c r="GQB69" s="136"/>
      <c r="GQC69" s="136"/>
      <c r="GQD69" s="136"/>
      <c r="GQE69" s="136"/>
      <c r="GQF69" s="136"/>
      <c r="GQG69" s="136"/>
      <c r="GQH69" s="136"/>
      <c r="GQI69" s="136"/>
      <c r="GQJ69" s="136"/>
      <c r="GQK69" s="136"/>
      <c r="GQL69" s="136"/>
      <c r="GQM69" s="136"/>
      <c r="GQN69" s="136"/>
      <c r="GQO69" s="136"/>
      <c r="GQP69" s="136"/>
      <c r="GQQ69" s="136"/>
      <c r="GQR69" s="136"/>
      <c r="GQS69" s="136"/>
      <c r="GQT69" s="136"/>
      <c r="GQU69" s="136"/>
      <c r="GQV69" s="136"/>
      <c r="GQW69" s="136"/>
      <c r="GQX69" s="136"/>
      <c r="GQY69" s="136"/>
      <c r="GQZ69" s="136"/>
      <c r="GRA69" s="136"/>
      <c r="GRB69" s="136"/>
      <c r="GRC69" s="136"/>
      <c r="GRD69" s="136"/>
      <c r="GRE69" s="136"/>
      <c r="GRF69" s="136"/>
      <c r="GRG69" s="136"/>
      <c r="GRH69" s="136"/>
      <c r="GRI69" s="136"/>
      <c r="GRJ69" s="136"/>
      <c r="GRK69" s="136"/>
      <c r="GRL69" s="136"/>
      <c r="GRM69" s="136"/>
      <c r="GRN69" s="136"/>
      <c r="GRO69" s="136"/>
      <c r="GRP69" s="136"/>
      <c r="GRQ69" s="136"/>
      <c r="GRR69" s="136"/>
      <c r="GRS69" s="136"/>
      <c r="GRT69" s="136"/>
      <c r="GRU69" s="136"/>
      <c r="GRV69" s="136"/>
      <c r="GRW69" s="136"/>
      <c r="GRX69" s="136"/>
      <c r="GRY69" s="136"/>
      <c r="GRZ69" s="136"/>
      <c r="GSA69" s="136"/>
      <c r="GSB69" s="136"/>
      <c r="GSC69" s="136"/>
      <c r="GSD69" s="136"/>
      <c r="GSE69" s="136"/>
      <c r="GSF69" s="136"/>
      <c r="GSG69" s="136"/>
      <c r="GSH69" s="136"/>
      <c r="GSI69" s="136"/>
      <c r="GSJ69" s="136"/>
      <c r="GSK69" s="136"/>
      <c r="GSL69" s="136"/>
      <c r="GSM69" s="136"/>
      <c r="GSN69" s="136"/>
      <c r="GSO69" s="136"/>
      <c r="GSP69" s="136"/>
      <c r="GSQ69" s="136"/>
      <c r="GSR69" s="136"/>
      <c r="GSS69" s="136"/>
      <c r="GST69" s="136"/>
      <c r="GSU69" s="136"/>
      <c r="GSV69" s="136"/>
      <c r="GSW69" s="136"/>
      <c r="GSX69" s="136"/>
      <c r="GSY69" s="136"/>
      <c r="GSZ69" s="136"/>
      <c r="GTA69" s="136"/>
      <c r="GTB69" s="136"/>
      <c r="GTC69" s="136"/>
      <c r="GTD69" s="136"/>
      <c r="GTE69" s="136"/>
      <c r="GTF69" s="136"/>
      <c r="GTG69" s="136"/>
      <c r="GTH69" s="136"/>
      <c r="GTI69" s="136"/>
      <c r="GTJ69" s="136"/>
      <c r="GTK69" s="136"/>
      <c r="GTL69" s="136"/>
      <c r="GTM69" s="136"/>
      <c r="GTN69" s="136"/>
      <c r="GTO69" s="136"/>
      <c r="GTP69" s="136"/>
      <c r="GTQ69" s="136"/>
      <c r="GTR69" s="136"/>
      <c r="GTS69" s="136"/>
      <c r="GTT69" s="136"/>
      <c r="GTU69" s="136"/>
      <c r="GTV69" s="136"/>
      <c r="GTW69" s="136"/>
      <c r="GTX69" s="136"/>
      <c r="GTY69" s="136"/>
      <c r="GTZ69" s="136"/>
      <c r="GUA69" s="136"/>
      <c r="GUB69" s="136"/>
      <c r="GUC69" s="136"/>
      <c r="GUD69" s="136"/>
      <c r="GUE69" s="136"/>
      <c r="GUF69" s="136"/>
      <c r="GUG69" s="136"/>
      <c r="GUH69" s="136"/>
      <c r="GUI69" s="136"/>
      <c r="GUJ69" s="136"/>
      <c r="GUK69" s="136"/>
      <c r="GUL69" s="136"/>
      <c r="GUM69" s="136"/>
      <c r="GUN69" s="136"/>
      <c r="GUO69" s="136"/>
      <c r="GUP69" s="136"/>
      <c r="GUQ69" s="136"/>
      <c r="GUR69" s="136"/>
      <c r="GUS69" s="136"/>
      <c r="GUT69" s="136"/>
      <c r="GUU69" s="136"/>
      <c r="GUV69" s="136"/>
      <c r="GUW69" s="136"/>
      <c r="GUX69" s="136"/>
      <c r="GUY69" s="136"/>
      <c r="GUZ69" s="136"/>
      <c r="GVA69" s="136"/>
      <c r="GVB69" s="136"/>
      <c r="GVC69" s="136"/>
      <c r="GVD69" s="136"/>
      <c r="GVE69" s="136"/>
      <c r="GVF69" s="136"/>
      <c r="GVG69" s="136"/>
      <c r="GVH69" s="136"/>
      <c r="GVI69" s="136"/>
      <c r="GVJ69" s="136"/>
      <c r="GVK69" s="136"/>
      <c r="GVL69" s="136"/>
      <c r="GVM69" s="136"/>
      <c r="GVN69" s="136"/>
      <c r="GVO69" s="136"/>
      <c r="GVP69" s="136"/>
      <c r="GVQ69" s="136"/>
      <c r="GVR69" s="136"/>
      <c r="GVS69" s="136"/>
      <c r="GVT69" s="136"/>
      <c r="GVU69" s="136"/>
      <c r="GVV69" s="136"/>
      <c r="GVW69" s="136"/>
      <c r="GVX69" s="136"/>
      <c r="GVY69" s="136"/>
      <c r="GVZ69" s="136"/>
      <c r="GWA69" s="136"/>
      <c r="GWB69" s="136"/>
      <c r="GWC69" s="136"/>
      <c r="GWD69" s="136"/>
      <c r="GWE69" s="136"/>
      <c r="GWF69" s="136"/>
      <c r="GWG69" s="136"/>
      <c r="GWH69" s="136"/>
      <c r="GWI69" s="136"/>
      <c r="GWJ69" s="136"/>
      <c r="GWK69" s="136"/>
      <c r="GWL69" s="136"/>
      <c r="GWM69" s="136"/>
      <c r="GWN69" s="136"/>
      <c r="GWO69" s="136"/>
      <c r="GWP69" s="136"/>
      <c r="GWQ69" s="136"/>
      <c r="GWR69" s="136"/>
      <c r="GWS69" s="136"/>
      <c r="GWT69" s="136"/>
      <c r="GWU69" s="136"/>
      <c r="GWV69" s="136"/>
      <c r="GWW69" s="136"/>
      <c r="GWX69" s="136"/>
      <c r="GWY69" s="136"/>
      <c r="GWZ69" s="136"/>
      <c r="GXA69" s="136"/>
      <c r="GXB69" s="136"/>
      <c r="GXC69" s="136"/>
      <c r="GXD69" s="136"/>
      <c r="GXE69" s="136"/>
      <c r="GXF69" s="136"/>
      <c r="GXG69" s="136"/>
      <c r="GXH69" s="136"/>
      <c r="GXI69" s="136"/>
      <c r="GXJ69" s="136"/>
      <c r="GXK69" s="136"/>
      <c r="GXL69" s="136"/>
      <c r="GXM69" s="136"/>
      <c r="GXN69" s="136"/>
      <c r="GXO69" s="136"/>
      <c r="GXP69" s="136"/>
      <c r="GXQ69" s="136"/>
      <c r="GXR69" s="136"/>
      <c r="GXS69" s="136"/>
      <c r="GXT69" s="136"/>
      <c r="GXU69" s="136"/>
      <c r="GXV69" s="136"/>
      <c r="GXW69" s="136"/>
      <c r="GXX69" s="136"/>
      <c r="GXY69" s="136"/>
      <c r="GXZ69" s="136"/>
      <c r="GYA69" s="136"/>
      <c r="GYB69" s="136"/>
      <c r="GYC69" s="136"/>
      <c r="GYD69" s="136"/>
      <c r="GYE69" s="136"/>
      <c r="GYF69" s="136"/>
      <c r="GYG69" s="136"/>
      <c r="GYH69" s="136"/>
      <c r="GYI69" s="136"/>
      <c r="GYJ69" s="136"/>
      <c r="GYK69" s="136"/>
      <c r="GYL69" s="136"/>
      <c r="GYM69" s="136"/>
      <c r="GYN69" s="136"/>
      <c r="GYO69" s="136"/>
      <c r="GYP69" s="136"/>
      <c r="GYQ69" s="136"/>
      <c r="GYR69" s="136"/>
      <c r="GYS69" s="136"/>
      <c r="GYT69" s="136"/>
      <c r="GYU69" s="136"/>
      <c r="GYV69" s="136"/>
      <c r="GYW69" s="136"/>
      <c r="GYX69" s="136"/>
      <c r="GYY69" s="136"/>
      <c r="GYZ69" s="136"/>
      <c r="GZA69" s="136"/>
      <c r="GZB69" s="136"/>
      <c r="GZC69" s="136"/>
      <c r="GZD69" s="136"/>
      <c r="GZE69" s="136"/>
      <c r="GZF69" s="136"/>
      <c r="GZG69" s="136"/>
      <c r="GZH69" s="136"/>
      <c r="GZI69" s="136"/>
      <c r="GZJ69" s="136"/>
      <c r="GZK69" s="136"/>
      <c r="GZL69" s="136"/>
      <c r="GZM69" s="136"/>
      <c r="GZN69" s="136"/>
      <c r="GZO69" s="136"/>
      <c r="GZP69" s="136"/>
      <c r="GZQ69" s="136"/>
      <c r="GZR69" s="136"/>
      <c r="GZS69" s="136"/>
      <c r="GZT69" s="136"/>
      <c r="GZU69" s="136"/>
      <c r="GZV69" s="136"/>
      <c r="GZW69" s="136"/>
      <c r="GZX69" s="136"/>
      <c r="GZY69" s="136"/>
      <c r="GZZ69" s="136"/>
      <c r="HAA69" s="136"/>
      <c r="HAB69" s="136"/>
      <c r="HAC69" s="136"/>
      <c r="HAD69" s="136"/>
      <c r="HAE69" s="136"/>
      <c r="HAF69" s="136"/>
      <c r="HAG69" s="136"/>
      <c r="HAH69" s="136"/>
      <c r="HAI69" s="136"/>
      <c r="HAJ69" s="136"/>
      <c r="HAK69" s="136"/>
      <c r="HAL69" s="136"/>
      <c r="HAM69" s="136"/>
      <c r="HAN69" s="136"/>
      <c r="HAO69" s="136"/>
      <c r="HAP69" s="136"/>
      <c r="HAQ69" s="136"/>
      <c r="HAR69" s="136"/>
      <c r="HAS69" s="136"/>
      <c r="HAT69" s="136"/>
      <c r="HAU69" s="136"/>
      <c r="HAV69" s="136"/>
      <c r="HAW69" s="136"/>
      <c r="HAX69" s="136"/>
      <c r="HAY69" s="136"/>
      <c r="HAZ69" s="136"/>
      <c r="HBA69" s="136"/>
      <c r="HBB69" s="136"/>
      <c r="HBC69" s="136"/>
      <c r="HBD69" s="136"/>
      <c r="HBE69" s="136"/>
      <c r="HBF69" s="136"/>
      <c r="HBG69" s="136"/>
      <c r="HBH69" s="136"/>
      <c r="HBI69" s="136"/>
      <c r="HBJ69" s="136"/>
      <c r="HBK69" s="136"/>
      <c r="HBL69" s="136"/>
      <c r="HBM69" s="136"/>
      <c r="HBN69" s="136"/>
      <c r="HBO69" s="136"/>
      <c r="HBP69" s="136"/>
      <c r="HBQ69" s="136"/>
      <c r="HBR69" s="136"/>
      <c r="HBS69" s="136"/>
      <c r="HBT69" s="136"/>
      <c r="HBU69" s="136"/>
      <c r="HBV69" s="136"/>
      <c r="HBW69" s="136"/>
      <c r="HBX69" s="136"/>
      <c r="HBY69" s="136"/>
      <c r="HBZ69" s="136"/>
      <c r="HCA69" s="136"/>
      <c r="HCB69" s="136"/>
      <c r="HCC69" s="136"/>
      <c r="HCD69" s="136"/>
      <c r="HCE69" s="136"/>
      <c r="HCF69" s="136"/>
      <c r="HCG69" s="136"/>
      <c r="HCH69" s="136"/>
      <c r="HCI69" s="136"/>
      <c r="HCJ69" s="136"/>
      <c r="HCK69" s="136"/>
      <c r="HCL69" s="136"/>
      <c r="HCM69" s="136"/>
      <c r="HCN69" s="136"/>
      <c r="HCO69" s="136"/>
      <c r="HCP69" s="136"/>
      <c r="HCQ69" s="136"/>
      <c r="HCR69" s="136"/>
      <c r="HCS69" s="136"/>
      <c r="HCT69" s="136"/>
      <c r="HCU69" s="136"/>
      <c r="HCV69" s="136"/>
      <c r="HCW69" s="136"/>
      <c r="HCX69" s="136"/>
      <c r="HCY69" s="136"/>
      <c r="HCZ69" s="136"/>
      <c r="HDA69" s="136"/>
      <c r="HDB69" s="136"/>
      <c r="HDC69" s="136"/>
      <c r="HDD69" s="136"/>
      <c r="HDE69" s="136"/>
      <c r="HDF69" s="136"/>
      <c r="HDG69" s="136"/>
      <c r="HDH69" s="136"/>
      <c r="HDI69" s="136"/>
      <c r="HDJ69" s="136"/>
      <c r="HDK69" s="136"/>
      <c r="HDL69" s="136"/>
      <c r="HDM69" s="136"/>
      <c r="HDN69" s="136"/>
      <c r="HDO69" s="136"/>
      <c r="HDP69" s="136"/>
      <c r="HDQ69" s="136"/>
      <c r="HDR69" s="136"/>
      <c r="HDS69" s="136"/>
      <c r="HDT69" s="136"/>
      <c r="HDU69" s="136"/>
      <c r="HDV69" s="136"/>
      <c r="HDW69" s="136"/>
      <c r="HDX69" s="136"/>
      <c r="HDY69" s="136"/>
      <c r="HDZ69" s="136"/>
      <c r="HEA69" s="136"/>
      <c r="HEB69" s="136"/>
      <c r="HEC69" s="136"/>
      <c r="HED69" s="136"/>
      <c r="HEE69" s="136"/>
      <c r="HEF69" s="136"/>
      <c r="HEG69" s="136"/>
      <c r="HEH69" s="136"/>
      <c r="HEI69" s="136"/>
      <c r="HEJ69" s="136"/>
      <c r="HEK69" s="136"/>
      <c r="HEL69" s="136"/>
      <c r="HEM69" s="136"/>
      <c r="HEN69" s="136"/>
      <c r="HEO69" s="136"/>
      <c r="HEP69" s="136"/>
      <c r="HEQ69" s="136"/>
      <c r="HER69" s="136"/>
      <c r="HES69" s="136"/>
      <c r="HET69" s="136"/>
      <c r="HEU69" s="136"/>
      <c r="HEV69" s="136"/>
      <c r="HEW69" s="136"/>
      <c r="HEX69" s="136"/>
      <c r="HEY69" s="136"/>
      <c r="HEZ69" s="136"/>
      <c r="HFA69" s="136"/>
      <c r="HFB69" s="136"/>
      <c r="HFC69" s="136"/>
      <c r="HFD69" s="136"/>
      <c r="HFE69" s="136"/>
      <c r="HFF69" s="136"/>
      <c r="HFG69" s="136"/>
      <c r="HFH69" s="136"/>
      <c r="HFI69" s="136"/>
      <c r="HFJ69" s="136"/>
      <c r="HFK69" s="136"/>
      <c r="HFL69" s="136"/>
      <c r="HFM69" s="136"/>
      <c r="HFN69" s="136"/>
      <c r="HFO69" s="136"/>
      <c r="HFP69" s="136"/>
      <c r="HFQ69" s="136"/>
      <c r="HFR69" s="136"/>
      <c r="HFS69" s="136"/>
      <c r="HFT69" s="136"/>
      <c r="HFU69" s="136"/>
      <c r="HFV69" s="136"/>
      <c r="HFW69" s="136"/>
      <c r="HFX69" s="136"/>
      <c r="HFY69" s="136"/>
      <c r="HFZ69" s="136"/>
      <c r="HGA69" s="136"/>
      <c r="HGB69" s="136"/>
      <c r="HGC69" s="136"/>
      <c r="HGD69" s="136"/>
      <c r="HGE69" s="136"/>
      <c r="HGF69" s="136"/>
      <c r="HGG69" s="136"/>
      <c r="HGH69" s="136"/>
      <c r="HGI69" s="136"/>
      <c r="HGJ69" s="136"/>
      <c r="HGK69" s="136"/>
      <c r="HGL69" s="136"/>
      <c r="HGM69" s="136"/>
      <c r="HGN69" s="136"/>
      <c r="HGO69" s="136"/>
      <c r="HGP69" s="136"/>
      <c r="HGQ69" s="136"/>
      <c r="HGR69" s="136"/>
      <c r="HGS69" s="136"/>
      <c r="HGT69" s="136"/>
      <c r="HGU69" s="136"/>
      <c r="HGV69" s="136"/>
      <c r="HGW69" s="136"/>
      <c r="HGX69" s="136"/>
      <c r="HGY69" s="136"/>
      <c r="HGZ69" s="136"/>
      <c r="HHA69" s="136"/>
      <c r="HHB69" s="136"/>
      <c r="HHC69" s="136"/>
      <c r="HHD69" s="136"/>
      <c r="HHE69" s="136"/>
      <c r="HHF69" s="136"/>
      <c r="HHG69" s="136"/>
      <c r="HHH69" s="136"/>
      <c r="HHI69" s="136"/>
      <c r="HHJ69" s="136"/>
      <c r="HHK69" s="136"/>
      <c r="HHL69" s="136"/>
      <c r="HHM69" s="136"/>
      <c r="HHN69" s="136"/>
      <c r="HHO69" s="136"/>
      <c r="HHP69" s="136"/>
      <c r="HHQ69" s="136"/>
      <c r="HHR69" s="136"/>
      <c r="HHS69" s="136"/>
      <c r="HHT69" s="136"/>
      <c r="HHU69" s="136"/>
      <c r="HHV69" s="136"/>
      <c r="HHW69" s="136"/>
      <c r="HHX69" s="136"/>
      <c r="HHY69" s="136"/>
      <c r="HHZ69" s="136"/>
      <c r="HIA69" s="136"/>
      <c r="HIB69" s="136"/>
      <c r="HIC69" s="136"/>
      <c r="HID69" s="136"/>
      <c r="HIE69" s="136"/>
      <c r="HIF69" s="136"/>
      <c r="HIG69" s="136"/>
      <c r="HIH69" s="136"/>
      <c r="HII69" s="136"/>
      <c r="HIJ69" s="136"/>
      <c r="HIK69" s="136"/>
      <c r="HIL69" s="136"/>
      <c r="HIM69" s="136"/>
      <c r="HIN69" s="136"/>
      <c r="HIO69" s="136"/>
      <c r="HIP69" s="136"/>
      <c r="HIQ69" s="136"/>
      <c r="HIR69" s="136"/>
      <c r="HIS69" s="136"/>
      <c r="HIT69" s="136"/>
      <c r="HIU69" s="136"/>
      <c r="HIV69" s="136"/>
      <c r="HIW69" s="136"/>
      <c r="HIX69" s="136"/>
      <c r="HIY69" s="136"/>
      <c r="HIZ69" s="136"/>
      <c r="HJA69" s="136"/>
      <c r="HJB69" s="136"/>
      <c r="HJC69" s="136"/>
      <c r="HJD69" s="136"/>
      <c r="HJE69" s="136"/>
      <c r="HJF69" s="136"/>
      <c r="HJG69" s="136"/>
      <c r="HJH69" s="136"/>
      <c r="HJI69" s="136"/>
      <c r="HJJ69" s="136"/>
      <c r="HJK69" s="136"/>
      <c r="HJL69" s="136"/>
      <c r="HJM69" s="136"/>
      <c r="HJN69" s="136"/>
      <c r="HJO69" s="136"/>
      <c r="HJP69" s="136"/>
      <c r="HJQ69" s="136"/>
      <c r="HJR69" s="136"/>
      <c r="HJS69" s="136"/>
      <c r="HJT69" s="136"/>
      <c r="HJU69" s="136"/>
      <c r="HJV69" s="136"/>
      <c r="HJW69" s="136"/>
      <c r="HJX69" s="136"/>
      <c r="HJY69" s="136"/>
      <c r="HJZ69" s="136"/>
      <c r="HKA69" s="136"/>
      <c r="HKB69" s="136"/>
      <c r="HKC69" s="136"/>
      <c r="HKD69" s="136"/>
      <c r="HKE69" s="136"/>
      <c r="HKF69" s="136"/>
      <c r="HKG69" s="136"/>
      <c r="HKH69" s="136"/>
      <c r="HKI69" s="136"/>
      <c r="HKJ69" s="136"/>
      <c r="HKK69" s="136"/>
      <c r="HKL69" s="136"/>
      <c r="HKM69" s="136"/>
      <c r="HKN69" s="136"/>
      <c r="HKO69" s="136"/>
      <c r="HKP69" s="136"/>
      <c r="HKQ69" s="136"/>
      <c r="HKR69" s="136"/>
      <c r="HKS69" s="136"/>
      <c r="HKT69" s="136"/>
      <c r="HKU69" s="136"/>
      <c r="HKV69" s="136"/>
      <c r="HKW69" s="136"/>
      <c r="HKX69" s="136"/>
      <c r="HKY69" s="136"/>
      <c r="HKZ69" s="136"/>
      <c r="HLA69" s="136"/>
      <c r="HLB69" s="136"/>
      <c r="HLC69" s="136"/>
      <c r="HLD69" s="136"/>
      <c r="HLE69" s="136"/>
      <c r="HLF69" s="136"/>
      <c r="HLG69" s="136"/>
      <c r="HLH69" s="136"/>
      <c r="HLI69" s="136"/>
      <c r="HLJ69" s="136"/>
      <c r="HLK69" s="136"/>
      <c r="HLL69" s="136"/>
      <c r="HLM69" s="136"/>
      <c r="HLN69" s="136"/>
      <c r="HLO69" s="136"/>
      <c r="HLP69" s="136"/>
      <c r="HLQ69" s="136"/>
      <c r="HLR69" s="136"/>
      <c r="HLS69" s="136"/>
      <c r="HLT69" s="136"/>
      <c r="HLU69" s="136"/>
      <c r="HLV69" s="136"/>
      <c r="HLW69" s="136"/>
      <c r="HLX69" s="136"/>
      <c r="HLY69" s="136"/>
      <c r="HLZ69" s="136"/>
      <c r="HMA69" s="136"/>
      <c r="HMB69" s="136"/>
      <c r="HMC69" s="136"/>
      <c r="HMD69" s="136"/>
      <c r="HME69" s="136"/>
      <c r="HMF69" s="136"/>
      <c r="HMG69" s="136"/>
      <c r="HMH69" s="136"/>
      <c r="HMI69" s="136"/>
      <c r="HMJ69" s="136"/>
      <c r="HMK69" s="136"/>
      <c r="HML69" s="136"/>
      <c r="HMM69" s="136"/>
      <c r="HMN69" s="136"/>
      <c r="HMO69" s="136"/>
      <c r="HMP69" s="136"/>
      <c r="HMQ69" s="136"/>
      <c r="HMR69" s="136"/>
      <c r="HMS69" s="136"/>
      <c r="HMT69" s="136"/>
      <c r="HMU69" s="136"/>
      <c r="HMV69" s="136"/>
      <c r="HMW69" s="136"/>
      <c r="HMX69" s="136"/>
      <c r="HMY69" s="136"/>
      <c r="HMZ69" s="136"/>
      <c r="HNA69" s="136"/>
      <c r="HNB69" s="136"/>
      <c r="HNC69" s="136"/>
      <c r="HND69" s="136"/>
      <c r="HNE69" s="136"/>
      <c r="HNF69" s="136"/>
      <c r="HNG69" s="136"/>
      <c r="HNH69" s="136"/>
      <c r="HNI69" s="136"/>
      <c r="HNJ69" s="136"/>
      <c r="HNK69" s="136"/>
      <c r="HNL69" s="136"/>
      <c r="HNM69" s="136"/>
      <c r="HNN69" s="136"/>
      <c r="HNO69" s="136"/>
      <c r="HNP69" s="136"/>
      <c r="HNQ69" s="136"/>
      <c r="HNR69" s="136"/>
      <c r="HNS69" s="136"/>
      <c r="HNT69" s="136"/>
      <c r="HNU69" s="136"/>
      <c r="HNV69" s="136"/>
      <c r="HNW69" s="136"/>
      <c r="HNX69" s="136"/>
      <c r="HNY69" s="136"/>
      <c r="HNZ69" s="136"/>
      <c r="HOA69" s="136"/>
      <c r="HOB69" s="136"/>
      <c r="HOC69" s="136"/>
      <c r="HOD69" s="136"/>
      <c r="HOE69" s="136"/>
      <c r="HOF69" s="136"/>
      <c r="HOG69" s="136"/>
      <c r="HOH69" s="136"/>
      <c r="HOI69" s="136"/>
      <c r="HOJ69" s="136"/>
      <c r="HOK69" s="136"/>
      <c r="HOL69" s="136"/>
      <c r="HOM69" s="136"/>
      <c r="HON69" s="136"/>
      <c r="HOO69" s="136"/>
      <c r="HOP69" s="136"/>
      <c r="HOQ69" s="136"/>
      <c r="HOR69" s="136"/>
      <c r="HOS69" s="136"/>
      <c r="HOT69" s="136"/>
      <c r="HOU69" s="136"/>
      <c r="HOV69" s="136"/>
      <c r="HOW69" s="136"/>
      <c r="HOX69" s="136"/>
      <c r="HOY69" s="136"/>
      <c r="HOZ69" s="136"/>
      <c r="HPA69" s="136"/>
      <c r="HPB69" s="136"/>
      <c r="HPC69" s="136"/>
      <c r="HPD69" s="136"/>
      <c r="HPE69" s="136"/>
      <c r="HPF69" s="136"/>
      <c r="HPG69" s="136"/>
      <c r="HPH69" s="136"/>
      <c r="HPI69" s="136"/>
      <c r="HPJ69" s="136"/>
      <c r="HPK69" s="136"/>
      <c r="HPL69" s="136"/>
      <c r="HPM69" s="136"/>
      <c r="HPN69" s="136"/>
      <c r="HPO69" s="136"/>
      <c r="HPP69" s="136"/>
      <c r="HPQ69" s="136"/>
      <c r="HPR69" s="136"/>
      <c r="HPS69" s="136"/>
      <c r="HPT69" s="136"/>
      <c r="HPU69" s="136"/>
      <c r="HPV69" s="136"/>
      <c r="HPW69" s="136"/>
      <c r="HPX69" s="136"/>
      <c r="HPY69" s="136"/>
      <c r="HPZ69" s="136"/>
      <c r="HQA69" s="136"/>
      <c r="HQB69" s="136"/>
      <c r="HQC69" s="136"/>
      <c r="HQD69" s="136"/>
      <c r="HQE69" s="136"/>
      <c r="HQF69" s="136"/>
      <c r="HQG69" s="136"/>
      <c r="HQH69" s="136"/>
      <c r="HQI69" s="136"/>
      <c r="HQJ69" s="136"/>
      <c r="HQK69" s="136"/>
      <c r="HQL69" s="136"/>
      <c r="HQM69" s="136"/>
      <c r="HQN69" s="136"/>
      <c r="HQO69" s="136"/>
      <c r="HQP69" s="136"/>
      <c r="HQQ69" s="136"/>
      <c r="HQR69" s="136"/>
      <c r="HQS69" s="136"/>
      <c r="HQT69" s="136"/>
      <c r="HQU69" s="136"/>
      <c r="HQV69" s="136"/>
      <c r="HQW69" s="136"/>
      <c r="HQX69" s="136"/>
      <c r="HQY69" s="136"/>
      <c r="HQZ69" s="136"/>
      <c r="HRA69" s="136"/>
      <c r="HRB69" s="136"/>
      <c r="HRC69" s="136"/>
      <c r="HRD69" s="136"/>
      <c r="HRE69" s="136"/>
      <c r="HRF69" s="136"/>
      <c r="HRG69" s="136"/>
      <c r="HRH69" s="136"/>
      <c r="HRI69" s="136"/>
      <c r="HRJ69" s="136"/>
      <c r="HRK69" s="136"/>
      <c r="HRL69" s="136"/>
      <c r="HRM69" s="136"/>
      <c r="HRN69" s="136"/>
      <c r="HRO69" s="136"/>
      <c r="HRP69" s="136"/>
      <c r="HRQ69" s="136"/>
      <c r="HRR69" s="136"/>
      <c r="HRS69" s="136"/>
      <c r="HRT69" s="136"/>
      <c r="HRU69" s="136"/>
      <c r="HRV69" s="136"/>
      <c r="HRW69" s="136"/>
      <c r="HRX69" s="136"/>
      <c r="HRY69" s="136"/>
      <c r="HRZ69" s="136"/>
      <c r="HSA69" s="136"/>
      <c r="HSB69" s="136"/>
      <c r="HSC69" s="136"/>
      <c r="HSD69" s="136"/>
      <c r="HSE69" s="136"/>
      <c r="HSF69" s="136"/>
      <c r="HSG69" s="136"/>
      <c r="HSH69" s="136"/>
      <c r="HSI69" s="136"/>
      <c r="HSJ69" s="136"/>
      <c r="HSK69" s="136"/>
      <c r="HSL69" s="136"/>
      <c r="HSM69" s="136"/>
      <c r="HSN69" s="136"/>
      <c r="HSO69" s="136"/>
      <c r="HSP69" s="136"/>
      <c r="HSQ69" s="136"/>
      <c r="HSR69" s="136"/>
      <c r="HSS69" s="136"/>
      <c r="HST69" s="136"/>
      <c r="HSU69" s="136"/>
      <c r="HSV69" s="136"/>
      <c r="HSW69" s="136"/>
      <c r="HSX69" s="136"/>
      <c r="HSY69" s="136"/>
      <c r="HSZ69" s="136"/>
      <c r="HTA69" s="136"/>
      <c r="HTB69" s="136"/>
      <c r="HTC69" s="136"/>
      <c r="HTD69" s="136"/>
      <c r="HTE69" s="136"/>
      <c r="HTF69" s="136"/>
      <c r="HTG69" s="136"/>
      <c r="HTH69" s="136"/>
      <c r="HTI69" s="136"/>
      <c r="HTJ69" s="136"/>
      <c r="HTK69" s="136"/>
      <c r="HTL69" s="136"/>
      <c r="HTM69" s="136"/>
      <c r="HTN69" s="136"/>
      <c r="HTO69" s="136"/>
      <c r="HTP69" s="136"/>
      <c r="HTQ69" s="136"/>
      <c r="HTR69" s="136"/>
      <c r="HTS69" s="136"/>
      <c r="HTT69" s="136"/>
      <c r="HTU69" s="136"/>
      <c r="HTV69" s="136"/>
      <c r="HTW69" s="136"/>
      <c r="HTX69" s="136"/>
      <c r="HTY69" s="136"/>
      <c r="HTZ69" s="136"/>
      <c r="HUA69" s="136"/>
      <c r="HUB69" s="136"/>
      <c r="HUC69" s="136"/>
      <c r="HUD69" s="136"/>
      <c r="HUE69" s="136"/>
      <c r="HUF69" s="136"/>
      <c r="HUG69" s="136"/>
      <c r="HUH69" s="136"/>
      <c r="HUI69" s="136"/>
      <c r="HUJ69" s="136"/>
      <c r="HUK69" s="136"/>
      <c r="HUL69" s="136"/>
      <c r="HUM69" s="136"/>
      <c r="HUN69" s="136"/>
      <c r="HUO69" s="136"/>
      <c r="HUP69" s="136"/>
      <c r="HUQ69" s="136"/>
      <c r="HUR69" s="136"/>
      <c r="HUS69" s="136"/>
      <c r="HUT69" s="136"/>
      <c r="HUU69" s="136"/>
      <c r="HUV69" s="136"/>
      <c r="HUW69" s="136"/>
      <c r="HUX69" s="136"/>
      <c r="HUY69" s="136"/>
      <c r="HUZ69" s="136"/>
      <c r="HVA69" s="136"/>
      <c r="HVB69" s="136"/>
      <c r="HVC69" s="136"/>
      <c r="HVD69" s="136"/>
      <c r="HVE69" s="136"/>
      <c r="HVF69" s="136"/>
      <c r="HVG69" s="136"/>
      <c r="HVH69" s="136"/>
      <c r="HVI69" s="136"/>
      <c r="HVJ69" s="136"/>
      <c r="HVK69" s="136"/>
      <c r="HVL69" s="136"/>
      <c r="HVM69" s="136"/>
      <c r="HVN69" s="136"/>
      <c r="HVO69" s="136"/>
      <c r="HVP69" s="136"/>
      <c r="HVQ69" s="136"/>
      <c r="HVR69" s="136"/>
      <c r="HVS69" s="136"/>
      <c r="HVT69" s="136"/>
      <c r="HVU69" s="136"/>
      <c r="HVV69" s="136"/>
      <c r="HVW69" s="136"/>
      <c r="HVX69" s="136"/>
      <c r="HVY69" s="136"/>
      <c r="HVZ69" s="136"/>
      <c r="HWA69" s="136"/>
      <c r="HWB69" s="136"/>
      <c r="HWC69" s="136"/>
      <c r="HWD69" s="136"/>
      <c r="HWE69" s="136"/>
      <c r="HWF69" s="136"/>
      <c r="HWG69" s="136"/>
      <c r="HWH69" s="136"/>
      <c r="HWI69" s="136"/>
      <c r="HWJ69" s="136"/>
      <c r="HWK69" s="136"/>
      <c r="HWL69" s="136"/>
      <c r="HWM69" s="136"/>
      <c r="HWN69" s="136"/>
      <c r="HWO69" s="136"/>
      <c r="HWP69" s="136"/>
      <c r="HWQ69" s="136"/>
      <c r="HWR69" s="136"/>
      <c r="HWS69" s="136"/>
      <c r="HWT69" s="136"/>
      <c r="HWU69" s="136"/>
      <c r="HWV69" s="136"/>
      <c r="HWW69" s="136"/>
      <c r="HWX69" s="136"/>
      <c r="HWY69" s="136"/>
      <c r="HWZ69" s="136"/>
      <c r="HXA69" s="136"/>
      <c r="HXB69" s="136"/>
      <c r="HXC69" s="136"/>
      <c r="HXD69" s="136"/>
      <c r="HXE69" s="136"/>
      <c r="HXF69" s="136"/>
      <c r="HXG69" s="136"/>
      <c r="HXH69" s="136"/>
      <c r="HXI69" s="136"/>
      <c r="HXJ69" s="136"/>
      <c r="HXK69" s="136"/>
      <c r="HXL69" s="136"/>
      <c r="HXM69" s="136"/>
      <c r="HXN69" s="136"/>
      <c r="HXO69" s="136"/>
      <c r="HXP69" s="136"/>
      <c r="HXQ69" s="136"/>
      <c r="HXR69" s="136"/>
      <c r="HXS69" s="136"/>
      <c r="HXT69" s="136"/>
      <c r="HXU69" s="136"/>
      <c r="HXV69" s="136"/>
      <c r="HXW69" s="136"/>
      <c r="HXX69" s="136"/>
      <c r="HXY69" s="136"/>
      <c r="HXZ69" s="136"/>
      <c r="HYA69" s="136"/>
      <c r="HYB69" s="136"/>
      <c r="HYC69" s="136"/>
      <c r="HYD69" s="136"/>
      <c r="HYE69" s="136"/>
      <c r="HYF69" s="136"/>
      <c r="HYG69" s="136"/>
      <c r="HYH69" s="136"/>
      <c r="HYI69" s="136"/>
      <c r="HYJ69" s="136"/>
      <c r="HYK69" s="136"/>
      <c r="HYL69" s="136"/>
      <c r="HYM69" s="136"/>
      <c r="HYN69" s="136"/>
      <c r="HYO69" s="136"/>
      <c r="HYP69" s="136"/>
      <c r="HYQ69" s="136"/>
      <c r="HYR69" s="136"/>
      <c r="HYS69" s="136"/>
      <c r="HYT69" s="136"/>
      <c r="HYU69" s="136"/>
      <c r="HYV69" s="136"/>
      <c r="HYW69" s="136"/>
      <c r="HYX69" s="136"/>
      <c r="HYY69" s="136"/>
      <c r="HYZ69" s="136"/>
      <c r="HZA69" s="136"/>
      <c r="HZB69" s="136"/>
      <c r="HZC69" s="136"/>
      <c r="HZD69" s="136"/>
      <c r="HZE69" s="136"/>
      <c r="HZF69" s="136"/>
      <c r="HZG69" s="136"/>
      <c r="HZH69" s="136"/>
      <c r="HZI69" s="136"/>
      <c r="HZJ69" s="136"/>
      <c r="HZK69" s="136"/>
      <c r="HZL69" s="136"/>
      <c r="HZM69" s="136"/>
      <c r="HZN69" s="136"/>
      <c r="HZO69" s="136"/>
      <c r="HZP69" s="136"/>
      <c r="HZQ69" s="136"/>
      <c r="HZR69" s="136"/>
      <c r="HZS69" s="136"/>
      <c r="HZT69" s="136"/>
      <c r="HZU69" s="136"/>
      <c r="HZV69" s="136"/>
      <c r="HZW69" s="136"/>
      <c r="HZX69" s="136"/>
      <c r="HZY69" s="136"/>
      <c r="HZZ69" s="136"/>
      <c r="IAA69" s="136"/>
      <c r="IAB69" s="136"/>
      <c r="IAC69" s="136"/>
      <c r="IAD69" s="136"/>
      <c r="IAE69" s="136"/>
      <c r="IAF69" s="136"/>
      <c r="IAG69" s="136"/>
      <c r="IAH69" s="136"/>
      <c r="IAI69" s="136"/>
      <c r="IAJ69" s="136"/>
      <c r="IAK69" s="136"/>
      <c r="IAL69" s="136"/>
      <c r="IAM69" s="136"/>
      <c r="IAN69" s="136"/>
      <c r="IAO69" s="136"/>
      <c r="IAP69" s="136"/>
      <c r="IAQ69" s="136"/>
      <c r="IAR69" s="136"/>
      <c r="IAS69" s="136"/>
      <c r="IAT69" s="136"/>
      <c r="IAU69" s="136"/>
      <c r="IAV69" s="136"/>
      <c r="IAW69" s="136"/>
      <c r="IAX69" s="136"/>
      <c r="IAY69" s="136"/>
      <c r="IAZ69" s="136"/>
      <c r="IBA69" s="136"/>
      <c r="IBB69" s="136"/>
      <c r="IBC69" s="136"/>
      <c r="IBD69" s="136"/>
      <c r="IBE69" s="136"/>
      <c r="IBF69" s="136"/>
      <c r="IBG69" s="136"/>
      <c r="IBH69" s="136"/>
      <c r="IBI69" s="136"/>
      <c r="IBJ69" s="136"/>
      <c r="IBK69" s="136"/>
      <c r="IBL69" s="136"/>
      <c r="IBM69" s="136"/>
      <c r="IBN69" s="136"/>
      <c r="IBO69" s="136"/>
      <c r="IBP69" s="136"/>
      <c r="IBQ69" s="136"/>
      <c r="IBR69" s="136"/>
      <c r="IBS69" s="136"/>
      <c r="IBT69" s="136"/>
      <c r="IBU69" s="136"/>
      <c r="IBV69" s="136"/>
      <c r="IBW69" s="136"/>
      <c r="IBX69" s="136"/>
      <c r="IBY69" s="136"/>
      <c r="IBZ69" s="136"/>
      <c r="ICA69" s="136"/>
      <c r="ICB69" s="136"/>
      <c r="ICC69" s="136"/>
      <c r="ICD69" s="136"/>
      <c r="ICE69" s="136"/>
      <c r="ICF69" s="136"/>
      <c r="ICG69" s="136"/>
      <c r="ICH69" s="136"/>
      <c r="ICI69" s="136"/>
      <c r="ICJ69" s="136"/>
      <c r="ICK69" s="136"/>
      <c r="ICL69" s="136"/>
      <c r="ICM69" s="136"/>
      <c r="ICN69" s="136"/>
      <c r="ICO69" s="136"/>
      <c r="ICP69" s="136"/>
      <c r="ICQ69" s="136"/>
      <c r="ICR69" s="136"/>
      <c r="ICS69" s="136"/>
      <c r="ICT69" s="136"/>
      <c r="ICU69" s="136"/>
      <c r="ICV69" s="136"/>
      <c r="ICW69" s="136"/>
      <c r="ICX69" s="136"/>
      <c r="ICY69" s="136"/>
      <c r="ICZ69" s="136"/>
      <c r="IDA69" s="136"/>
      <c r="IDB69" s="136"/>
      <c r="IDC69" s="136"/>
      <c r="IDD69" s="136"/>
      <c r="IDE69" s="136"/>
      <c r="IDF69" s="136"/>
      <c r="IDG69" s="136"/>
      <c r="IDH69" s="136"/>
      <c r="IDI69" s="136"/>
      <c r="IDJ69" s="136"/>
      <c r="IDK69" s="136"/>
      <c r="IDL69" s="136"/>
      <c r="IDM69" s="136"/>
      <c r="IDN69" s="136"/>
      <c r="IDO69" s="136"/>
      <c r="IDP69" s="136"/>
      <c r="IDQ69" s="136"/>
      <c r="IDR69" s="136"/>
      <c r="IDS69" s="136"/>
      <c r="IDT69" s="136"/>
      <c r="IDU69" s="136"/>
      <c r="IDV69" s="136"/>
      <c r="IDW69" s="136"/>
      <c r="IDX69" s="136"/>
      <c r="IDY69" s="136"/>
      <c r="IDZ69" s="136"/>
      <c r="IEA69" s="136"/>
      <c r="IEB69" s="136"/>
      <c r="IEC69" s="136"/>
      <c r="IED69" s="136"/>
      <c r="IEE69" s="136"/>
      <c r="IEF69" s="136"/>
      <c r="IEG69" s="136"/>
      <c r="IEH69" s="136"/>
      <c r="IEI69" s="136"/>
      <c r="IEJ69" s="136"/>
      <c r="IEK69" s="136"/>
      <c r="IEL69" s="136"/>
      <c r="IEM69" s="136"/>
      <c r="IEN69" s="136"/>
      <c r="IEO69" s="136"/>
      <c r="IEP69" s="136"/>
      <c r="IEQ69" s="136"/>
      <c r="IER69" s="136"/>
      <c r="IES69" s="136"/>
      <c r="IET69" s="136"/>
      <c r="IEU69" s="136"/>
      <c r="IEV69" s="136"/>
      <c r="IEW69" s="136"/>
      <c r="IEX69" s="136"/>
      <c r="IEY69" s="136"/>
      <c r="IEZ69" s="136"/>
      <c r="IFA69" s="136"/>
      <c r="IFB69" s="136"/>
      <c r="IFC69" s="136"/>
      <c r="IFD69" s="136"/>
      <c r="IFE69" s="136"/>
      <c r="IFF69" s="136"/>
      <c r="IFG69" s="136"/>
      <c r="IFH69" s="136"/>
      <c r="IFI69" s="136"/>
      <c r="IFJ69" s="136"/>
      <c r="IFK69" s="136"/>
      <c r="IFL69" s="136"/>
      <c r="IFM69" s="136"/>
      <c r="IFN69" s="136"/>
      <c r="IFO69" s="136"/>
      <c r="IFP69" s="136"/>
      <c r="IFQ69" s="136"/>
      <c r="IFR69" s="136"/>
      <c r="IFS69" s="136"/>
      <c r="IFT69" s="136"/>
      <c r="IFU69" s="136"/>
      <c r="IFV69" s="136"/>
      <c r="IFW69" s="136"/>
      <c r="IFX69" s="136"/>
      <c r="IFY69" s="136"/>
      <c r="IFZ69" s="136"/>
      <c r="IGA69" s="136"/>
      <c r="IGB69" s="136"/>
      <c r="IGC69" s="136"/>
      <c r="IGD69" s="136"/>
      <c r="IGE69" s="136"/>
      <c r="IGF69" s="136"/>
      <c r="IGG69" s="136"/>
      <c r="IGH69" s="136"/>
      <c r="IGI69" s="136"/>
      <c r="IGJ69" s="136"/>
      <c r="IGK69" s="136"/>
      <c r="IGL69" s="136"/>
      <c r="IGM69" s="136"/>
      <c r="IGN69" s="136"/>
      <c r="IGO69" s="136"/>
      <c r="IGP69" s="136"/>
      <c r="IGQ69" s="136"/>
      <c r="IGR69" s="136"/>
      <c r="IGS69" s="136"/>
      <c r="IGT69" s="136"/>
      <c r="IGU69" s="136"/>
      <c r="IGV69" s="136"/>
      <c r="IGW69" s="136"/>
      <c r="IGX69" s="136"/>
      <c r="IGY69" s="136"/>
      <c r="IGZ69" s="136"/>
      <c r="IHA69" s="136"/>
      <c r="IHB69" s="136"/>
      <c r="IHC69" s="136"/>
      <c r="IHD69" s="136"/>
      <c r="IHE69" s="136"/>
      <c r="IHF69" s="136"/>
      <c r="IHG69" s="136"/>
      <c r="IHH69" s="136"/>
      <c r="IHI69" s="136"/>
      <c r="IHJ69" s="136"/>
      <c r="IHK69" s="136"/>
      <c r="IHL69" s="136"/>
      <c r="IHM69" s="136"/>
      <c r="IHN69" s="136"/>
      <c r="IHO69" s="136"/>
      <c r="IHP69" s="136"/>
      <c r="IHQ69" s="136"/>
      <c r="IHR69" s="136"/>
      <c r="IHS69" s="136"/>
      <c r="IHT69" s="136"/>
      <c r="IHU69" s="136"/>
      <c r="IHV69" s="136"/>
      <c r="IHW69" s="136"/>
      <c r="IHX69" s="136"/>
      <c r="IHY69" s="136"/>
      <c r="IHZ69" s="136"/>
      <c r="IIA69" s="136"/>
      <c r="IIB69" s="136"/>
      <c r="IIC69" s="136"/>
      <c r="IID69" s="136"/>
      <c r="IIE69" s="136"/>
      <c r="IIF69" s="136"/>
      <c r="IIG69" s="136"/>
      <c r="IIH69" s="136"/>
      <c r="III69" s="136"/>
      <c r="IIJ69" s="136"/>
      <c r="IIK69" s="136"/>
      <c r="IIL69" s="136"/>
      <c r="IIM69" s="136"/>
      <c r="IIN69" s="136"/>
      <c r="IIO69" s="136"/>
      <c r="IIP69" s="136"/>
      <c r="IIQ69" s="136"/>
      <c r="IIR69" s="136"/>
      <c r="IIS69" s="136"/>
      <c r="IIT69" s="136"/>
      <c r="IIU69" s="136"/>
      <c r="IIV69" s="136"/>
      <c r="IIW69" s="136"/>
      <c r="IIX69" s="136"/>
      <c r="IIY69" s="136"/>
      <c r="IIZ69" s="136"/>
      <c r="IJA69" s="136"/>
      <c r="IJB69" s="136"/>
      <c r="IJC69" s="136"/>
      <c r="IJD69" s="136"/>
      <c r="IJE69" s="136"/>
      <c r="IJF69" s="136"/>
      <c r="IJG69" s="136"/>
      <c r="IJH69" s="136"/>
      <c r="IJI69" s="136"/>
      <c r="IJJ69" s="136"/>
      <c r="IJK69" s="136"/>
      <c r="IJL69" s="136"/>
      <c r="IJM69" s="136"/>
      <c r="IJN69" s="136"/>
      <c r="IJO69" s="136"/>
      <c r="IJP69" s="136"/>
      <c r="IJQ69" s="136"/>
      <c r="IJR69" s="136"/>
      <c r="IJS69" s="136"/>
      <c r="IJT69" s="136"/>
      <c r="IJU69" s="136"/>
      <c r="IJV69" s="136"/>
      <c r="IJW69" s="136"/>
      <c r="IJX69" s="136"/>
      <c r="IJY69" s="136"/>
      <c r="IJZ69" s="136"/>
      <c r="IKA69" s="136"/>
      <c r="IKB69" s="136"/>
      <c r="IKC69" s="136"/>
      <c r="IKD69" s="136"/>
      <c r="IKE69" s="136"/>
      <c r="IKF69" s="136"/>
      <c r="IKG69" s="136"/>
      <c r="IKH69" s="136"/>
      <c r="IKI69" s="136"/>
      <c r="IKJ69" s="136"/>
      <c r="IKK69" s="136"/>
      <c r="IKL69" s="136"/>
      <c r="IKM69" s="136"/>
      <c r="IKN69" s="136"/>
      <c r="IKO69" s="136"/>
      <c r="IKP69" s="136"/>
      <c r="IKQ69" s="136"/>
      <c r="IKR69" s="136"/>
      <c r="IKS69" s="136"/>
      <c r="IKT69" s="136"/>
      <c r="IKU69" s="136"/>
      <c r="IKV69" s="136"/>
      <c r="IKW69" s="136"/>
      <c r="IKX69" s="136"/>
      <c r="IKY69" s="136"/>
      <c r="IKZ69" s="136"/>
      <c r="ILA69" s="136"/>
      <c r="ILB69" s="136"/>
      <c r="ILC69" s="136"/>
      <c r="ILD69" s="136"/>
      <c r="ILE69" s="136"/>
      <c r="ILF69" s="136"/>
      <c r="ILG69" s="136"/>
      <c r="ILH69" s="136"/>
      <c r="ILI69" s="136"/>
      <c r="ILJ69" s="136"/>
      <c r="ILK69" s="136"/>
      <c r="ILL69" s="136"/>
      <c r="ILM69" s="136"/>
      <c r="ILN69" s="136"/>
      <c r="ILO69" s="136"/>
      <c r="ILP69" s="136"/>
      <c r="ILQ69" s="136"/>
      <c r="ILR69" s="136"/>
      <c r="ILS69" s="136"/>
      <c r="ILT69" s="136"/>
      <c r="ILU69" s="136"/>
      <c r="ILV69" s="136"/>
      <c r="ILW69" s="136"/>
      <c r="ILX69" s="136"/>
      <c r="ILY69" s="136"/>
      <c r="ILZ69" s="136"/>
      <c r="IMA69" s="136"/>
      <c r="IMB69" s="136"/>
      <c r="IMC69" s="136"/>
      <c r="IMD69" s="136"/>
      <c r="IME69" s="136"/>
      <c r="IMF69" s="136"/>
      <c r="IMG69" s="136"/>
      <c r="IMH69" s="136"/>
      <c r="IMI69" s="136"/>
      <c r="IMJ69" s="136"/>
      <c r="IMK69" s="136"/>
      <c r="IML69" s="136"/>
      <c r="IMM69" s="136"/>
      <c r="IMN69" s="136"/>
      <c r="IMO69" s="136"/>
      <c r="IMP69" s="136"/>
      <c r="IMQ69" s="136"/>
      <c r="IMR69" s="136"/>
      <c r="IMS69" s="136"/>
      <c r="IMT69" s="136"/>
      <c r="IMU69" s="136"/>
      <c r="IMV69" s="136"/>
      <c r="IMW69" s="136"/>
      <c r="IMX69" s="136"/>
      <c r="IMY69" s="136"/>
      <c r="IMZ69" s="136"/>
      <c r="INA69" s="136"/>
      <c r="INB69" s="136"/>
      <c r="INC69" s="136"/>
      <c r="IND69" s="136"/>
      <c r="INE69" s="136"/>
      <c r="INF69" s="136"/>
      <c r="ING69" s="136"/>
      <c r="INH69" s="136"/>
      <c r="INI69" s="136"/>
      <c r="INJ69" s="136"/>
      <c r="INK69" s="136"/>
      <c r="INL69" s="136"/>
      <c r="INM69" s="136"/>
      <c r="INN69" s="136"/>
      <c r="INO69" s="136"/>
      <c r="INP69" s="136"/>
      <c r="INQ69" s="136"/>
      <c r="INR69" s="136"/>
      <c r="INS69" s="136"/>
      <c r="INT69" s="136"/>
      <c r="INU69" s="136"/>
      <c r="INV69" s="136"/>
      <c r="INW69" s="136"/>
      <c r="INX69" s="136"/>
      <c r="INY69" s="136"/>
      <c r="INZ69" s="136"/>
      <c r="IOA69" s="136"/>
      <c r="IOB69" s="136"/>
      <c r="IOC69" s="136"/>
      <c r="IOD69" s="136"/>
      <c r="IOE69" s="136"/>
      <c r="IOF69" s="136"/>
      <c r="IOG69" s="136"/>
      <c r="IOH69" s="136"/>
      <c r="IOI69" s="136"/>
      <c r="IOJ69" s="136"/>
      <c r="IOK69" s="136"/>
      <c r="IOL69" s="136"/>
      <c r="IOM69" s="136"/>
      <c r="ION69" s="136"/>
      <c r="IOO69" s="136"/>
      <c r="IOP69" s="136"/>
      <c r="IOQ69" s="136"/>
      <c r="IOR69" s="136"/>
      <c r="IOS69" s="136"/>
      <c r="IOT69" s="136"/>
      <c r="IOU69" s="136"/>
      <c r="IOV69" s="136"/>
      <c r="IOW69" s="136"/>
      <c r="IOX69" s="136"/>
      <c r="IOY69" s="136"/>
      <c r="IOZ69" s="136"/>
      <c r="IPA69" s="136"/>
      <c r="IPB69" s="136"/>
      <c r="IPC69" s="136"/>
      <c r="IPD69" s="136"/>
      <c r="IPE69" s="136"/>
      <c r="IPF69" s="136"/>
      <c r="IPG69" s="136"/>
      <c r="IPH69" s="136"/>
      <c r="IPI69" s="136"/>
      <c r="IPJ69" s="136"/>
      <c r="IPK69" s="136"/>
      <c r="IPL69" s="136"/>
      <c r="IPM69" s="136"/>
      <c r="IPN69" s="136"/>
      <c r="IPO69" s="136"/>
      <c r="IPP69" s="136"/>
      <c r="IPQ69" s="136"/>
      <c r="IPR69" s="136"/>
      <c r="IPS69" s="136"/>
      <c r="IPT69" s="136"/>
      <c r="IPU69" s="136"/>
      <c r="IPV69" s="136"/>
      <c r="IPW69" s="136"/>
      <c r="IPX69" s="136"/>
      <c r="IPY69" s="136"/>
      <c r="IPZ69" s="136"/>
      <c r="IQA69" s="136"/>
      <c r="IQB69" s="136"/>
      <c r="IQC69" s="136"/>
      <c r="IQD69" s="136"/>
      <c r="IQE69" s="136"/>
      <c r="IQF69" s="136"/>
      <c r="IQG69" s="136"/>
      <c r="IQH69" s="136"/>
      <c r="IQI69" s="136"/>
      <c r="IQJ69" s="136"/>
      <c r="IQK69" s="136"/>
      <c r="IQL69" s="136"/>
      <c r="IQM69" s="136"/>
      <c r="IQN69" s="136"/>
      <c r="IQO69" s="136"/>
      <c r="IQP69" s="136"/>
      <c r="IQQ69" s="136"/>
      <c r="IQR69" s="136"/>
      <c r="IQS69" s="136"/>
      <c r="IQT69" s="136"/>
      <c r="IQU69" s="136"/>
      <c r="IQV69" s="136"/>
      <c r="IQW69" s="136"/>
      <c r="IQX69" s="136"/>
      <c r="IQY69" s="136"/>
      <c r="IQZ69" s="136"/>
      <c r="IRA69" s="136"/>
      <c r="IRB69" s="136"/>
      <c r="IRC69" s="136"/>
      <c r="IRD69" s="136"/>
      <c r="IRE69" s="136"/>
      <c r="IRF69" s="136"/>
      <c r="IRG69" s="136"/>
      <c r="IRH69" s="136"/>
      <c r="IRI69" s="136"/>
      <c r="IRJ69" s="136"/>
      <c r="IRK69" s="136"/>
      <c r="IRL69" s="136"/>
      <c r="IRM69" s="136"/>
      <c r="IRN69" s="136"/>
      <c r="IRO69" s="136"/>
      <c r="IRP69" s="136"/>
      <c r="IRQ69" s="136"/>
      <c r="IRR69" s="136"/>
      <c r="IRS69" s="136"/>
      <c r="IRT69" s="136"/>
      <c r="IRU69" s="136"/>
      <c r="IRV69" s="136"/>
      <c r="IRW69" s="136"/>
      <c r="IRX69" s="136"/>
      <c r="IRY69" s="136"/>
      <c r="IRZ69" s="136"/>
      <c r="ISA69" s="136"/>
      <c r="ISB69" s="136"/>
      <c r="ISC69" s="136"/>
      <c r="ISD69" s="136"/>
      <c r="ISE69" s="136"/>
      <c r="ISF69" s="136"/>
      <c r="ISG69" s="136"/>
      <c r="ISH69" s="136"/>
      <c r="ISI69" s="136"/>
      <c r="ISJ69" s="136"/>
      <c r="ISK69" s="136"/>
      <c r="ISL69" s="136"/>
      <c r="ISM69" s="136"/>
      <c r="ISN69" s="136"/>
      <c r="ISO69" s="136"/>
      <c r="ISP69" s="136"/>
      <c r="ISQ69" s="136"/>
      <c r="ISR69" s="136"/>
      <c r="ISS69" s="136"/>
      <c r="IST69" s="136"/>
      <c r="ISU69" s="136"/>
      <c r="ISV69" s="136"/>
      <c r="ISW69" s="136"/>
      <c r="ISX69" s="136"/>
      <c r="ISY69" s="136"/>
      <c r="ISZ69" s="136"/>
      <c r="ITA69" s="136"/>
      <c r="ITB69" s="136"/>
      <c r="ITC69" s="136"/>
      <c r="ITD69" s="136"/>
      <c r="ITE69" s="136"/>
      <c r="ITF69" s="136"/>
      <c r="ITG69" s="136"/>
      <c r="ITH69" s="136"/>
      <c r="ITI69" s="136"/>
      <c r="ITJ69" s="136"/>
      <c r="ITK69" s="136"/>
      <c r="ITL69" s="136"/>
      <c r="ITM69" s="136"/>
      <c r="ITN69" s="136"/>
      <c r="ITO69" s="136"/>
      <c r="ITP69" s="136"/>
      <c r="ITQ69" s="136"/>
      <c r="ITR69" s="136"/>
      <c r="ITS69" s="136"/>
      <c r="ITT69" s="136"/>
      <c r="ITU69" s="136"/>
      <c r="ITV69" s="136"/>
      <c r="ITW69" s="136"/>
      <c r="ITX69" s="136"/>
      <c r="ITY69" s="136"/>
      <c r="ITZ69" s="136"/>
      <c r="IUA69" s="136"/>
      <c r="IUB69" s="136"/>
      <c r="IUC69" s="136"/>
      <c r="IUD69" s="136"/>
      <c r="IUE69" s="136"/>
      <c r="IUF69" s="136"/>
      <c r="IUG69" s="136"/>
      <c r="IUH69" s="136"/>
      <c r="IUI69" s="136"/>
      <c r="IUJ69" s="136"/>
      <c r="IUK69" s="136"/>
      <c r="IUL69" s="136"/>
      <c r="IUM69" s="136"/>
      <c r="IUN69" s="136"/>
      <c r="IUO69" s="136"/>
      <c r="IUP69" s="136"/>
      <c r="IUQ69" s="136"/>
      <c r="IUR69" s="136"/>
      <c r="IUS69" s="136"/>
      <c r="IUT69" s="136"/>
      <c r="IUU69" s="136"/>
      <c r="IUV69" s="136"/>
      <c r="IUW69" s="136"/>
      <c r="IUX69" s="136"/>
      <c r="IUY69" s="136"/>
      <c r="IUZ69" s="136"/>
      <c r="IVA69" s="136"/>
      <c r="IVB69" s="136"/>
      <c r="IVC69" s="136"/>
      <c r="IVD69" s="136"/>
      <c r="IVE69" s="136"/>
      <c r="IVF69" s="136"/>
      <c r="IVG69" s="136"/>
      <c r="IVH69" s="136"/>
      <c r="IVI69" s="136"/>
      <c r="IVJ69" s="136"/>
      <c r="IVK69" s="136"/>
      <c r="IVL69" s="136"/>
      <c r="IVM69" s="136"/>
      <c r="IVN69" s="136"/>
      <c r="IVO69" s="136"/>
      <c r="IVP69" s="136"/>
      <c r="IVQ69" s="136"/>
      <c r="IVR69" s="136"/>
      <c r="IVS69" s="136"/>
      <c r="IVT69" s="136"/>
      <c r="IVU69" s="136"/>
      <c r="IVV69" s="136"/>
      <c r="IVW69" s="136"/>
      <c r="IVX69" s="136"/>
      <c r="IVY69" s="136"/>
      <c r="IVZ69" s="136"/>
      <c r="IWA69" s="136"/>
      <c r="IWB69" s="136"/>
      <c r="IWC69" s="136"/>
      <c r="IWD69" s="136"/>
      <c r="IWE69" s="136"/>
      <c r="IWF69" s="136"/>
      <c r="IWG69" s="136"/>
      <c r="IWH69" s="136"/>
      <c r="IWI69" s="136"/>
      <c r="IWJ69" s="136"/>
      <c r="IWK69" s="136"/>
      <c r="IWL69" s="136"/>
      <c r="IWM69" s="136"/>
      <c r="IWN69" s="136"/>
      <c r="IWO69" s="136"/>
      <c r="IWP69" s="136"/>
      <c r="IWQ69" s="136"/>
      <c r="IWR69" s="136"/>
      <c r="IWS69" s="136"/>
      <c r="IWT69" s="136"/>
      <c r="IWU69" s="136"/>
      <c r="IWV69" s="136"/>
      <c r="IWW69" s="136"/>
      <c r="IWX69" s="136"/>
      <c r="IWY69" s="136"/>
      <c r="IWZ69" s="136"/>
      <c r="IXA69" s="136"/>
      <c r="IXB69" s="136"/>
      <c r="IXC69" s="136"/>
      <c r="IXD69" s="136"/>
      <c r="IXE69" s="136"/>
      <c r="IXF69" s="136"/>
      <c r="IXG69" s="136"/>
      <c r="IXH69" s="136"/>
      <c r="IXI69" s="136"/>
      <c r="IXJ69" s="136"/>
      <c r="IXK69" s="136"/>
      <c r="IXL69" s="136"/>
      <c r="IXM69" s="136"/>
      <c r="IXN69" s="136"/>
      <c r="IXO69" s="136"/>
      <c r="IXP69" s="136"/>
      <c r="IXQ69" s="136"/>
      <c r="IXR69" s="136"/>
      <c r="IXS69" s="136"/>
      <c r="IXT69" s="136"/>
      <c r="IXU69" s="136"/>
      <c r="IXV69" s="136"/>
      <c r="IXW69" s="136"/>
      <c r="IXX69" s="136"/>
      <c r="IXY69" s="136"/>
      <c r="IXZ69" s="136"/>
      <c r="IYA69" s="136"/>
      <c r="IYB69" s="136"/>
      <c r="IYC69" s="136"/>
      <c r="IYD69" s="136"/>
      <c r="IYE69" s="136"/>
      <c r="IYF69" s="136"/>
      <c r="IYG69" s="136"/>
      <c r="IYH69" s="136"/>
      <c r="IYI69" s="136"/>
      <c r="IYJ69" s="136"/>
      <c r="IYK69" s="136"/>
      <c r="IYL69" s="136"/>
      <c r="IYM69" s="136"/>
      <c r="IYN69" s="136"/>
      <c r="IYO69" s="136"/>
      <c r="IYP69" s="136"/>
      <c r="IYQ69" s="136"/>
      <c r="IYR69" s="136"/>
      <c r="IYS69" s="136"/>
      <c r="IYT69" s="136"/>
      <c r="IYU69" s="136"/>
      <c r="IYV69" s="136"/>
      <c r="IYW69" s="136"/>
      <c r="IYX69" s="136"/>
      <c r="IYY69" s="136"/>
      <c r="IYZ69" s="136"/>
      <c r="IZA69" s="136"/>
      <c r="IZB69" s="136"/>
      <c r="IZC69" s="136"/>
      <c r="IZD69" s="136"/>
      <c r="IZE69" s="136"/>
      <c r="IZF69" s="136"/>
      <c r="IZG69" s="136"/>
      <c r="IZH69" s="136"/>
      <c r="IZI69" s="136"/>
      <c r="IZJ69" s="136"/>
      <c r="IZK69" s="136"/>
      <c r="IZL69" s="136"/>
      <c r="IZM69" s="136"/>
      <c r="IZN69" s="136"/>
      <c r="IZO69" s="136"/>
      <c r="IZP69" s="136"/>
      <c r="IZQ69" s="136"/>
      <c r="IZR69" s="136"/>
      <c r="IZS69" s="136"/>
      <c r="IZT69" s="136"/>
      <c r="IZU69" s="136"/>
      <c r="IZV69" s="136"/>
      <c r="IZW69" s="136"/>
      <c r="IZX69" s="136"/>
      <c r="IZY69" s="136"/>
      <c r="IZZ69" s="136"/>
      <c r="JAA69" s="136"/>
      <c r="JAB69" s="136"/>
      <c r="JAC69" s="136"/>
      <c r="JAD69" s="136"/>
      <c r="JAE69" s="136"/>
      <c r="JAF69" s="136"/>
      <c r="JAG69" s="136"/>
      <c r="JAH69" s="136"/>
      <c r="JAI69" s="136"/>
      <c r="JAJ69" s="136"/>
      <c r="JAK69" s="136"/>
      <c r="JAL69" s="136"/>
      <c r="JAM69" s="136"/>
      <c r="JAN69" s="136"/>
      <c r="JAO69" s="136"/>
      <c r="JAP69" s="136"/>
      <c r="JAQ69" s="136"/>
      <c r="JAR69" s="136"/>
      <c r="JAS69" s="136"/>
      <c r="JAT69" s="136"/>
      <c r="JAU69" s="136"/>
      <c r="JAV69" s="136"/>
      <c r="JAW69" s="136"/>
      <c r="JAX69" s="136"/>
      <c r="JAY69" s="136"/>
      <c r="JAZ69" s="136"/>
      <c r="JBA69" s="136"/>
      <c r="JBB69" s="136"/>
      <c r="JBC69" s="136"/>
      <c r="JBD69" s="136"/>
      <c r="JBE69" s="136"/>
      <c r="JBF69" s="136"/>
      <c r="JBG69" s="136"/>
      <c r="JBH69" s="136"/>
      <c r="JBI69" s="136"/>
      <c r="JBJ69" s="136"/>
      <c r="JBK69" s="136"/>
      <c r="JBL69" s="136"/>
      <c r="JBM69" s="136"/>
      <c r="JBN69" s="136"/>
      <c r="JBO69" s="136"/>
      <c r="JBP69" s="136"/>
      <c r="JBQ69" s="136"/>
      <c r="JBR69" s="136"/>
      <c r="JBS69" s="136"/>
      <c r="JBT69" s="136"/>
      <c r="JBU69" s="136"/>
      <c r="JBV69" s="136"/>
      <c r="JBW69" s="136"/>
      <c r="JBX69" s="136"/>
      <c r="JBY69" s="136"/>
      <c r="JBZ69" s="136"/>
      <c r="JCA69" s="136"/>
      <c r="JCB69" s="136"/>
      <c r="JCC69" s="136"/>
      <c r="JCD69" s="136"/>
      <c r="JCE69" s="136"/>
      <c r="JCF69" s="136"/>
      <c r="JCG69" s="136"/>
      <c r="JCH69" s="136"/>
      <c r="JCI69" s="136"/>
      <c r="JCJ69" s="136"/>
      <c r="JCK69" s="136"/>
      <c r="JCL69" s="136"/>
      <c r="JCM69" s="136"/>
      <c r="JCN69" s="136"/>
      <c r="JCO69" s="136"/>
      <c r="JCP69" s="136"/>
      <c r="JCQ69" s="136"/>
      <c r="JCR69" s="136"/>
      <c r="JCS69" s="136"/>
      <c r="JCT69" s="136"/>
      <c r="JCU69" s="136"/>
      <c r="JCV69" s="136"/>
      <c r="JCW69" s="136"/>
      <c r="JCX69" s="136"/>
      <c r="JCY69" s="136"/>
      <c r="JCZ69" s="136"/>
      <c r="JDA69" s="136"/>
      <c r="JDB69" s="136"/>
      <c r="JDC69" s="136"/>
      <c r="JDD69" s="136"/>
      <c r="JDE69" s="136"/>
      <c r="JDF69" s="136"/>
      <c r="JDG69" s="136"/>
      <c r="JDH69" s="136"/>
      <c r="JDI69" s="136"/>
      <c r="JDJ69" s="136"/>
      <c r="JDK69" s="136"/>
      <c r="JDL69" s="136"/>
      <c r="JDM69" s="136"/>
      <c r="JDN69" s="136"/>
      <c r="JDO69" s="136"/>
      <c r="JDP69" s="136"/>
      <c r="JDQ69" s="136"/>
      <c r="JDR69" s="136"/>
      <c r="JDS69" s="136"/>
      <c r="JDT69" s="136"/>
      <c r="JDU69" s="136"/>
      <c r="JDV69" s="136"/>
      <c r="JDW69" s="136"/>
      <c r="JDX69" s="136"/>
      <c r="JDY69" s="136"/>
      <c r="JDZ69" s="136"/>
      <c r="JEA69" s="136"/>
      <c r="JEB69" s="136"/>
      <c r="JEC69" s="136"/>
      <c r="JED69" s="136"/>
      <c r="JEE69" s="136"/>
      <c r="JEF69" s="136"/>
      <c r="JEG69" s="136"/>
      <c r="JEH69" s="136"/>
      <c r="JEI69" s="136"/>
      <c r="JEJ69" s="136"/>
      <c r="JEK69" s="136"/>
      <c r="JEL69" s="136"/>
      <c r="JEM69" s="136"/>
      <c r="JEN69" s="136"/>
      <c r="JEO69" s="136"/>
      <c r="JEP69" s="136"/>
      <c r="JEQ69" s="136"/>
      <c r="JER69" s="136"/>
      <c r="JES69" s="136"/>
      <c r="JET69" s="136"/>
      <c r="JEU69" s="136"/>
      <c r="JEV69" s="136"/>
      <c r="JEW69" s="136"/>
      <c r="JEX69" s="136"/>
      <c r="JEY69" s="136"/>
      <c r="JEZ69" s="136"/>
      <c r="JFA69" s="136"/>
      <c r="JFB69" s="136"/>
      <c r="JFC69" s="136"/>
      <c r="JFD69" s="136"/>
      <c r="JFE69" s="136"/>
      <c r="JFF69" s="136"/>
      <c r="JFG69" s="136"/>
      <c r="JFH69" s="136"/>
      <c r="JFI69" s="136"/>
      <c r="JFJ69" s="136"/>
      <c r="JFK69" s="136"/>
      <c r="JFL69" s="136"/>
      <c r="JFM69" s="136"/>
      <c r="JFN69" s="136"/>
      <c r="JFO69" s="136"/>
      <c r="JFP69" s="136"/>
      <c r="JFQ69" s="136"/>
      <c r="JFR69" s="136"/>
      <c r="JFS69" s="136"/>
      <c r="JFT69" s="136"/>
      <c r="JFU69" s="136"/>
      <c r="JFV69" s="136"/>
      <c r="JFW69" s="136"/>
      <c r="JFX69" s="136"/>
      <c r="JFY69" s="136"/>
      <c r="JFZ69" s="136"/>
      <c r="JGA69" s="136"/>
      <c r="JGB69" s="136"/>
      <c r="JGC69" s="136"/>
      <c r="JGD69" s="136"/>
      <c r="JGE69" s="136"/>
      <c r="JGF69" s="136"/>
      <c r="JGG69" s="136"/>
      <c r="JGH69" s="136"/>
      <c r="JGI69" s="136"/>
      <c r="JGJ69" s="136"/>
      <c r="JGK69" s="136"/>
      <c r="JGL69" s="136"/>
      <c r="JGM69" s="136"/>
      <c r="JGN69" s="136"/>
      <c r="JGO69" s="136"/>
      <c r="JGP69" s="136"/>
      <c r="JGQ69" s="136"/>
      <c r="JGR69" s="136"/>
      <c r="JGS69" s="136"/>
      <c r="JGT69" s="136"/>
      <c r="JGU69" s="136"/>
      <c r="JGV69" s="136"/>
      <c r="JGW69" s="136"/>
      <c r="JGX69" s="136"/>
      <c r="JGY69" s="136"/>
      <c r="JGZ69" s="136"/>
      <c r="JHA69" s="136"/>
      <c r="JHB69" s="136"/>
      <c r="JHC69" s="136"/>
      <c r="JHD69" s="136"/>
      <c r="JHE69" s="136"/>
      <c r="JHF69" s="136"/>
      <c r="JHG69" s="136"/>
      <c r="JHH69" s="136"/>
      <c r="JHI69" s="136"/>
      <c r="JHJ69" s="136"/>
      <c r="JHK69" s="136"/>
      <c r="JHL69" s="136"/>
      <c r="JHM69" s="136"/>
      <c r="JHN69" s="136"/>
      <c r="JHO69" s="136"/>
      <c r="JHP69" s="136"/>
      <c r="JHQ69" s="136"/>
      <c r="JHR69" s="136"/>
      <c r="JHS69" s="136"/>
      <c r="JHT69" s="136"/>
      <c r="JHU69" s="136"/>
      <c r="JHV69" s="136"/>
      <c r="JHW69" s="136"/>
      <c r="JHX69" s="136"/>
      <c r="JHY69" s="136"/>
      <c r="JHZ69" s="136"/>
      <c r="JIA69" s="136"/>
      <c r="JIB69" s="136"/>
      <c r="JIC69" s="136"/>
      <c r="JID69" s="136"/>
      <c r="JIE69" s="136"/>
      <c r="JIF69" s="136"/>
      <c r="JIG69" s="136"/>
      <c r="JIH69" s="136"/>
      <c r="JII69" s="136"/>
      <c r="JIJ69" s="136"/>
      <c r="JIK69" s="136"/>
      <c r="JIL69" s="136"/>
      <c r="JIM69" s="136"/>
      <c r="JIN69" s="136"/>
      <c r="JIO69" s="136"/>
      <c r="JIP69" s="136"/>
      <c r="JIQ69" s="136"/>
      <c r="JIR69" s="136"/>
      <c r="JIS69" s="136"/>
      <c r="JIT69" s="136"/>
      <c r="JIU69" s="136"/>
      <c r="JIV69" s="136"/>
      <c r="JIW69" s="136"/>
      <c r="JIX69" s="136"/>
      <c r="JIY69" s="136"/>
      <c r="JIZ69" s="136"/>
      <c r="JJA69" s="136"/>
      <c r="JJB69" s="136"/>
      <c r="JJC69" s="136"/>
      <c r="JJD69" s="136"/>
      <c r="JJE69" s="136"/>
      <c r="JJF69" s="136"/>
      <c r="JJG69" s="136"/>
      <c r="JJH69" s="136"/>
      <c r="JJI69" s="136"/>
      <c r="JJJ69" s="136"/>
      <c r="JJK69" s="136"/>
      <c r="JJL69" s="136"/>
      <c r="JJM69" s="136"/>
      <c r="JJN69" s="136"/>
      <c r="JJO69" s="136"/>
      <c r="JJP69" s="136"/>
      <c r="JJQ69" s="136"/>
      <c r="JJR69" s="136"/>
      <c r="JJS69" s="136"/>
      <c r="JJT69" s="136"/>
      <c r="JJU69" s="136"/>
      <c r="JJV69" s="136"/>
      <c r="JJW69" s="136"/>
      <c r="JJX69" s="136"/>
      <c r="JJY69" s="136"/>
      <c r="JJZ69" s="136"/>
      <c r="JKA69" s="136"/>
      <c r="JKB69" s="136"/>
      <c r="JKC69" s="136"/>
      <c r="JKD69" s="136"/>
      <c r="JKE69" s="136"/>
      <c r="JKF69" s="136"/>
      <c r="JKG69" s="136"/>
      <c r="JKH69" s="136"/>
      <c r="JKI69" s="136"/>
      <c r="JKJ69" s="136"/>
      <c r="JKK69" s="136"/>
      <c r="JKL69" s="136"/>
      <c r="JKM69" s="136"/>
      <c r="JKN69" s="136"/>
      <c r="JKO69" s="136"/>
      <c r="JKP69" s="136"/>
      <c r="JKQ69" s="136"/>
      <c r="JKR69" s="136"/>
      <c r="JKS69" s="136"/>
      <c r="JKT69" s="136"/>
      <c r="JKU69" s="136"/>
      <c r="JKV69" s="136"/>
      <c r="JKW69" s="136"/>
      <c r="JKX69" s="136"/>
      <c r="JKY69" s="136"/>
      <c r="JKZ69" s="136"/>
      <c r="JLA69" s="136"/>
      <c r="JLB69" s="136"/>
      <c r="JLC69" s="136"/>
      <c r="JLD69" s="136"/>
      <c r="JLE69" s="136"/>
      <c r="JLF69" s="136"/>
      <c r="JLG69" s="136"/>
      <c r="JLH69" s="136"/>
      <c r="JLI69" s="136"/>
      <c r="JLJ69" s="136"/>
      <c r="JLK69" s="136"/>
      <c r="JLL69" s="136"/>
      <c r="JLM69" s="136"/>
      <c r="JLN69" s="136"/>
      <c r="JLO69" s="136"/>
      <c r="JLP69" s="136"/>
      <c r="JLQ69" s="136"/>
      <c r="JLR69" s="136"/>
      <c r="JLS69" s="136"/>
      <c r="JLT69" s="136"/>
      <c r="JLU69" s="136"/>
      <c r="JLV69" s="136"/>
      <c r="JLW69" s="136"/>
      <c r="JLX69" s="136"/>
      <c r="JLY69" s="136"/>
      <c r="JLZ69" s="136"/>
      <c r="JMA69" s="136"/>
      <c r="JMB69" s="136"/>
      <c r="JMC69" s="136"/>
      <c r="JMD69" s="136"/>
      <c r="JME69" s="136"/>
      <c r="JMF69" s="136"/>
      <c r="JMG69" s="136"/>
      <c r="JMH69" s="136"/>
      <c r="JMI69" s="136"/>
      <c r="JMJ69" s="136"/>
      <c r="JMK69" s="136"/>
      <c r="JML69" s="136"/>
      <c r="JMM69" s="136"/>
      <c r="JMN69" s="136"/>
      <c r="JMO69" s="136"/>
      <c r="JMP69" s="136"/>
      <c r="JMQ69" s="136"/>
      <c r="JMR69" s="136"/>
      <c r="JMS69" s="136"/>
      <c r="JMT69" s="136"/>
      <c r="JMU69" s="136"/>
      <c r="JMV69" s="136"/>
      <c r="JMW69" s="136"/>
      <c r="JMX69" s="136"/>
      <c r="JMY69" s="136"/>
      <c r="JMZ69" s="136"/>
      <c r="JNA69" s="136"/>
      <c r="JNB69" s="136"/>
      <c r="JNC69" s="136"/>
      <c r="JND69" s="136"/>
      <c r="JNE69" s="136"/>
      <c r="JNF69" s="136"/>
      <c r="JNG69" s="136"/>
      <c r="JNH69" s="136"/>
      <c r="JNI69" s="136"/>
      <c r="JNJ69" s="136"/>
      <c r="JNK69" s="136"/>
      <c r="JNL69" s="136"/>
      <c r="JNM69" s="136"/>
      <c r="JNN69" s="136"/>
      <c r="JNO69" s="136"/>
      <c r="JNP69" s="136"/>
      <c r="JNQ69" s="136"/>
      <c r="JNR69" s="136"/>
      <c r="JNS69" s="136"/>
      <c r="JNT69" s="136"/>
      <c r="JNU69" s="136"/>
      <c r="JNV69" s="136"/>
      <c r="JNW69" s="136"/>
      <c r="JNX69" s="136"/>
      <c r="JNY69" s="136"/>
      <c r="JNZ69" s="136"/>
      <c r="JOA69" s="136"/>
      <c r="JOB69" s="136"/>
      <c r="JOC69" s="136"/>
      <c r="JOD69" s="136"/>
      <c r="JOE69" s="136"/>
      <c r="JOF69" s="136"/>
      <c r="JOG69" s="136"/>
      <c r="JOH69" s="136"/>
      <c r="JOI69" s="136"/>
      <c r="JOJ69" s="136"/>
      <c r="JOK69" s="136"/>
      <c r="JOL69" s="136"/>
      <c r="JOM69" s="136"/>
      <c r="JON69" s="136"/>
      <c r="JOO69" s="136"/>
      <c r="JOP69" s="136"/>
      <c r="JOQ69" s="136"/>
      <c r="JOR69" s="136"/>
      <c r="JOS69" s="136"/>
      <c r="JOT69" s="136"/>
      <c r="JOU69" s="136"/>
      <c r="JOV69" s="136"/>
      <c r="JOW69" s="136"/>
      <c r="JOX69" s="136"/>
      <c r="JOY69" s="136"/>
      <c r="JOZ69" s="136"/>
      <c r="JPA69" s="136"/>
      <c r="JPB69" s="136"/>
      <c r="JPC69" s="136"/>
      <c r="JPD69" s="136"/>
      <c r="JPE69" s="136"/>
      <c r="JPF69" s="136"/>
      <c r="JPG69" s="136"/>
      <c r="JPH69" s="136"/>
      <c r="JPI69" s="136"/>
      <c r="JPJ69" s="136"/>
      <c r="JPK69" s="136"/>
      <c r="JPL69" s="136"/>
      <c r="JPM69" s="136"/>
      <c r="JPN69" s="136"/>
      <c r="JPO69" s="136"/>
      <c r="JPP69" s="136"/>
      <c r="JPQ69" s="136"/>
      <c r="JPR69" s="136"/>
      <c r="JPS69" s="136"/>
      <c r="JPT69" s="136"/>
      <c r="JPU69" s="136"/>
      <c r="JPV69" s="136"/>
      <c r="JPW69" s="136"/>
      <c r="JPX69" s="136"/>
      <c r="JPY69" s="136"/>
      <c r="JPZ69" s="136"/>
      <c r="JQA69" s="136"/>
      <c r="JQB69" s="136"/>
      <c r="JQC69" s="136"/>
      <c r="JQD69" s="136"/>
      <c r="JQE69" s="136"/>
      <c r="JQF69" s="136"/>
      <c r="JQG69" s="136"/>
      <c r="JQH69" s="136"/>
      <c r="JQI69" s="136"/>
      <c r="JQJ69" s="136"/>
      <c r="JQK69" s="136"/>
      <c r="JQL69" s="136"/>
      <c r="JQM69" s="136"/>
      <c r="JQN69" s="136"/>
      <c r="JQO69" s="136"/>
      <c r="JQP69" s="136"/>
      <c r="JQQ69" s="136"/>
      <c r="JQR69" s="136"/>
      <c r="JQS69" s="136"/>
      <c r="JQT69" s="136"/>
      <c r="JQU69" s="136"/>
      <c r="JQV69" s="136"/>
      <c r="JQW69" s="136"/>
      <c r="JQX69" s="136"/>
      <c r="JQY69" s="136"/>
      <c r="JQZ69" s="136"/>
      <c r="JRA69" s="136"/>
      <c r="JRB69" s="136"/>
      <c r="JRC69" s="136"/>
      <c r="JRD69" s="136"/>
      <c r="JRE69" s="136"/>
      <c r="JRF69" s="136"/>
      <c r="JRG69" s="136"/>
      <c r="JRH69" s="136"/>
      <c r="JRI69" s="136"/>
      <c r="JRJ69" s="136"/>
      <c r="JRK69" s="136"/>
      <c r="JRL69" s="136"/>
      <c r="JRM69" s="136"/>
      <c r="JRN69" s="136"/>
      <c r="JRO69" s="136"/>
      <c r="JRP69" s="136"/>
      <c r="JRQ69" s="136"/>
      <c r="JRR69" s="136"/>
      <c r="JRS69" s="136"/>
      <c r="JRT69" s="136"/>
      <c r="JRU69" s="136"/>
      <c r="JRV69" s="136"/>
      <c r="JRW69" s="136"/>
      <c r="JRX69" s="136"/>
      <c r="JRY69" s="136"/>
      <c r="JRZ69" s="136"/>
      <c r="JSA69" s="136"/>
      <c r="JSB69" s="136"/>
      <c r="JSC69" s="136"/>
      <c r="JSD69" s="136"/>
      <c r="JSE69" s="136"/>
      <c r="JSF69" s="136"/>
      <c r="JSG69" s="136"/>
      <c r="JSH69" s="136"/>
      <c r="JSI69" s="136"/>
      <c r="JSJ69" s="136"/>
      <c r="JSK69" s="136"/>
      <c r="JSL69" s="136"/>
      <c r="JSM69" s="136"/>
      <c r="JSN69" s="136"/>
      <c r="JSO69" s="136"/>
      <c r="JSP69" s="136"/>
      <c r="JSQ69" s="136"/>
      <c r="JSR69" s="136"/>
      <c r="JSS69" s="136"/>
      <c r="JST69" s="136"/>
      <c r="JSU69" s="136"/>
      <c r="JSV69" s="136"/>
      <c r="JSW69" s="136"/>
      <c r="JSX69" s="136"/>
      <c r="JSY69" s="136"/>
      <c r="JSZ69" s="136"/>
      <c r="JTA69" s="136"/>
      <c r="JTB69" s="136"/>
      <c r="JTC69" s="136"/>
      <c r="JTD69" s="136"/>
      <c r="JTE69" s="136"/>
      <c r="JTF69" s="136"/>
      <c r="JTG69" s="136"/>
      <c r="JTH69" s="136"/>
      <c r="JTI69" s="136"/>
      <c r="JTJ69" s="136"/>
      <c r="JTK69" s="136"/>
      <c r="JTL69" s="136"/>
      <c r="JTM69" s="136"/>
      <c r="JTN69" s="136"/>
      <c r="JTO69" s="136"/>
      <c r="JTP69" s="136"/>
      <c r="JTQ69" s="136"/>
      <c r="JTR69" s="136"/>
      <c r="JTS69" s="136"/>
      <c r="JTT69" s="136"/>
      <c r="JTU69" s="136"/>
      <c r="JTV69" s="136"/>
      <c r="JTW69" s="136"/>
      <c r="JTX69" s="136"/>
      <c r="JTY69" s="136"/>
      <c r="JTZ69" s="136"/>
      <c r="JUA69" s="136"/>
      <c r="JUB69" s="136"/>
      <c r="JUC69" s="136"/>
      <c r="JUD69" s="136"/>
      <c r="JUE69" s="136"/>
      <c r="JUF69" s="136"/>
      <c r="JUG69" s="136"/>
      <c r="JUH69" s="136"/>
      <c r="JUI69" s="136"/>
      <c r="JUJ69" s="136"/>
      <c r="JUK69" s="136"/>
      <c r="JUL69" s="136"/>
      <c r="JUM69" s="136"/>
      <c r="JUN69" s="136"/>
      <c r="JUO69" s="136"/>
      <c r="JUP69" s="136"/>
      <c r="JUQ69" s="136"/>
      <c r="JUR69" s="136"/>
      <c r="JUS69" s="136"/>
      <c r="JUT69" s="136"/>
      <c r="JUU69" s="136"/>
      <c r="JUV69" s="136"/>
      <c r="JUW69" s="136"/>
      <c r="JUX69" s="136"/>
      <c r="JUY69" s="136"/>
      <c r="JUZ69" s="136"/>
      <c r="JVA69" s="136"/>
      <c r="JVB69" s="136"/>
      <c r="JVC69" s="136"/>
      <c r="JVD69" s="136"/>
      <c r="JVE69" s="136"/>
      <c r="JVF69" s="136"/>
      <c r="JVG69" s="136"/>
      <c r="JVH69" s="136"/>
      <c r="JVI69" s="136"/>
      <c r="JVJ69" s="136"/>
      <c r="JVK69" s="136"/>
      <c r="JVL69" s="136"/>
      <c r="JVM69" s="136"/>
      <c r="JVN69" s="136"/>
      <c r="JVO69" s="136"/>
      <c r="JVP69" s="136"/>
      <c r="JVQ69" s="136"/>
      <c r="JVR69" s="136"/>
      <c r="JVS69" s="136"/>
      <c r="JVT69" s="136"/>
      <c r="JVU69" s="136"/>
      <c r="JVV69" s="136"/>
      <c r="JVW69" s="136"/>
      <c r="JVX69" s="136"/>
      <c r="JVY69" s="136"/>
      <c r="JVZ69" s="136"/>
      <c r="JWA69" s="136"/>
      <c r="JWB69" s="136"/>
      <c r="JWC69" s="136"/>
      <c r="JWD69" s="136"/>
      <c r="JWE69" s="136"/>
      <c r="JWF69" s="136"/>
      <c r="JWG69" s="136"/>
      <c r="JWH69" s="136"/>
      <c r="JWI69" s="136"/>
      <c r="JWJ69" s="136"/>
      <c r="JWK69" s="136"/>
      <c r="JWL69" s="136"/>
      <c r="JWM69" s="136"/>
      <c r="JWN69" s="136"/>
      <c r="JWO69" s="136"/>
      <c r="JWP69" s="136"/>
      <c r="JWQ69" s="136"/>
      <c r="JWR69" s="136"/>
      <c r="JWS69" s="136"/>
      <c r="JWT69" s="136"/>
      <c r="JWU69" s="136"/>
      <c r="JWV69" s="136"/>
      <c r="JWW69" s="136"/>
      <c r="JWX69" s="136"/>
      <c r="JWY69" s="136"/>
      <c r="JWZ69" s="136"/>
      <c r="JXA69" s="136"/>
      <c r="JXB69" s="136"/>
      <c r="JXC69" s="136"/>
      <c r="JXD69" s="136"/>
      <c r="JXE69" s="136"/>
      <c r="JXF69" s="136"/>
      <c r="JXG69" s="136"/>
      <c r="JXH69" s="136"/>
      <c r="JXI69" s="136"/>
      <c r="JXJ69" s="136"/>
      <c r="JXK69" s="136"/>
      <c r="JXL69" s="136"/>
      <c r="JXM69" s="136"/>
      <c r="JXN69" s="136"/>
      <c r="JXO69" s="136"/>
      <c r="JXP69" s="136"/>
      <c r="JXQ69" s="136"/>
      <c r="JXR69" s="136"/>
      <c r="JXS69" s="136"/>
      <c r="JXT69" s="136"/>
      <c r="JXU69" s="136"/>
      <c r="JXV69" s="136"/>
      <c r="JXW69" s="136"/>
      <c r="JXX69" s="136"/>
      <c r="JXY69" s="136"/>
      <c r="JXZ69" s="136"/>
      <c r="JYA69" s="136"/>
      <c r="JYB69" s="136"/>
      <c r="JYC69" s="136"/>
      <c r="JYD69" s="136"/>
      <c r="JYE69" s="136"/>
      <c r="JYF69" s="136"/>
      <c r="JYG69" s="136"/>
      <c r="JYH69" s="136"/>
      <c r="JYI69" s="136"/>
      <c r="JYJ69" s="136"/>
      <c r="JYK69" s="136"/>
      <c r="JYL69" s="136"/>
      <c r="JYM69" s="136"/>
      <c r="JYN69" s="136"/>
      <c r="JYO69" s="136"/>
      <c r="JYP69" s="136"/>
      <c r="JYQ69" s="136"/>
      <c r="JYR69" s="136"/>
      <c r="JYS69" s="136"/>
      <c r="JYT69" s="136"/>
      <c r="JYU69" s="136"/>
      <c r="JYV69" s="136"/>
      <c r="JYW69" s="136"/>
      <c r="JYX69" s="136"/>
      <c r="JYY69" s="136"/>
      <c r="JYZ69" s="136"/>
      <c r="JZA69" s="136"/>
      <c r="JZB69" s="136"/>
      <c r="JZC69" s="136"/>
      <c r="JZD69" s="136"/>
      <c r="JZE69" s="136"/>
      <c r="JZF69" s="136"/>
      <c r="JZG69" s="136"/>
      <c r="JZH69" s="136"/>
      <c r="JZI69" s="136"/>
      <c r="JZJ69" s="136"/>
      <c r="JZK69" s="136"/>
      <c r="JZL69" s="136"/>
      <c r="JZM69" s="136"/>
      <c r="JZN69" s="136"/>
      <c r="JZO69" s="136"/>
      <c r="JZP69" s="136"/>
      <c r="JZQ69" s="136"/>
      <c r="JZR69" s="136"/>
      <c r="JZS69" s="136"/>
      <c r="JZT69" s="136"/>
      <c r="JZU69" s="136"/>
      <c r="JZV69" s="136"/>
      <c r="JZW69" s="136"/>
      <c r="JZX69" s="136"/>
      <c r="JZY69" s="136"/>
      <c r="JZZ69" s="136"/>
      <c r="KAA69" s="136"/>
      <c r="KAB69" s="136"/>
      <c r="KAC69" s="136"/>
      <c r="KAD69" s="136"/>
      <c r="KAE69" s="136"/>
      <c r="KAF69" s="136"/>
      <c r="KAG69" s="136"/>
      <c r="KAH69" s="136"/>
      <c r="KAI69" s="136"/>
      <c r="KAJ69" s="136"/>
      <c r="KAK69" s="136"/>
      <c r="KAL69" s="136"/>
      <c r="KAM69" s="136"/>
      <c r="KAN69" s="136"/>
      <c r="KAO69" s="136"/>
      <c r="KAP69" s="136"/>
      <c r="KAQ69" s="136"/>
      <c r="KAR69" s="136"/>
      <c r="KAS69" s="136"/>
      <c r="KAT69" s="136"/>
      <c r="KAU69" s="136"/>
      <c r="KAV69" s="136"/>
      <c r="KAW69" s="136"/>
      <c r="KAX69" s="136"/>
      <c r="KAY69" s="136"/>
      <c r="KAZ69" s="136"/>
      <c r="KBA69" s="136"/>
      <c r="KBB69" s="136"/>
      <c r="KBC69" s="136"/>
      <c r="KBD69" s="136"/>
      <c r="KBE69" s="136"/>
      <c r="KBF69" s="136"/>
      <c r="KBG69" s="136"/>
      <c r="KBH69" s="136"/>
      <c r="KBI69" s="136"/>
      <c r="KBJ69" s="136"/>
      <c r="KBK69" s="136"/>
      <c r="KBL69" s="136"/>
      <c r="KBM69" s="136"/>
      <c r="KBN69" s="136"/>
      <c r="KBO69" s="136"/>
      <c r="KBP69" s="136"/>
      <c r="KBQ69" s="136"/>
      <c r="KBR69" s="136"/>
      <c r="KBS69" s="136"/>
      <c r="KBT69" s="136"/>
      <c r="KBU69" s="136"/>
      <c r="KBV69" s="136"/>
      <c r="KBW69" s="136"/>
      <c r="KBX69" s="136"/>
      <c r="KBY69" s="136"/>
      <c r="KBZ69" s="136"/>
      <c r="KCA69" s="136"/>
      <c r="KCB69" s="136"/>
      <c r="KCC69" s="136"/>
      <c r="KCD69" s="136"/>
      <c r="KCE69" s="136"/>
      <c r="KCF69" s="136"/>
      <c r="KCG69" s="136"/>
      <c r="KCH69" s="136"/>
      <c r="KCI69" s="136"/>
      <c r="KCJ69" s="136"/>
      <c r="KCK69" s="136"/>
      <c r="KCL69" s="136"/>
      <c r="KCM69" s="136"/>
      <c r="KCN69" s="136"/>
      <c r="KCO69" s="136"/>
      <c r="KCP69" s="136"/>
      <c r="KCQ69" s="136"/>
      <c r="KCR69" s="136"/>
      <c r="KCS69" s="136"/>
      <c r="KCT69" s="136"/>
      <c r="KCU69" s="136"/>
      <c r="KCV69" s="136"/>
      <c r="KCW69" s="136"/>
      <c r="KCX69" s="136"/>
      <c r="KCY69" s="136"/>
      <c r="KCZ69" s="136"/>
      <c r="KDA69" s="136"/>
      <c r="KDB69" s="136"/>
      <c r="KDC69" s="136"/>
      <c r="KDD69" s="136"/>
      <c r="KDE69" s="136"/>
      <c r="KDF69" s="136"/>
      <c r="KDG69" s="136"/>
      <c r="KDH69" s="136"/>
      <c r="KDI69" s="136"/>
      <c r="KDJ69" s="136"/>
      <c r="KDK69" s="136"/>
      <c r="KDL69" s="136"/>
      <c r="KDM69" s="136"/>
      <c r="KDN69" s="136"/>
      <c r="KDO69" s="136"/>
      <c r="KDP69" s="136"/>
      <c r="KDQ69" s="136"/>
      <c r="KDR69" s="136"/>
      <c r="KDS69" s="136"/>
      <c r="KDT69" s="136"/>
      <c r="KDU69" s="136"/>
      <c r="KDV69" s="136"/>
      <c r="KDW69" s="136"/>
      <c r="KDX69" s="136"/>
      <c r="KDY69" s="136"/>
      <c r="KDZ69" s="136"/>
      <c r="KEA69" s="136"/>
      <c r="KEB69" s="136"/>
      <c r="KEC69" s="136"/>
      <c r="KED69" s="136"/>
      <c r="KEE69" s="136"/>
      <c r="KEF69" s="136"/>
      <c r="KEG69" s="136"/>
      <c r="KEH69" s="136"/>
      <c r="KEI69" s="136"/>
      <c r="KEJ69" s="136"/>
      <c r="KEK69" s="136"/>
      <c r="KEL69" s="136"/>
      <c r="KEM69" s="136"/>
      <c r="KEN69" s="136"/>
      <c r="KEO69" s="136"/>
      <c r="KEP69" s="136"/>
      <c r="KEQ69" s="136"/>
      <c r="KER69" s="136"/>
      <c r="KES69" s="136"/>
      <c r="KET69" s="136"/>
      <c r="KEU69" s="136"/>
      <c r="KEV69" s="136"/>
      <c r="KEW69" s="136"/>
      <c r="KEX69" s="136"/>
      <c r="KEY69" s="136"/>
      <c r="KEZ69" s="136"/>
      <c r="KFA69" s="136"/>
      <c r="KFB69" s="136"/>
      <c r="KFC69" s="136"/>
      <c r="KFD69" s="136"/>
      <c r="KFE69" s="136"/>
      <c r="KFF69" s="136"/>
      <c r="KFG69" s="136"/>
      <c r="KFH69" s="136"/>
      <c r="KFI69" s="136"/>
      <c r="KFJ69" s="136"/>
      <c r="KFK69" s="136"/>
      <c r="KFL69" s="136"/>
      <c r="KFM69" s="136"/>
      <c r="KFN69" s="136"/>
      <c r="KFO69" s="136"/>
      <c r="KFP69" s="136"/>
      <c r="KFQ69" s="136"/>
      <c r="KFR69" s="136"/>
      <c r="KFS69" s="136"/>
      <c r="KFT69" s="136"/>
      <c r="KFU69" s="136"/>
      <c r="KFV69" s="136"/>
      <c r="KFW69" s="136"/>
      <c r="KFX69" s="136"/>
      <c r="KFY69" s="136"/>
      <c r="KFZ69" s="136"/>
      <c r="KGA69" s="136"/>
      <c r="KGB69" s="136"/>
      <c r="KGC69" s="136"/>
      <c r="KGD69" s="136"/>
      <c r="KGE69" s="136"/>
      <c r="KGF69" s="136"/>
      <c r="KGG69" s="136"/>
      <c r="KGH69" s="136"/>
      <c r="KGI69" s="136"/>
      <c r="KGJ69" s="136"/>
      <c r="KGK69" s="136"/>
      <c r="KGL69" s="136"/>
      <c r="KGM69" s="136"/>
      <c r="KGN69" s="136"/>
      <c r="KGO69" s="136"/>
      <c r="KGP69" s="136"/>
      <c r="KGQ69" s="136"/>
      <c r="KGR69" s="136"/>
      <c r="KGS69" s="136"/>
      <c r="KGT69" s="136"/>
      <c r="KGU69" s="136"/>
      <c r="KGV69" s="136"/>
      <c r="KGW69" s="136"/>
      <c r="KGX69" s="136"/>
      <c r="KGY69" s="136"/>
      <c r="KGZ69" s="136"/>
      <c r="KHA69" s="136"/>
      <c r="KHB69" s="136"/>
      <c r="KHC69" s="136"/>
      <c r="KHD69" s="136"/>
      <c r="KHE69" s="136"/>
      <c r="KHF69" s="136"/>
      <c r="KHG69" s="136"/>
      <c r="KHH69" s="136"/>
      <c r="KHI69" s="136"/>
      <c r="KHJ69" s="136"/>
      <c r="KHK69" s="136"/>
      <c r="KHL69" s="136"/>
      <c r="KHM69" s="136"/>
      <c r="KHN69" s="136"/>
      <c r="KHO69" s="136"/>
      <c r="KHP69" s="136"/>
      <c r="KHQ69" s="136"/>
      <c r="KHR69" s="136"/>
      <c r="KHS69" s="136"/>
      <c r="KHT69" s="136"/>
      <c r="KHU69" s="136"/>
      <c r="KHV69" s="136"/>
      <c r="KHW69" s="136"/>
      <c r="KHX69" s="136"/>
      <c r="KHY69" s="136"/>
      <c r="KHZ69" s="136"/>
      <c r="KIA69" s="136"/>
      <c r="KIB69" s="136"/>
      <c r="KIC69" s="136"/>
      <c r="KID69" s="136"/>
      <c r="KIE69" s="136"/>
      <c r="KIF69" s="136"/>
      <c r="KIG69" s="136"/>
      <c r="KIH69" s="136"/>
      <c r="KII69" s="136"/>
      <c r="KIJ69" s="136"/>
      <c r="KIK69" s="136"/>
      <c r="KIL69" s="136"/>
      <c r="KIM69" s="136"/>
      <c r="KIN69" s="136"/>
      <c r="KIO69" s="136"/>
      <c r="KIP69" s="136"/>
      <c r="KIQ69" s="136"/>
      <c r="KIR69" s="136"/>
      <c r="KIS69" s="136"/>
      <c r="KIT69" s="136"/>
      <c r="KIU69" s="136"/>
      <c r="KIV69" s="136"/>
      <c r="KIW69" s="136"/>
      <c r="KIX69" s="136"/>
      <c r="KIY69" s="136"/>
      <c r="KIZ69" s="136"/>
      <c r="KJA69" s="136"/>
      <c r="KJB69" s="136"/>
      <c r="KJC69" s="136"/>
      <c r="KJD69" s="136"/>
      <c r="KJE69" s="136"/>
      <c r="KJF69" s="136"/>
      <c r="KJG69" s="136"/>
      <c r="KJH69" s="136"/>
      <c r="KJI69" s="136"/>
      <c r="KJJ69" s="136"/>
      <c r="KJK69" s="136"/>
      <c r="KJL69" s="136"/>
      <c r="KJM69" s="136"/>
      <c r="KJN69" s="136"/>
      <c r="KJO69" s="136"/>
      <c r="KJP69" s="136"/>
      <c r="KJQ69" s="136"/>
      <c r="KJR69" s="136"/>
      <c r="KJS69" s="136"/>
      <c r="KJT69" s="136"/>
      <c r="KJU69" s="136"/>
      <c r="KJV69" s="136"/>
      <c r="KJW69" s="136"/>
      <c r="KJX69" s="136"/>
      <c r="KJY69" s="136"/>
      <c r="KJZ69" s="136"/>
      <c r="KKA69" s="136"/>
      <c r="KKB69" s="136"/>
      <c r="KKC69" s="136"/>
      <c r="KKD69" s="136"/>
      <c r="KKE69" s="136"/>
      <c r="KKF69" s="136"/>
      <c r="KKG69" s="136"/>
      <c r="KKH69" s="136"/>
      <c r="KKI69" s="136"/>
      <c r="KKJ69" s="136"/>
      <c r="KKK69" s="136"/>
      <c r="KKL69" s="136"/>
      <c r="KKM69" s="136"/>
      <c r="KKN69" s="136"/>
      <c r="KKO69" s="136"/>
      <c r="KKP69" s="136"/>
      <c r="KKQ69" s="136"/>
      <c r="KKR69" s="136"/>
      <c r="KKS69" s="136"/>
      <c r="KKT69" s="136"/>
      <c r="KKU69" s="136"/>
      <c r="KKV69" s="136"/>
      <c r="KKW69" s="136"/>
      <c r="KKX69" s="136"/>
      <c r="KKY69" s="136"/>
      <c r="KKZ69" s="136"/>
      <c r="KLA69" s="136"/>
      <c r="KLB69" s="136"/>
      <c r="KLC69" s="136"/>
      <c r="KLD69" s="136"/>
      <c r="KLE69" s="136"/>
      <c r="KLF69" s="136"/>
      <c r="KLG69" s="136"/>
      <c r="KLH69" s="136"/>
      <c r="KLI69" s="136"/>
      <c r="KLJ69" s="136"/>
      <c r="KLK69" s="136"/>
      <c r="KLL69" s="136"/>
      <c r="KLM69" s="136"/>
      <c r="KLN69" s="136"/>
      <c r="KLO69" s="136"/>
      <c r="KLP69" s="136"/>
      <c r="KLQ69" s="136"/>
      <c r="KLR69" s="136"/>
      <c r="KLS69" s="136"/>
      <c r="KLT69" s="136"/>
      <c r="KLU69" s="136"/>
      <c r="KLV69" s="136"/>
      <c r="KLW69" s="136"/>
      <c r="KLX69" s="136"/>
      <c r="KLY69" s="136"/>
      <c r="KLZ69" s="136"/>
      <c r="KMA69" s="136"/>
      <c r="KMB69" s="136"/>
      <c r="KMC69" s="136"/>
      <c r="KMD69" s="136"/>
      <c r="KME69" s="136"/>
      <c r="KMF69" s="136"/>
      <c r="KMG69" s="136"/>
      <c r="KMH69" s="136"/>
      <c r="KMI69" s="136"/>
      <c r="KMJ69" s="136"/>
      <c r="KMK69" s="136"/>
      <c r="KML69" s="136"/>
      <c r="KMM69" s="136"/>
      <c r="KMN69" s="136"/>
      <c r="KMO69" s="136"/>
      <c r="KMP69" s="136"/>
      <c r="KMQ69" s="136"/>
      <c r="KMR69" s="136"/>
      <c r="KMS69" s="136"/>
      <c r="KMT69" s="136"/>
      <c r="KMU69" s="136"/>
      <c r="KMV69" s="136"/>
      <c r="KMW69" s="136"/>
      <c r="KMX69" s="136"/>
      <c r="KMY69" s="136"/>
      <c r="KMZ69" s="136"/>
      <c r="KNA69" s="136"/>
      <c r="KNB69" s="136"/>
      <c r="KNC69" s="136"/>
      <c r="KND69" s="136"/>
      <c r="KNE69" s="136"/>
      <c r="KNF69" s="136"/>
      <c r="KNG69" s="136"/>
      <c r="KNH69" s="136"/>
      <c r="KNI69" s="136"/>
      <c r="KNJ69" s="136"/>
      <c r="KNK69" s="136"/>
      <c r="KNL69" s="136"/>
      <c r="KNM69" s="136"/>
      <c r="KNN69" s="136"/>
      <c r="KNO69" s="136"/>
      <c r="KNP69" s="136"/>
      <c r="KNQ69" s="136"/>
      <c r="KNR69" s="136"/>
      <c r="KNS69" s="136"/>
      <c r="KNT69" s="136"/>
      <c r="KNU69" s="136"/>
      <c r="KNV69" s="136"/>
      <c r="KNW69" s="136"/>
      <c r="KNX69" s="136"/>
      <c r="KNY69" s="136"/>
      <c r="KNZ69" s="136"/>
      <c r="KOA69" s="136"/>
      <c r="KOB69" s="136"/>
      <c r="KOC69" s="136"/>
      <c r="KOD69" s="136"/>
      <c r="KOE69" s="136"/>
      <c r="KOF69" s="136"/>
      <c r="KOG69" s="136"/>
      <c r="KOH69" s="136"/>
      <c r="KOI69" s="136"/>
      <c r="KOJ69" s="136"/>
      <c r="KOK69" s="136"/>
      <c r="KOL69" s="136"/>
      <c r="KOM69" s="136"/>
      <c r="KON69" s="136"/>
      <c r="KOO69" s="136"/>
      <c r="KOP69" s="136"/>
      <c r="KOQ69" s="136"/>
      <c r="KOR69" s="136"/>
      <c r="KOS69" s="136"/>
      <c r="KOT69" s="136"/>
      <c r="KOU69" s="136"/>
      <c r="KOV69" s="136"/>
      <c r="KOW69" s="136"/>
      <c r="KOX69" s="136"/>
      <c r="KOY69" s="136"/>
      <c r="KOZ69" s="136"/>
      <c r="KPA69" s="136"/>
      <c r="KPB69" s="136"/>
      <c r="KPC69" s="136"/>
      <c r="KPD69" s="136"/>
      <c r="KPE69" s="136"/>
      <c r="KPF69" s="136"/>
      <c r="KPG69" s="136"/>
      <c r="KPH69" s="136"/>
      <c r="KPI69" s="136"/>
      <c r="KPJ69" s="136"/>
      <c r="KPK69" s="136"/>
      <c r="KPL69" s="136"/>
      <c r="KPM69" s="136"/>
      <c r="KPN69" s="136"/>
      <c r="KPO69" s="136"/>
      <c r="KPP69" s="136"/>
      <c r="KPQ69" s="136"/>
      <c r="KPR69" s="136"/>
      <c r="KPS69" s="136"/>
      <c r="KPT69" s="136"/>
      <c r="KPU69" s="136"/>
      <c r="KPV69" s="136"/>
      <c r="KPW69" s="136"/>
      <c r="KPX69" s="136"/>
      <c r="KPY69" s="136"/>
      <c r="KPZ69" s="136"/>
      <c r="KQA69" s="136"/>
      <c r="KQB69" s="136"/>
      <c r="KQC69" s="136"/>
      <c r="KQD69" s="136"/>
      <c r="KQE69" s="136"/>
      <c r="KQF69" s="136"/>
      <c r="KQG69" s="136"/>
      <c r="KQH69" s="136"/>
      <c r="KQI69" s="136"/>
      <c r="KQJ69" s="136"/>
      <c r="KQK69" s="136"/>
      <c r="KQL69" s="136"/>
      <c r="KQM69" s="136"/>
      <c r="KQN69" s="136"/>
      <c r="KQO69" s="136"/>
      <c r="KQP69" s="136"/>
      <c r="KQQ69" s="136"/>
      <c r="KQR69" s="136"/>
      <c r="KQS69" s="136"/>
      <c r="KQT69" s="136"/>
      <c r="KQU69" s="136"/>
      <c r="KQV69" s="136"/>
      <c r="KQW69" s="136"/>
      <c r="KQX69" s="136"/>
      <c r="KQY69" s="136"/>
      <c r="KQZ69" s="136"/>
      <c r="KRA69" s="136"/>
      <c r="KRB69" s="136"/>
      <c r="KRC69" s="136"/>
      <c r="KRD69" s="136"/>
      <c r="KRE69" s="136"/>
      <c r="KRF69" s="136"/>
      <c r="KRG69" s="136"/>
      <c r="KRH69" s="136"/>
      <c r="KRI69" s="136"/>
      <c r="KRJ69" s="136"/>
      <c r="KRK69" s="136"/>
      <c r="KRL69" s="136"/>
      <c r="KRM69" s="136"/>
      <c r="KRN69" s="136"/>
      <c r="KRO69" s="136"/>
      <c r="KRP69" s="136"/>
      <c r="KRQ69" s="136"/>
      <c r="KRR69" s="136"/>
      <c r="KRS69" s="136"/>
      <c r="KRT69" s="136"/>
      <c r="KRU69" s="136"/>
      <c r="KRV69" s="136"/>
      <c r="KRW69" s="136"/>
      <c r="KRX69" s="136"/>
      <c r="KRY69" s="136"/>
      <c r="KRZ69" s="136"/>
      <c r="KSA69" s="136"/>
      <c r="KSB69" s="136"/>
      <c r="KSC69" s="136"/>
      <c r="KSD69" s="136"/>
      <c r="KSE69" s="136"/>
      <c r="KSF69" s="136"/>
      <c r="KSG69" s="136"/>
      <c r="KSH69" s="136"/>
      <c r="KSI69" s="136"/>
      <c r="KSJ69" s="136"/>
      <c r="KSK69" s="136"/>
      <c r="KSL69" s="136"/>
      <c r="KSM69" s="136"/>
      <c r="KSN69" s="136"/>
      <c r="KSO69" s="136"/>
      <c r="KSP69" s="136"/>
      <c r="KSQ69" s="136"/>
      <c r="KSR69" s="136"/>
      <c r="KSS69" s="136"/>
      <c r="KST69" s="136"/>
      <c r="KSU69" s="136"/>
      <c r="KSV69" s="136"/>
      <c r="KSW69" s="136"/>
      <c r="KSX69" s="136"/>
      <c r="KSY69" s="136"/>
      <c r="KSZ69" s="136"/>
      <c r="KTA69" s="136"/>
      <c r="KTB69" s="136"/>
      <c r="KTC69" s="136"/>
      <c r="KTD69" s="136"/>
      <c r="KTE69" s="136"/>
      <c r="KTF69" s="136"/>
      <c r="KTG69" s="136"/>
      <c r="KTH69" s="136"/>
      <c r="KTI69" s="136"/>
      <c r="KTJ69" s="136"/>
      <c r="KTK69" s="136"/>
      <c r="KTL69" s="136"/>
      <c r="KTM69" s="136"/>
      <c r="KTN69" s="136"/>
      <c r="KTO69" s="136"/>
      <c r="KTP69" s="136"/>
      <c r="KTQ69" s="136"/>
      <c r="KTR69" s="136"/>
      <c r="KTS69" s="136"/>
      <c r="KTT69" s="136"/>
      <c r="KTU69" s="136"/>
      <c r="KTV69" s="136"/>
      <c r="KTW69" s="136"/>
      <c r="KTX69" s="136"/>
      <c r="KTY69" s="136"/>
      <c r="KTZ69" s="136"/>
      <c r="KUA69" s="136"/>
      <c r="KUB69" s="136"/>
      <c r="KUC69" s="136"/>
      <c r="KUD69" s="136"/>
      <c r="KUE69" s="136"/>
      <c r="KUF69" s="136"/>
      <c r="KUG69" s="136"/>
      <c r="KUH69" s="136"/>
      <c r="KUI69" s="136"/>
      <c r="KUJ69" s="136"/>
      <c r="KUK69" s="136"/>
      <c r="KUL69" s="136"/>
      <c r="KUM69" s="136"/>
      <c r="KUN69" s="136"/>
      <c r="KUO69" s="136"/>
      <c r="KUP69" s="136"/>
      <c r="KUQ69" s="136"/>
      <c r="KUR69" s="136"/>
      <c r="KUS69" s="136"/>
      <c r="KUT69" s="136"/>
      <c r="KUU69" s="136"/>
      <c r="KUV69" s="136"/>
      <c r="KUW69" s="136"/>
      <c r="KUX69" s="136"/>
      <c r="KUY69" s="136"/>
      <c r="KUZ69" s="136"/>
      <c r="KVA69" s="136"/>
      <c r="KVB69" s="136"/>
      <c r="KVC69" s="136"/>
      <c r="KVD69" s="136"/>
      <c r="KVE69" s="136"/>
      <c r="KVF69" s="136"/>
      <c r="KVG69" s="136"/>
      <c r="KVH69" s="136"/>
      <c r="KVI69" s="136"/>
      <c r="KVJ69" s="136"/>
      <c r="KVK69" s="136"/>
      <c r="KVL69" s="136"/>
      <c r="KVM69" s="136"/>
      <c r="KVN69" s="136"/>
      <c r="KVO69" s="136"/>
      <c r="KVP69" s="136"/>
      <c r="KVQ69" s="136"/>
      <c r="KVR69" s="136"/>
      <c r="KVS69" s="136"/>
      <c r="KVT69" s="136"/>
      <c r="KVU69" s="136"/>
      <c r="KVV69" s="136"/>
      <c r="KVW69" s="136"/>
      <c r="KVX69" s="136"/>
      <c r="KVY69" s="136"/>
      <c r="KVZ69" s="136"/>
      <c r="KWA69" s="136"/>
      <c r="KWB69" s="136"/>
      <c r="KWC69" s="136"/>
      <c r="KWD69" s="136"/>
      <c r="KWE69" s="136"/>
      <c r="KWF69" s="136"/>
      <c r="KWG69" s="136"/>
      <c r="KWH69" s="136"/>
      <c r="KWI69" s="136"/>
      <c r="KWJ69" s="136"/>
      <c r="KWK69" s="136"/>
      <c r="KWL69" s="136"/>
      <c r="KWM69" s="136"/>
      <c r="KWN69" s="136"/>
      <c r="KWO69" s="136"/>
      <c r="KWP69" s="136"/>
      <c r="KWQ69" s="136"/>
      <c r="KWR69" s="136"/>
      <c r="KWS69" s="136"/>
      <c r="KWT69" s="136"/>
      <c r="KWU69" s="136"/>
      <c r="KWV69" s="136"/>
      <c r="KWW69" s="136"/>
      <c r="KWX69" s="136"/>
      <c r="KWY69" s="136"/>
      <c r="KWZ69" s="136"/>
      <c r="KXA69" s="136"/>
      <c r="KXB69" s="136"/>
      <c r="KXC69" s="136"/>
      <c r="KXD69" s="136"/>
      <c r="KXE69" s="136"/>
      <c r="KXF69" s="136"/>
      <c r="KXG69" s="136"/>
      <c r="KXH69" s="136"/>
      <c r="KXI69" s="136"/>
      <c r="KXJ69" s="136"/>
      <c r="KXK69" s="136"/>
      <c r="KXL69" s="136"/>
      <c r="KXM69" s="136"/>
      <c r="KXN69" s="136"/>
      <c r="KXO69" s="136"/>
      <c r="KXP69" s="136"/>
      <c r="KXQ69" s="136"/>
      <c r="KXR69" s="136"/>
      <c r="KXS69" s="136"/>
      <c r="KXT69" s="136"/>
      <c r="KXU69" s="136"/>
      <c r="KXV69" s="136"/>
      <c r="KXW69" s="136"/>
      <c r="KXX69" s="136"/>
      <c r="KXY69" s="136"/>
      <c r="KXZ69" s="136"/>
      <c r="KYA69" s="136"/>
      <c r="KYB69" s="136"/>
      <c r="KYC69" s="136"/>
      <c r="KYD69" s="136"/>
      <c r="KYE69" s="136"/>
      <c r="KYF69" s="136"/>
      <c r="KYG69" s="136"/>
      <c r="KYH69" s="136"/>
      <c r="KYI69" s="136"/>
      <c r="KYJ69" s="136"/>
      <c r="KYK69" s="136"/>
      <c r="KYL69" s="136"/>
      <c r="KYM69" s="136"/>
      <c r="KYN69" s="136"/>
      <c r="KYO69" s="136"/>
      <c r="KYP69" s="136"/>
      <c r="KYQ69" s="136"/>
      <c r="KYR69" s="136"/>
      <c r="KYS69" s="136"/>
      <c r="KYT69" s="136"/>
      <c r="KYU69" s="136"/>
      <c r="KYV69" s="136"/>
      <c r="KYW69" s="136"/>
      <c r="KYX69" s="136"/>
      <c r="KYY69" s="136"/>
      <c r="KYZ69" s="136"/>
      <c r="KZA69" s="136"/>
      <c r="KZB69" s="136"/>
      <c r="KZC69" s="136"/>
      <c r="KZD69" s="136"/>
      <c r="KZE69" s="136"/>
      <c r="KZF69" s="136"/>
      <c r="KZG69" s="136"/>
      <c r="KZH69" s="136"/>
      <c r="KZI69" s="136"/>
      <c r="KZJ69" s="136"/>
      <c r="KZK69" s="136"/>
      <c r="KZL69" s="136"/>
      <c r="KZM69" s="136"/>
      <c r="KZN69" s="136"/>
      <c r="KZO69" s="136"/>
      <c r="KZP69" s="136"/>
      <c r="KZQ69" s="136"/>
      <c r="KZR69" s="136"/>
      <c r="KZS69" s="136"/>
      <c r="KZT69" s="136"/>
      <c r="KZU69" s="136"/>
      <c r="KZV69" s="136"/>
      <c r="KZW69" s="136"/>
      <c r="KZX69" s="136"/>
      <c r="KZY69" s="136"/>
      <c r="KZZ69" s="136"/>
      <c r="LAA69" s="136"/>
      <c r="LAB69" s="136"/>
      <c r="LAC69" s="136"/>
      <c r="LAD69" s="136"/>
      <c r="LAE69" s="136"/>
      <c r="LAF69" s="136"/>
      <c r="LAG69" s="136"/>
      <c r="LAH69" s="136"/>
      <c r="LAI69" s="136"/>
      <c r="LAJ69" s="136"/>
      <c r="LAK69" s="136"/>
      <c r="LAL69" s="136"/>
      <c r="LAM69" s="136"/>
      <c r="LAN69" s="136"/>
      <c r="LAO69" s="136"/>
      <c r="LAP69" s="136"/>
      <c r="LAQ69" s="136"/>
      <c r="LAR69" s="136"/>
      <c r="LAS69" s="136"/>
      <c r="LAT69" s="136"/>
      <c r="LAU69" s="136"/>
      <c r="LAV69" s="136"/>
      <c r="LAW69" s="136"/>
      <c r="LAX69" s="136"/>
      <c r="LAY69" s="136"/>
      <c r="LAZ69" s="136"/>
      <c r="LBA69" s="136"/>
      <c r="LBB69" s="136"/>
      <c r="LBC69" s="136"/>
      <c r="LBD69" s="136"/>
      <c r="LBE69" s="136"/>
      <c r="LBF69" s="136"/>
      <c r="LBG69" s="136"/>
      <c r="LBH69" s="136"/>
      <c r="LBI69" s="136"/>
      <c r="LBJ69" s="136"/>
      <c r="LBK69" s="136"/>
      <c r="LBL69" s="136"/>
      <c r="LBM69" s="136"/>
      <c r="LBN69" s="136"/>
      <c r="LBO69" s="136"/>
      <c r="LBP69" s="136"/>
      <c r="LBQ69" s="136"/>
      <c r="LBR69" s="136"/>
      <c r="LBS69" s="136"/>
      <c r="LBT69" s="136"/>
      <c r="LBU69" s="136"/>
      <c r="LBV69" s="136"/>
      <c r="LBW69" s="136"/>
      <c r="LBX69" s="136"/>
      <c r="LBY69" s="136"/>
      <c r="LBZ69" s="136"/>
      <c r="LCA69" s="136"/>
      <c r="LCB69" s="136"/>
      <c r="LCC69" s="136"/>
      <c r="LCD69" s="136"/>
      <c r="LCE69" s="136"/>
      <c r="LCF69" s="136"/>
      <c r="LCG69" s="136"/>
      <c r="LCH69" s="136"/>
      <c r="LCI69" s="136"/>
      <c r="LCJ69" s="136"/>
      <c r="LCK69" s="136"/>
      <c r="LCL69" s="136"/>
      <c r="LCM69" s="136"/>
      <c r="LCN69" s="136"/>
      <c r="LCO69" s="136"/>
      <c r="LCP69" s="136"/>
      <c r="LCQ69" s="136"/>
      <c r="LCR69" s="136"/>
      <c r="LCS69" s="136"/>
      <c r="LCT69" s="136"/>
      <c r="LCU69" s="136"/>
      <c r="LCV69" s="136"/>
      <c r="LCW69" s="136"/>
      <c r="LCX69" s="136"/>
      <c r="LCY69" s="136"/>
      <c r="LCZ69" s="136"/>
      <c r="LDA69" s="136"/>
      <c r="LDB69" s="136"/>
      <c r="LDC69" s="136"/>
      <c r="LDD69" s="136"/>
      <c r="LDE69" s="136"/>
      <c r="LDF69" s="136"/>
      <c r="LDG69" s="136"/>
      <c r="LDH69" s="136"/>
      <c r="LDI69" s="136"/>
      <c r="LDJ69" s="136"/>
      <c r="LDK69" s="136"/>
      <c r="LDL69" s="136"/>
      <c r="LDM69" s="136"/>
      <c r="LDN69" s="136"/>
      <c r="LDO69" s="136"/>
      <c r="LDP69" s="136"/>
      <c r="LDQ69" s="136"/>
      <c r="LDR69" s="136"/>
      <c r="LDS69" s="136"/>
      <c r="LDT69" s="136"/>
      <c r="LDU69" s="136"/>
      <c r="LDV69" s="136"/>
      <c r="LDW69" s="136"/>
      <c r="LDX69" s="136"/>
      <c r="LDY69" s="136"/>
      <c r="LDZ69" s="136"/>
      <c r="LEA69" s="136"/>
      <c r="LEB69" s="136"/>
      <c r="LEC69" s="136"/>
      <c r="LED69" s="136"/>
      <c r="LEE69" s="136"/>
      <c r="LEF69" s="136"/>
      <c r="LEG69" s="136"/>
      <c r="LEH69" s="136"/>
      <c r="LEI69" s="136"/>
      <c r="LEJ69" s="136"/>
      <c r="LEK69" s="136"/>
      <c r="LEL69" s="136"/>
      <c r="LEM69" s="136"/>
      <c r="LEN69" s="136"/>
      <c r="LEO69" s="136"/>
      <c r="LEP69" s="136"/>
      <c r="LEQ69" s="136"/>
      <c r="LER69" s="136"/>
      <c r="LES69" s="136"/>
      <c r="LET69" s="136"/>
      <c r="LEU69" s="136"/>
      <c r="LEV69" s="136"/>
      <c r="LEW69" s="136"/>
      <c r="LEX69" s="136"/>
      <c r="LEY69" s="136"/>
      <c r="LEZ69" s="136"/>
      <c r="LFA69" s="136"/>
      <c r="LFB69" s="136"/>
      <c r="LFC69" s="136"/>
      <c r="LFD69" s="136"/>
      <c r="LFE69" s="136"/>
      <c r="LFF69" s="136"/>
      <c r="LFG69" s="136"/>
      <c r="LFH69" s="136"/>
      <c r="LFI69" s="136"/>
      <c r="LFJ69" s="136"/>
      <c r="LFK69" s="136"/>
      <c r="LFL69" s="136"/>
      <c r="LFM69" s="136"/>
      <c r="LFN69" s="136"/>
      <c r="LFO69" s="136"/>
      <c r="LFP69" s="136"/>
      <c r="LFQ69" s="136"/>
      <c r="LFR69" s="136"/>
      <c r="LFS69" s="136"/>
      <c r="LFT69" s="136"/>
      <c r="LFU69" s="136"/>
      <c r="LFV69" s="136"/>
      <c r="LFW69" s="136"/>
      <c r="LFX69" s="136"/>
      <c r="LFY69" s="136"/>
      <c r="LFZ69" s="136"/>
      <c r="LGA69" s="136"/>
      <c r="LGB69" s="136"/>
      <c r="LGC69" s="136"/>
      <c r="LGD69" s="136"/>
      <c r="LGE69" s="136"/>
      <c r="LGF69" s="136"/>
      <c r="LGG69" s="136"/>
      <c r="LGH69" s="136"/>
      <c r="LGI69" s="136"/>
      <c r="LGJ69" s="136"/>
      <c r="LGK69" s="136"/>
      <c r="LGL69" s="136"/>
      <c r="LGM69" s="136"/>
      <c r="LGN69" s="136"/>
      <c r="LGO69" s="136"/>
      <c r="LGP69" s="136"/>
      <c r="LGQ69" s="136"/>
      <c r="LGR69" s="136"/>
      <c r="LGS69" s="136"/>
      <c r="LGT69" s="136"/>
      <c r="LGU69" s="136"/>
      <c r="LGV69" s="136"/>
      <c r="LGW69" s="136"/>
      <c r="LGX69" s="136"/>
      <c r="LGY69" s="136"/>
      <c r="LGZ69" s="136"/>
      <c r="LHA69" s="136"/>
      <c r="LHB69" s="136"/>
      <c r="LHC69" s="136"/>
      <c r="LHD69" s="136"/>
      <c r="LHE69" s="136"/>
      <c r="LHF69" s="136"/>
      <c r="LHG69" s="136"/>
      <c r="LHH69" s="136"/>
      <c r="LHI69" s="136"/>
      <c r="LHJ69" s="136"/>
      <c r="LHK69" s="136"/>
      <c r="LHL69" s="136"/>
      <c r="LHM69" s="136"/>
      <c r="LHN69" s="136"/>
      <c r="LHO69" s="136"/>
      <c r="LHP69" s="136"/>
      <c r="LHQ69" s="136"/>
      <c r="LHR69" s="136"/>
      <c r="LHS69" s="136"/>
      <c r="LHT69" s="136"/>
      <c r="LHU69" s="136"/>
      <c r="LHV69" s="136"/>
      <c r="LHW69" s="136"/>
      <c r="LHX69" s="136"/>
      <c r="LHY69" s="136"/>
      <c r="LHZ69" s="136"/>
      <c r="LIA69" s="136"/>
      <c r="LIB69" s="136"/>
      <c r="LIC69" s="136"/>
      <c r="LID69" s="136"/>
      <c r="LIE69" s="136"/>
      <c r="LIF69" s="136"/>
      <c r="LIG69" s="136"/>
      <c r="LIH69" s="136"/>
      <c r="LII69" s="136"/>
      <c r="LIJ69" s="136"/>
      <c r="LIK69" s="136"/>
      <c r="LIL69" s="136"/>
      <c r="LIM69" s="136"/>
      <c r="LIN69" s="136"/>
      <c r="LIO69" s="136"/>
      <c r="LIP69" s="136"/>
      <c r="LIQ69" s="136"/>
      <c r="LIR69" s="136"/>
      <c r="LIS69" s="136"/>
      <c r="LIT69" s="136"/>
      <c r="LIU69" s="136"/>
      <c r="LIV69" s="136"/>
      <c r="LIW69" s="136"/>
      <c r="LIX69" s="136"/>
      <c r="LIY69" s="136"/>
      <c r="LIZ69" s="136"/>
      <c r="LJA69" s="136"/>
      <c r="LJB69" s="136"/>
      <c r="LJC69" s="136"/>
      <c r="LJD69" s="136"/>
      <c r="LJE69" s="136"/>
      <c r="LJF69" s="136"/>
      <c r="LJG69" s="136"/>
      <c r="LJH69" s="136"/>
      <c r="LJI69" s="136"/>
      <c r="LJJ69" s="136"/>
      <c r="LJK69" s="136"/>
      <c r="LJL69" s="136"/>
      <c r="LJM69" s="136"/>
      <c r="LJN69" s="136"/>
      <c r="LJO69" s="136"/>
      <c r="LJP69" s="136"/>
      <c r="LJQ69" s="136"/>
      <c r="LJR69" s="136"/>
      <c r="LJS69" s="136"/>
      <c r="LJT69" s="136"/>
      <c r="LJU69" s="136"/>
      <c r="LJV69" s="136"/>
      <c r="LJW69" s="136"/>
      <c r="LJX69" s="136"/>
      <c r="LJY69" s="136"/>
      <c r="LJZ69" s="136"/>
      <c r="LKA69" s="136"/>
      <c r="LKB69" s="136"/>
      <c r="LKC69" s="136"/>
      <c r="LKD69" s="136"/>
      <c r="LKE69" s="136"/>
      <c r="LKF69" s="136"/>
      <c r="LKG69" s="136"/>
      <c r="LKH69" s="136"/>
      <c r="LKI69" s="136"/>
      <c r="LKJ69" s="136"/>
      <c r="LKK69" s="136"/>
      <c r="LKL69" s="136"/>
      <c r="LKM69" s="136"/>
      <c r="LKN69" s="136"/>
      <c r="LKO69" s="136"/>
      <c r="LKP69" s="136"/>
      <c r="LKQ69" s="136"/>
      <c r="LKR69" s="136"/>
      <c r="LKS69" s="136"/>
      <c r="LKT69" s="136"/>
      <c r="LKU69" s="136"/>
      <c r="LKV69" s="136"/>
      <c r="LKW69" s="136"/>
      <c r="LKX69" s="136"/>
      <c r="LKY69" s="136"/>
      <c r="LKZ69" s="136"/>
      <c r="LLA69" s="136"/>
      <c r="LLB69" s="136"/>
      <c r="LLC69" s="136"/>
      <c r="LLD69" s="136"/>
      <c r="LLE69" s="136"/>
      <c r="LLF69" s="136"/>
      <c r="LLG69" s="136"/>
      <c r="LLH69" s="136"/>
      <c r="LLI69" s="136"/>
      <c r="LLJ69" s="136"/>
      <c r="LLK69" s="136"/>
      <c r="LLL69" s="136"/>
      <c r="LLM69" s="136"/>
      <c r="LLN69" s="136"/>
      <c r="LLO69" s="136"/>
      <c r="LLP69" s="136"/>
      <c r="LLQ69" s="136"/>
      <c r="LLR69" s="136"/>
      <c r="LLS69" s="136"/>
      <c r="LLT69" s="136"/>
      <c r="LLU69" s="136"/>
      <c r="LLV69" s="136"/>
      <c r="LLW69" s="136"/>
      <c r="LLX69" s="136"/>
      <c r="LLY69" s="136"/>
      <c r="LLZ69" s="136"/>
      <c r="LMA69" s="136"/>
      <c r="LMB69" s="136"/>
      <c r="LMC69" s="136"/>
      <c r="LMD69" s="136"/>
      <c r="LME69" s="136"/>
      <c r="LMF69" s="136"/>
      <c r="LMG69" s="136"/>
      <c r="LMH69" s="136"/>
      <c r="LMI69" s="136"/>
      <c r="LMJ69" s="136"/>
      <c r="LMK69" s="136"/>
      <c r="LML69" s="136"/>
      <c r="LMM69" s="136"/>
      <c r="LMN69" s="136"/>
      <c r="LMO69" s="136"/>
      <c r="LMP69" s="136"/>
      <c r="LMQ69" s="136"/>
      <c r="LMR69" s="136"/>
      <c r="LMS69" s="136"/>
      <c r="LMT69" s="136"/>
      <c r="LMU69" s="136"/>
      <c r="LMV69" s="136"/>
      <c r="LMW69" s="136"/>
      <c r="LMX69" s="136"/>
      <c r="LMY69" s="136"/>
      <c r="LMZ69" s="136"/>
      <c r="LNA69" s="136"/>
      <c r="LNB69" s="136"/>
      <c r="LNC69" s="136"/>
      <c r="LND69" s="136"/>
      <c r="LNE69" s="136"/>
      <c r="LNF69" s="136"/>
      <c r="LNG69" s="136"/>
      <c r="LNH69" s="136"/>
      <c r="LNI69" s="136"/>
      <c r="LNJ69" s="136"/>
      <c r="LNK69" s="136"/>
      <c r="LNL69" s="136"/>
      <c r="LNM69" s="136"/>
      <c r="LNN69" s="136"/>
      <c r="LNO69" s="136"/>
      <c r="LNP69" s="136"/>
      <c r="LNQ69" s="136"/>
      <c r="LNR69" s="136"/>
      <c r="LNS69" s="136"/>
      <c r="LNT69" s="136"/>
      <c r="LNU69" s="136"/>
      <c r="LNV69" s="136"/>
      <c r="LNW69" s="136"/>
      <c r="LNX69" s="136"/>
      <c r="LNY69" s="136"/>
      <c r="LNZ69" s="136"/>
      <c r="LOA69" s="136"/>
      <c r="LOB69" s="136"/>
      <c r="LOC69" s="136"/>
      <c r="LOD69" s="136"/>
      <c r="LOE69" s="136"/>
      <c r="LOF69" s="136"/>
      <c r="LOG69" s="136"/>
      <c r="LOH69" s="136"/>
      <c r="LOI69" s="136"/>
      <c r="LOJ69" s="136"/>
      <c r="LOK69" s="136"/>
      <c r="LOL69" s="136"/>
      <c r="LOM69" s="136"/>
      <c r="LON69" s="136"/>
      <c r="LOO69" s="136"/>
      <c r="LOP69" s="136"/>
      <c r="LOQ69" s="136"/>
      <c r="LOR69" s="136"/>
      <c r="LOS69" s="136"/>
      <c r="LOT69" s="136"/>
      <c r="LOU69" s="136"/>
      <c r="LOV69" s="136"/>
      <c r="LOW69" s="136"/>
      <c r="LOX69" s="136"/>
      <c r="LOY69" s="136"/>
      <c r="LOZ69" s="136"/>
      <c r="LPA69" s="136"/>
      <c r="LPB69" s="136"/>
      <c r="LPC69" s="136"/>
      <c r="LPD69" s="136"/>
      <c r="LPE69" s="136"/>
      <c r="LPF69" s="136"/>
      <c r="LPG69" s="136"/>
      <c r="LPH69" s="136"/>
      <c r="LPI69" s="136"/>
      <c r="LPJ69" s="136"/>
      <c r="LPK69" s="136"/>
      <c r="LPL69" s="136"/>
      <c r="LPM69" s="136"/>
      <c r="LPN69" s="136"/>
      <c r="LPO69" s="136"/>
      <c r="LPP69" s="136"/>
      <c r="LPQ69" s="136"/>
      <c r="LPR69" s="136"/>
      <c r="LPS69" s="136"/>
      <c r="LPT69" s="136"/>
      <c r="LPU69" s="136"/>
      <c r="LPV69" s="136"/>
      <c r="LPW69" s="136"/>
      <c r="LPX69" s="136"/>
      <c r="LPY69" s="136"/>
      <c r="LPZ69" s="136"/>
      <c r="LQA69" s="136"/>
      <c r="LQB69" s="136"/>
      <c r="LQC69" s="136"/>
      <c r="LQD69" s="136"/>
      <c r="LQE69" s="136"/>
      <c r="LQF69" s="136"/>
      <c r="LQG69" s="136"/>
      <c r="LQH69" s="136"/>
      <c r="LQI69" s="136"/>
      <c r="LQJ69" s="136"/>
      <c r="LQK69" s="136"/>
      <c r="LQL69" s="136"/>
      <c r="LQM69" s="136"/>
      <c r="LQN69" s="136"/>
      <c r="LQO69" s="136"/>
      <c r="LQP69" s="136"/>
      <c r="LQQ69" s="136"/>
      <c r="LQR69" s="136"/>
      <c r="LQS69" s="136"/>
      <c r="LQT69" s="136"/>
      <c r="LQU69" s="136"/>
      <c r="LQV69" s="136"/>
      <c r="LQW69" s="136"/>
      <c r="LQX69" s="136"/>
      <c r="LQY69" s="136"/>
      <c r="LQZ69" s="136"/>
      <c r="LRA69" s="136"/>
      <c r="LRB69" s="136"/>
      <c r="LRC69" s="136"/>
      <c r="LRD69" s="136"/>
      <c r="LRE69" s="136"/>
      <c r="LRF69" s="136"/>
      <c r="LRG69" s="136"/>
      <c r="LRH69" s="136"/>
      <c r="LRI69" s="136"/>
      <c r="LRJ69" s="136"/>
      <c r="LRK69" s="136"/>
      <c r="LRL69" s="136"/>
      <c r="LRM69" s="136"/>
      <c r="LRN69" s="136"/>
      <c r="LRO69" s="136"/>
      <c r="LRP69" s="136"/>
      <c r="LRQ69" s="136"/>
      <c r="LRR69" s="136"/>
      <c r="LRS69" s="136"/>
      <c r="LRT69" s="136"/>
      <c r="LRU69" s="136"/>
      <c r="LRV69" s="136"/>
      <c r="LRW69" s="136"/>
      <c r="LRX69" s="136"/>
      <c r="LRY69" s="136"/>
      <c r="LRZ69" s="136"/>
      <c r="LSA69" s="136"/>
      <c r="LSB69" s="136"/>
      <c r="LSC69" s="136"/>
      <c r="LSD69" s="136"/>
      <c r="LSE69" s="136"/>
      <c r="LSF69" s="136"/>
      <c r="LSG69" s="136"/>
      <c r="LSH69" s="136"/>
      <c r="LSI69" s="136"/>
      <c r="LSJ69" s="136"/>
      <c r="LSK69" s="136"/>
      <c r="LSL69" s="136"/>
      <c r="LSM69" s="136"/>
      <c r="LSN69" s="136"/>
      <c r="LSO69" s="136"/>
      <c r="LSP69" s="136"/>
      <c r="LSQ69" s="136"/>
      <c r="LSR69" s="136"/>
      <c r="LSS69" s="136"/>
      <c r="LST69" s="136"/>
      <c r="LSU69" s="136"/>
      <c r="LSV69" s="136"/>
      <c r="LSW69" s="136"/>
      <c r="LSX69" s="136"/>
      <c r="LSY69" s="136"/>
      <c r="LSZ69" s="136"/>
      <c r="LTA69" s="136"/>
      <c r="LTB69" s="136"/>
      <c r="LTC69" s="136"/>
      <c r="LTD69" s="136"/>
      <c r="LTE69" s="136"/>
      <c r="LTF69" s="136"/>
      <c r="LTG69" s="136"/>
      <c r="LTH69" s="136"/>
      <c r="LTI69" s="136"/>
      <c r="LTJ69" s="136"/>
      <c r="LTK69" s="136"/>
      <c r="LTL69" s="136"/>
      <c r="LTM69" s="136"/>
      <c r="LTN69" s="136"/>
      <c r="LTO69" s="136"/>
      <c r="LTP69" s="136"/>
      <c r="LTQ69" s="136"/>
      <c r="LTR69" s="136"/>
      <c r="LTS69" s="136"/>
      <c r="LTT69" s="136"/>
      <c r="LTU69" s="136"/>
      <c r="LTV69" s="136"/>
      <c r="LTW69" s="136"/>
      <c r="LTX69" s="136"/>
      <c r="LTY69" s="136"/>
      <c r="LTZ69" s="136"/>
      <c r="LUA69" s="136"/>
      <c r="LUB69" s="136"/>
      <c r="LUC69" s="136"/>
      <c r="LUD69" s="136"/>
      <c r="LUE69" s="136"/>
      <c r="LUF69" s="136"/>
      <c r="LUG69" s="136"/>
      <c r="LUH69" s="136"/>
      <c r="LUI69" s="136"/>
      <c r="LUJ69" s="136"/>
      <c r="LUK69" s="136"/>
      <c r="LUL69" s="136"/>
      <c r="LUM69" s="136"/>
      <c r="LUN69" s="136"/>
      <c r="LUO69" s="136"/>
      <c r="LUP69" s="136"/>
      <c r="LUQ69" s="136"/>
      <c r="LUR69" s="136"/>
      <c r="LUS69" s="136"/>
      <c r="LUT69" s="136"/>
      <c r="LUU69" s="136"/>
      <c r="LUV69" s="136"/>
      <c r="LUW69" s="136"/>
      <c r="LUX69" s="136"/>
      <c r="LUY69" s="136"/>
      <c r="LUZ69" s="136"/>
      <c r="LVA69" s="136"/>
      <c r="LVB69" s="136"/>
      <c r="LVC69" s="136"/>
      <c r="LVD69" s="136"/>
      <c r="LVE69" s="136"/>
      <c r="LVF69" s="136"/>
      <c r="LVG69" s="136"/>
      <c r="LVH69" s="136"/>
      <c r="LVI69" s="136"/>
      <c r="LVJ69" s="136"/>
      <c r="LVK69" s="136"/>
      <c r="LVL69" s="136"/>
      <c r="LVM69" s="136"/>
      <c r="LVN69" s="136"/>
      <c r="LVO69" s="136"/>
      <c r="LVP69" s="136"/>
      <c r="LVQ69" s="136"/>
      <c r="LVR69" s="136"/>
      <c r="LVS69" s="136"/>
      <c r="LVT69" s="136"/>
      <c r="LVU69" s="136"/>
      <c r="LVV69" s="136"/>
      <c r="LVW69" s="136"/>
      <c r="LVX69" s="136"/>
      <c r="LVY69" s="136"/>
      <c r="LVZ69" s="136"/>
      <c r="LWA69" s="136"/>
      <c r="LWB69" s="136"/>
      <c r="LWC69" s="136"/>
      <c r="LWD69" s="136"/>
      <c r="LWE69" s="136"/>
      <c r="LWF69" s="136"/>
      <c r="LWG69" s="136"/>
      <c r="LWH69" s="136"/>
      <c r="LWI69" s="136"/>
      <c r="LWJ69" s="136"/>
      <c r="LWK69" s="136"/>
      <c r="LWL69" s="136"/>
      <c r="LWM69" s="136"/>
      <c r="LWN69" s="136"/>
      <c r="LWO69" s="136"/>
      <c r="LWP69" s="136"/>
      <c r="LWQ69" s="136"/>
      <c r="LWR69" s="136"/>
      <c r="LWS69" s="136"/>
      <c r="LWT69" s="136"/>
      <c r="LWU69" s="136"/>
      <c r="LWV69" s="136"/>
      <c r="LWW69" s="136"/>
      <c r="LWX69" s="136"/>
      <c r="LWY69" s="136"/>
      <c r="LWZ69" s="136"/>
      <c r="LXA69" s="136"/>
      <c r="LXB69" s="136"/>
      <c r="LXC69" s="136"/>
      <c r="LXD69" s="136"/>
      <c r="LXE69" s="136"/>
      <c r="LXF69" s="136"/>
      <c r="LXG69" s="136"/>
      <c r="LXH69" s="136"/>
      <c r="LXI69" s="136"/>
      <c r="LXJ69" s="136"/>
      <c r="LXK69" s="136"/>
      <c r="LXL69" s="136"/>
      <c r="LXM69" s="136"/>
      <c r="LXN69" s="136"/>
      <c r="LXO69" s="136"/>
      <c r="LXP69" s="136"/>
      <c r="LXQ69" s="136"/>
      <c r="LXR69" s="136"/>
      <c r="LXS69" s="136"/>
      <c r="LXT69" s="136"/>
      <c r="LXU69" s="136"/>
      <c r="LXV69" s="136"/>
      <c r="LXW69" s="136"/>
      <c r="LXX69" s="136"/>
      <c r="LXY69" s="136"/>
      <c r="LXZ69" s="136"/>
      <c r="LYA69" s="136"/>
      <c r="LYB69" s="136"/>
      <c r="LYC69" s="136"/>
      <c r="LYD69" s="136"/>
      <c r="LYE69" s="136"/>
      <c r="LYF69" s="136"/>
      <c r="LYG69" s="136"/>
      <c r="LYH69" s="136"/>
      <c r="LYI69" s="136"/>
      <c r="LYJ69" s="136"/>
      <c r="LYK69" s="136"/>
      <c r="LYL69" s="136"/>
      <c r="LYM69" s="136"/>
      <c r="LYN69" s="136"/>
      <c r="LYO69" s="136"/>
      <c r="LYP69" s="136"/>
      <c r="LYQ69" s="136"/>
      <c r="LYR69" s="136"/>
      <c r="LYS69" s="136"/>
      <c r="LYT69" s="136"/>
      <c r="LYU69" s="136"/>
      <c r="LYV69" s="136"/>
      <c r="LYW69" s="136"/>
      <c r="LYX69" s="136"/>
      <c r="LYY69" s="136"/>
      <c r="LYZ69" s="136"/>
      <c r="LZA69" s="136"/>
      <c r="LZB69" s="136"/>
      <c r="LZC69" s="136"/>
      <c r="LZD69" s="136"/>
      <c r="LZE69" s="136"/>
      <c r="LZF69" s="136"/>
      <c r="LZG69" s="136"/>
      <c r="LZH69" s="136"/>
      <c r="LZI69" s="136"/>
      <c r="LZJ69" s="136"/>
      <c r="LZK69" s="136"/>
      <c r="LZL69" s="136"/>
      <c r="LZM69" s="136"/>
      <c r="LZN69" s="136"/>
      <c r="LZO69" s="136"/>
      <c r="LZP69" s="136"/>
      <c r="LZQ69" s="136"/>
      <c r="LZR69" s="136"/>
      <c r="LZS69" s="136"/>
      <c r="LZT69" s="136"/>
      <c r="LZU69" s="136"/>
      <c r="LZV69" s="136"/>
      <c r="LZW69" s="136"/>
      <c r="LZX69" s="136"/>
      <c r="LZY69" s="136"/>
      <c r="LZZ69" s="136"/>
      <c r="MAA69" s="136"/>
      <c r="MAB69" s="136"/>
      <c r="MAC69" s="136"/>
      <c r="MAD69" s="136"/>
      <c r="MAE69" s="136"/>
      <c r="MAF69" s="136"/>
      <c r="MAG69" s="136"/>
      <c r="MAH69" s="136"/>
      <c r="MAI69" s="136"/>
      <c r="MAJ69" s="136"/>
      <c r="MAK69" s="136"/>
      <c r="MAL69" s="136"/>
      <c r="MAM69" s="136"/>
      <c r="MAN69" s="136"/>
      <c r="MAO69" s="136"/>
      <c r="MAP69" s="136"/>
      <c r="MAQ69" s="136"/>
      <c r="MAR69" s="136"/>
      <c r="MAS69" s="136"/>
      <c r="MAT69" s="136"/>
      <c r="MAU69" s="136"/>
      <c r="MAV69" s="136"/>
      <c r="MAW69" s="136"/>
      <c r="MAX69" s="136"/>
      <c r="MAY69" s="136"/>
      <c r="MAZ69" s="136"/>
      <c r="MBA69" s="136"/>
      <c r="MBB69" s="136"/>
      <c r="MBC69" s="136"/>
      <c r="MBD69" s="136"/>
      <c r="MBE69" s="136"/>
      <c r="MBF69" s="136"/>
      <c r="MBG69" s="136"/>
      <c r="MBH69" s="136"/>
      <c r="MBI69" s="136"/>
      <c r="MBJ69" s="136"/>
      <c r="MBK69" s="136"/>
      <c r="MBL69" s="136"/>
      <c r="MBM69" s="136"/>
      <c r="MBN69" s="136"/>
      <c r="MBO69" s="136"/>
      <c r="MBP69" s="136"/>
      <c r="MBQ69" s="136"/>
      <c r="MBR69" s="136"/>
      <c r="MBS69" s="136"/>
      <c r="MBT69" s="136"/>
      <c r="MBU69" s="136"/>
      <c r="MBV69" s="136"/>
      <c r="MBW69" s="136"/>
      <c r="MBX69" s="136"/>
      <c r="MBY69" s="136"/>
      <c r="MBZ69" s="136"/>
      <c r="MCA69" s="136"/>
      <c r="MCB69" s="136"/>
      <c r="MCC69" s="136"/>
      <c r="MCD69" s="136"/>
      <c r="MCE69" s="136"/>
      <c r="MCF69" s="136"/>
      <c r="MCG69" s="136"/>
      <c r="MCH69" s="136"/>
      <c r="MCI69" s="136"/>
      <c r="MCJ69" s="136"/>
      <c r="MCK69" s="136"/>
      <c r="MCL69" s="136"/>
      <c r="MCM69" s="136"/>
      <c r="MCN69" s="136"/>
      <c r="MCO69" s="136"/>
      <c r="MCP69" s="136"/>
      <c r="MCQ69" s="136"/>
      <c r="MCR69" s="136"/>
      <c r="MCS69" s="136"/>
      <c r="MCT69" s="136"/>
      <c r="MCU69" s="136"/>
      <c r="MCV69" s="136"/>
      <c r="MCW69" s="136"/>
      <c r="MCX69" s="136"/>
      <c r="MCY69" s="136"/>
      <c r="MCZ69" s="136"/>
      <c r="MDA69" s="136"/>
      <c r="MDB69" s="136"/>
      <c r="MDC69" s="136"/>
      <c r="MDD69" s="136"/>
      <c r="MDE69" s="136"/>
      <c r="MDF69" s="136"/>
      <c r="MDG69" s="136"/>
      <c r="MDH69" s="136"/>
      <c r="MDI69" s="136"/>
      <c r="MDJ69" s="136"/>
      <c r="MDK69" s="136"/>
      <c r="MDL69" s="136"/>
      <c r="MDM69" s="136"/>
      <c r="MDN69" s="136"/>
      <c r="MDO69" s="136"/>
      <c r="MDP69" s="136"/>
      <c r="MDQ69" s="136"/>
      <c r="MDR69" s="136"/>
      <c r="MDS69" s="136"/>
      <c r="MDT69" s="136"/>
      <c r="MDU69" s="136"/>
      <c r="MDV69" s="136"/>
      <c r="MDW69" s="136"/>
      <c r="MDX69" s="136"/>
      <c r="MDY69" s="136"/>
      <c r="MDZ69" s="136"/>
      <c r="MEA69" s="136"/>
      <c r="MEB69" s="136"/>
      <c r="MEC69" s="136"/>
      <c r="MED69" s="136"/>
      <c r="MEE69" s="136"/>
      <c r="MEF69" s="136"/>
      <c r="MEG69" s="136"/>
      <c r="MEH69" s="136"/>
      <c r="MEI69" s="136"/>
      <c r="MEJ69" s="136"/>
      <c r="MEK69" s="136"/>
      <c r="MEL69" s="136"/>
      <c r="MEM69" s="136"/>
      <c r="MEN69" s="136"/>
      <c r="MEO69" s="136"/>
      <c r="MEP69" s="136"/>
      <c r="MEQ69" s="136"/>
      <c r="MER69" s="136"/>
      <c r="MES69" s="136"/>
      <c r="MET69" s="136"/>
      <c r="MEU69" s="136"/>
      <c r="MEV69" s="136"/>
      <c r="MEW69" s="136"/>
      <c r="MEX69" s="136"/>
      <c r="MEY69" s="136"/>
      <c r="MEZ69" s="136"/>
      <c r="MFA69" s="136"/>
      <c r="MFB69" s="136"/>
      <c r="MFC69" s="136"/>
      <c r="MFD69" s="136"/>
      <c r="MFE69" s="136"/>
      <c r="MFF69" s="136"/>
      <c r="MFG69" s="136"/>
      <c r="MFH69" s="136"/>
      <c r="MFI69" s="136"/>
      <c r="MFJ69" s="136"/>
      <c r="MFK69" s="136"/>
      <c r="MFL69" s="136"/>
      <c r="MFM69" s="136"/>
      <c r="MFN69" s="136"/>
      <c r="MFO69" s="136"/>
      <c r="MFP69" s="136"/>
      <c r="MFQ69" s="136"/>
      <c r="MFR69" s="136"/>
      <c r="MFS69" s="136"/>
      <c r="MFT69" s="136"/>
      <c r="MFU69" s="136"/>
      <c r="MFV69" s="136"/>
      <c r="MFW69" s="136"/>
      <c r="MFX69" s="136"/>
      <c r="MFY69" s="136"/>
      <c r="MFZ69" s="136"/>
      <c r="MGA69" s="136"/>
      <c r="MGB69" s="136"/>
      <c r="MGC69" s="136"/>
      <c r="MGD69" s="136"/>
      <c r="MGE69" s="136"/>
      <c r="MGF69" s="136"/>
      <c r="MGG69" s="136"/>
      <c r="MGH69" s="136"/>
      <c r="MGI69" s="136"/>
      <c r="MGJ69" s="136"/>
      <c r="MGK69" s="136"/>
      <c r="MGL69" s="136"/>
      <c r="MGM69" s="136"/>
      <c r="MGN69" s="136"/>
      <c r="MGO69" s="136"/>
      <c r="MGP69" s="136"/>
      <c r="MGQ69" s="136"/>
      <c r="MGR69" s="136"/>
      <c r="MGS69" s="136"/>
      <c r="MGT69" s="136"/>
      <c r="MGU69" s="136"/>
      <c r="MGV69" s="136"/>
      <c r="MGW69" s="136"/>
      <c r="MGX69" s="136"/>
      <c r="MGY69" s="136"/>
      <c r="MGZ69" s="136"/>
      <c r="MHA69" s="136"/>
      <c r="MHB69" s="136"/>
      <c r="MHC69" s="136"/>
      <c r="MHD69" s="136"/>
      <c r="MHE69" s="136"/>
      <c r="MHF69" s="136"/>
      <c r="MHG69" s="136"/>
      <c r="MHH69" s="136"/>
      <c r="MHI69" s="136"/>
      <c r="MHJ69" s="136"/>
      <c r="MHK69" s="136"/>
      <c r="MHL69" s="136"/>
      <c r="MHM69" s="136"/>
      <c r="MHN69" s="136"/>
      <c r="MHO69" s="136"/>
      <c r="MHP69" s="136"/>
      <c r="MHQ69" s="136"/>
      <c r="MHR69" s="136"/>
      <c r="MHS69" s="136"/>
      <c r="MHT69" s="136"/>
      <c r="MHU69" s="136"/>
      <c r="MHV69" s="136"/>
      <c r="MHW69" s="136"/>
      <c r="MHX69" s="136"/>
      <c r="MHY69" s="136"/>
      <c r="MHZ69" s="136"/>
      <c r="MIA69" s="136"/>
      <c r="MIB69" s="136"/>
      <c r="MIC69" s="136"/>
      <c r="MID69" s="136"/>
      <c r="MIE69" s="136"/>
      <c r="MIF69" s="136"/>
      <c r="MIG69" s="136"/>
      <c r="MIH69" s="136"/>
      <c r="MII69" s="136"/>
      <c r="MIJ69" s="136"/>
      <c r="MIK69" s="136"/>
      <c r="MIL69" s="136"/>
      <c r="MIM69" s="136"/>
      <c r="MIN69" s="136"/>
      <c r="MIO69" s="136"/>
      <c r="MIP69" s="136"/>
      <c r="MIQ69" s="136"/>
      <c r="MIR69" s="136"/>
      <c r="MIS69" s="136"/>
      <c r="MIT69" s="136"/>
      <c r="MIU69" s="136"/>
      <c r="MIV69" s="136"/>
      <c r="MIW69" s="136"/>
      <c r="MIX69" s="136"/>
      <c r="MIY69" s="136"/>
      <c r="MIZ69" s="136"/>
      <c r="MJA69" s="136"/>
      <c r="MJB69" s="136"/>
      <c r="MJC69" s="136"/>
      <c r="MJD69" s="136"/>
      <c r="MJE69" s="136"/>
      <c r="MJF69" s="136"/>
      <c r="MJG69" s="136"/>
      <c r="MJH69" s="136"/>
      <c r="MJI69" s="136"/>
      <c r="MJJ69" s="136"/>
      <c r="MJK69" s="136"/>
      <c r="MJL69" s="136"/>
      <c r="MJM69" s="136"/>
      <c r="MJN69" s="136"/>
      <c r="MJO69" s="136"/>
      <c r="MJP69" s="136"/>
      <c r="MJQ69" s="136"/>
      <c r="MJR69" s="136"/>
      <c r="MJS69" s="136"/>
      <c r="MJT69" s="136"/>
      <c r="MJU69" s="136"/>
      <c r="MJV69" s="136"/>
      <c r="MJW69" s="136"/>
      <c r="MJX69" s="136"/>
      <c r="MJY69" s="136"/>
      <c r="MJZ69" s="136"/>
      <c r="MKA69" s="136"/>
      <c r="MKB69" s="136"/>
      <c r="MKC69" s="136"/>
      <c r="MKD69" s="136"/>
      <c r="MKE69" s="136"/>
      <c r="MKF69" s="136"/>
      <c r="MKG69" s="136"/>
      <c r="MKH69" s="136"/>
      <c r="MKI69" s="136"/>
      <c r="MKJ69" s="136"/>
      <c r="MKK69" s="136"/>
      <c r="MKL69" s="136"/>
      <c r="MKM69" s="136"/>
      <c r="MKN69" s="136"/>
      <c r="MKO69" s="136"/>
      <c r="MKP69" s="136"/>
      <c r="MKQ69" s="136"/>
      <c r="MKR69" s="136"/>
      <c r="MKS69" s="136"/>
      <c r="MKT69" s="136"/>
      <c r="MKU69" s="136"/>
      <c r="MKV69" s="136"/>
      <c r="MKW69" s="136"/>
      <c r="MKX69" s="136"/>
      <c r="MKY69" s="136"/>
      <c r="MKZ69" s="136"/>
      <c r="MLA69" s="136"/>
      <c r="MLB69" s="136"/>
      <c r="MLC69" s="136"/>
      <c r="MLD69" s="136"/>
      <c r="MLE69" s="136"/>
      <c r="MLF69" s="136"/>
      <c r="MLG69" s="136"/>
      <c r="MLH69" s="136"/>
      <c r="MLI69" s="136"/>
      <c r="MLJ69" s="136"/>
      <c r="MLK69" s="136"/>
      <c r="MLL69" s="136"/>
      <c r="MLM69" s="136"/>
      <c r="MLN69" s="136"/>
      <c r="MLO69" s="136"/>
      <c r="MLP69" s="136"/>
      <c r="MLQ69" s="136"/>
      <c r="MLR69" s="136"/>
      <c r="MLS69" s="136"/>
      <c r="MLT69" s="136"/>
      <c r="MLU69" s="136"/>
      <c r="MLV69" s="136"/>
      <c r="MLW69" s="136"/>
      <c r="MLX69" s="136"/>
      <c r="MLY69" s="136"/>
      <c r="MLZ69" s="136"/>
      <c r="MMA69" s="136"/>
      <c r="MMB69" s="136"/>
      <c r="MMC69" s="136"/>
      <c r="MMD69" s="136"/>
      <c r="MME69" s="136"/>
      <c r="MMF69" s="136"/>
      <c r="MMG69" s="136"/>
      <c r="MMH69" s="136"/>
      <c r="MMI69" s="136"/>
      <c r="MMJ69" s="136"/>
      <c r="MMK69" s="136"/>
      <c r="MML69" s="136"/>
      <c r="MMM69" s="136"/>
      <c r="MMN69" s="136"/>
      <c r="MMO69" s="136"/>
      <c r="MMP69" s="136"/>
      <c r="MMQ69" s="136"/>
      <c r="MMR69" s="136"/>
      <c r="MMS69" s="136"/>
      <c r="MMT69" s="136"/>
      <c r="MMU69" s="136"/>
      <c r="MMV69" s="136"/>
      <c r="MMW69" s="136"/>
      <c r="MMX69" s="136"/>
      <c r="MMY69" s="136"/>
      <c r="MMZ69" s="136"/>
      <c r="MNA69" s="136"/>
      <c r="MNB69" s="136"/>
      <c r="MNC69" s="136"/>
      <c r="MND69" s="136"/>
      <c r="MNE69" s="136"/>
      <c r="MNF69" s="136"/>
      <c r="MNG69" s="136"/>
      <c r="MNH69" s="136"/>
      <c r="MNI69" s="136"/>
      <c r="MNJ69" s="136"/>
      <c r="MNK69" s="136"/>
      <c r="MNL69" s="136"/>
      <c r="MNM69" s="136"/>
      <c r="MNN69" s="136"/>
      <c r="MNO69" s="136"/>
      <c r="MNP69" s="136"/>
      <c r="MNQ69" s="136"/>
      <c r="MNR69" s="136"/>
      <c r="MNS69" s="136"/>
      <c r="MNT69" s="136"/>
      <c r="MNU69" s="136"/>
      <c r="MNV69" s="136"/>
      <c r="MNW69" s="136"/>
      <c r="MNX69" s="136"/>
      <c r="MNY69" s="136"/>
      <c r="MNZ69" s="136"/>
      <c r="MOA69" s="136"/>
      <c r="MOB69" s="136"/>
      <c r="MOC69" s="136"/>
      <c r="MOD69" s="136"/>
      <c r="MOE69" s="136"/>
      <c r="MOF69" s="136"/>
      <c r="MOG69" s="136"/>
      <c r="MOH69" s="136"/>
      <c r="MOI69" s="136"/>
      <c r="MOJ69" s="136"/>
      <c r="MOK69" s="136"/>
      <c r="MOL69" s="136"/>
      <c r="MOM69" s="136"/>
      <c r="MON69" s="136"/>
      <c r="MOO69" s="136"/>
      <c r="MOP69" s="136"/>
      <c r="MOQ69" s="136"/>
      <c r="MOR69" s="136"/>
      <c r="MOS69" s="136"/>
      <c r="MOT69" s="136"/>
      <c r="MOU69" s="136"/>
      <c r="MOV69" s="136"/>
      <c r="MOW69" s="136"/>
      <c r="MOX69" s="136"/>
      <c r="MOY69" s="136"/>
      <c r="MOZ69" s="136"/>
      <c r="MPA69" s="136"/>
      <c r="MPB69" s="136"/>
      <c r="MPC69" s="136"/>
      <c r="MPD69" s="136"/>
      <c r="MPE69" s="136"/>
      <c r="MPF69" s="136"/>
      <c r="MPG69" s="136"/>
      <c r="MPH69" s="136"/>
      <c r="MPI69" s="136"/>
      <c r="MPJ69" s="136"/>
      <c r="MPK69" s="136"/>
      <c r="MPL69" s="136"/>
      <c r="MPM69" s="136"/>
      <c r="MPN69" s="136"/>
      <c r="MPO69" s="136"/>
      <c r="MPP69" s="136"/>
      <c r="MPQ69" s="136"/>
      <c r="MPR69" s="136"/>
      <c r="MPS69" s="136"/>
      <c r="MPT69" s="136"/>
      <c r="MPU69" s="136"/>
      <c r="MPV69" s="136"/>
      <c r="MPW69" s="136"/>
      <c r="MPX69" s="136"/>
      <c r="MPY69" s="136"/>
      <c r="MPZ69" s="136"/>
      <c r="MQA69" s="136"/>
      <c r="MQB69" s="136"/>
      <c r="MQC69" s="136"/>
      <c r="MQD69" s="136"/>
      <c r="MQE69" s="136"/>
      <c r="MQF69" s="136"/>
      <c r="MQG69" s="136"/>
      <c r="MQH69" s="136"/>
      <c r="MQI69" s="136"/>
      <c r="MQJ69" s="136"/>
      <c r="MQK69" s="136"/>
      <c r="MQL69" s="136"/>
      <c r="MQM69" s="136"/>
      <c r="MQN69" s="136"/>
      <c r="MQO69" s="136"/>
      <c r="MQP69" s="136"/>
      <c r="MQQ69" s="136"/>
      <c r="MQR69" s="136"/>
      <c r="MQS69" s="136"/>
      <c r="MQT69" s="136"/>
      <c r="MQU69" s="136"/>
      <c r="MQV69" s="136"/>
      <c r="MQW69" s="136"/>
      <c r="MQX69" s="136"/>
      <c r="MQY69" s="136"/>
      <c r="MQZ69" s="136"/>
      <c r="MRA69" s="136"/>
      <c r="MRB69" s="136"/>
      <c r="MRC69" s="136"/>
      <c r="MRD69" s="136"/>
      <c r="MRE69" s="136"/>
      <c r="MRF69" s="136"/>
      <c r="MRG69" s="136"/>
      <c r="MRH69" s="136"/>
      <c r="MRI69" s="136"/>
      <c r="MRJ69" s="136"/>
      <c r="MRK69" s="136"/>
      <c r="MRL69" s="136"/>
      <c r="MRM69" s="136"/>
      <c r="MRN69" s="136"/>
      <c r="MRO69" s="136"/>
      <c r="MRP69" s="136"/>
      <c r="MRQ69" s="136"/>
      <c r="MRR69" s="136"/>
      <c r="MRS69" s="136"/>
      <c r="MRT69" s="136"/>
      <c r="MRU69" s="136"/>
      <c r="MRV69" s="136"/>
      <c r="MRW69" s="136"/>
      <c r="MRX69" s="136"/>
      <c r="MRY69" s="136"/>
      <c r="MRZ69" s="136"/>
      <c r="MSA69" s="136"/>
      <c r="MSB69" s="136"/>
      <c r="MSC69" s="136"/>
      <c r="MSD69" s="136"/>
      <c r="MSE69" s="136"/>
      <c r="MSF69" s="136"/>
      <c r="MSG69" s="136"/>
      <c r="MSH69" s="136"/>
      <c r="MSI69" s="136"/>
      <c r="MSJ69" s="136"/>
      <c r="MSK69" s="136"/>
      <c r="MSL69" s="136"/>
      <c r="MSM69" s="136"/>
      <c r="MSN69" s="136"/>
      <c r="MSO69" s="136"/>
      <c r="MSP69" s="136"/>
      <c r="MSQ69" s="136"/>
      <c r="MSR69" s="136"/>
      <c r="MSS69" s="136"/>
      <c r="MST69" s="136"/>
      <c r="MSU69" s="136"/>
      <c r="MSV69" s="136"/>
      <c r="MSW69" s="136"/>
      <c r="MSX69" s="136"/>
      <c r="MSY69" s="136"/>
      <c r="MSZ69" s="136"/>
      <c r="MTA69" s="136"/>
      <c r="MTB69" s="136"/>
      <c r="MTC69" s="136"/>
      <c r="MTD69" s="136"/>
      <c r="MTE69" s="136"/>
      <c r="MTF69" s="136"/>
      <c r="MTG69" s="136"/>
      <c r="MTH69" s="136"/>
      <c r="MTI69" s="136"/>
      <c r="MTJ69" s="136"/>
      <c r="MTK69" s="136"/>
      <c r="MTL69" s="136"/>
      <c r="MTM69" s="136"/>
      <c r="MTN69" s="136"/>
      <c r="MTO69" s="136"/>
      <c r="MTP69" s="136"/>
      <c r="MTQ69" s="136"/>
      <c r="MTR69" s="136"/>
      <c r="MTS69" s="136"/>
      <c r="MTT69" s="136"/>
      <c r="MTU69" s="136"/>
      <c r="MTV69" s="136"/>
      <c r="MTW69" s="136"/>
      <c r="MTX69" s="136"/>
      <c r="MTY69" s="136"/>
      <c r="MTZ69" s="136"/>
      <c r="MUA69" s="136"/>
      <c r="MUB69" s="136"/>
      <c r="MUC69" s="136"/>
      <c r="MUD69" s="136"/>
      <c r="MUE69" s="136"/>
      <c r="MUF69" s="136"/>
      <c r="MUG69" s="136"/>
      <c r="MUH69" s="136"/>
      <c r="MUI69" s="136"/>
      <c r="MUJ69" s="136"/>
      <c r="MUK69" s="136"/>
      <c r="MUL69" s="136"/>
      <c r="MUM69" s="136"/>
      <c r="MUN69" s="136"/>
      <c r="MUO69" s="136"/>
      <c r="MUP69" s="136"/>
      <c r="MUQ69" s="136"/>
      <c r="MUR69" s="136"/>
      <c r="MUS69" s="136"/>
      <c r="MUT69" s="136"/>
      <c r="MUU69" s="136"/>
      <c r="MUV69" s="136"/>
      <c r="MUW69" s="136"/>
      <c r="MUX69" s="136"/>
      <c r="MUY69" s="136"/>
      <c r="MUZ69" s="136"/>
      <c r="MVA69" s="136"/>
      <c r="MVB69" s="136"/>
      <c r="MVC69" s="136"/>
      <c r="MVD69" s="136"/>
      <c r="MVE69" s="136"/>
      <c r="MVF69" s="136"/>
      <c r="MVG69" s="136"/>
      <c r="MVH69" s="136"/>
      <c r="MVI69" s="136"/>
      <c r="MVJ69" s="136"/>
      <c r="MVK69" s="136"/>
      <c r="MVL69" s="136"/>
      <c r="MVM69" s="136"/>
      <c r="MVN69" s="136"/>
      <c r="MVO69" s="136"/>
      <c r="MVP69" s="136"/>
      <c r="MVQ69" s="136"/>
      <c r="MVR69" s="136"/>
      <c r="MVS69" s="136"/>
      <c r="MVT69" s="136"/>
      <c r="MVU69" s="136"/>
      <c r="MVV69" s="136"/>
      <c r="MVW69" s="136"/>
      <c r="MVX69" s="136"/>
      <c r="MVY69" s="136"/>
      <c r="MVZ69" s="136"/>
      <c r="MWA69" s="136"/>
      <c r="MWB69" s="136"/>
      <c r="MWC69" s="136"/>
      <c r="MWD69" s="136"/>
      <c r="MWE69" s="136"/>
      <c r="MWF69" s="136"/>
      <c r="MWG69" s="136"/>
      <c r="MWH69" s="136"/>
      <c r="MWI69" s="136"/>
      <c r="MWJ69" s="136"/>
      <c r="MWK69" s="136"/>
      <c r="MWL69" s="136"/>
      <c r="MWM69" s="136"/>
      <c r="MWN69" s="136"/>
      <c r="MWO69" s="136"/>
      <c r="MWP69" s="136"/>
      <c r="MWQ69" s="136"/>
      <c r="MWR69" s="136"/>
      <c r="MWS69" s="136"/>
      <c r="MWT69" s="136"/>
      <c r="MWU69" s="136"/>
      <c r="MWV69" s="136"/>
      <c r="MWW69" s="136"/>
      <c r="MWX69" s="136"/>
      <c r="MWY69" s="136"/>
      <c r="MWZ69" s="136"/>
      <c r="MXA69" s="136"/>
      <c r="MXB69" s="136"/>
      <c r="MXC69" s="136"/>
      <c r="MXD69" s="136"/>
      <c r="MXE69" s="136"/>
      <c r="MXF69" s="136"/>
      <c r="MXG69" s="136"/>
      <c r="MXH69" s="136"/>
      <c r="MXI69" s="136"/>
      <c r="MXJ69" s="136"/>
      <c r="MXK69" s="136"/>
      <c r="MXL69" s="136"/>
      <c r="MXM69" s="136"/>
      <c r="MXN69" s="136"/>
      <c r="MXO69" s="136"/>
      <c r="MXP69" s="136"/>
      <c r="MXQ69" s="136"/>
      <c r="MXR69" s="136"/>
      <c r="MXS69" s="136"/>
      <c r="MXT69" s="136"/>
      <c r="MXU69" s="136"/>
      <c r="MXV69" s="136"/>
      <c r="MXW69" s="136"/>
      <c r="MXX69" s="136"/>
      <c r="MXY69" s="136"/>
      <c r="MXZ69" s="136"/>
      <c r="MYA69" s="136"/>
      <c r="MYB69" s="136"/>
      <c r="MYC69" s="136"/>
      <c r="MYD69" s="136"/>
      <c r="MYE69" s="136"/>
      <c r="MYF69" s="136"/>
      <c r="MYG69" s="136"/>
      <c r="MYH69" s="136"/>
      <c r="MYI69" s="136"/>
      <c r="MYJ69" s="136"/>
      <c r="MYK69" s="136"/>
      <c r="MYL69" s="136"/>
      <c r="MYM69" s="136"/>
      <c r="MYN69" s="136"/>
      <c r="MYO69" s="136"/>
      <c r="MYP69" s="136"/>
      <c r="MYQ69" s="136"/>
      <c r="MYR69" s="136"/>
      <c r="MYS69" s="136"/>
      <c r="MYT69" s="136"/>
      <c r="MYU69" s="136"/>
      <c r="MYV69" s="136"/>
      <c r="MYW69" s="136"/>
      <c r="MYX69" s="136"/>
      <c r="MYY69" s="136"/>
      <c r="MYZ69" s="136"/>
      <c r="MZA69" s="136"/>
      <c r="MZB69" s="136"/>
      <c r="MZC69" s="136"/>
      <c r="MZD69" s="136"/>
      <c r="MZE69" s="136"/>
      <c r="MZF69" s="136"/>
      <c r="MZG69" s="136"/>
      <c r="MZH69" s="136"/>
      <c r="MZI69" s="136"/>
      <c r="MZJ69" s="136"/>
      <c r="MZK69" s="136"/>
      <c r="MZL69" s="136"/>
      <c r="MZM69" s="136"/>
      <c r="MZN69" s="136"/>
      <c r="MZO69" s="136"/>
      <c r="MZP69" s="136"/>
      <c r="MZQ69" s="136"/>
      <c r="MZR69" s="136"/>
      <c r="MZS69" s="136"/>
      <c r="MZT69" s="136"/>
      <c r="MZU69" s="136"/>
      <c r="MZV69" s="136"/>
      <c r="MZW69" s="136"/>
      <c r="MZX69" s="136"/>
      <c r="MZY69" s="136"/>
      <c r="MZZ69" s="136"/>
      <c r="NAA69" s="136"/>
      <c r="NAB69" s="136"/>
      <c r="NAC69" s="136"/>
      <c r="NAD69" s="136"/>
      <c r="NAE69" s="136"/>
      <c r="NAF69" s="136"/>
      <c r="NAG69" s="136"/>
      <c r="NAH69" s="136"/>
      <c r="NAI69" s="136"/>
      <c r="NAJ69" s="136"/>
      <c r="NAK69" s="136"/>
      <c r="NAL69" s="136"/>
      <c r="NAM69" s="136"/>
      <c r="NAN69" s="136"/>
      <c r="NAO69" s="136"/>
      <c r="NAP69" s="136"/>
      <c r="NAQ69" s="136"/>
      <c r="NAR69" s="136"/>
      <c r="NAS69" s="136"/>
      <c r="NAT69" s="136"/>
      <c r="NAU69" s="136"/>
      <c r="NAV69" s="136"/>
      <c r="NAW69" s="136"/>
      <c r="NAX69" s="136"/>
      <c r="NAY69" s="136"/>
      <c r="NAZ69" s="136"/>
      <c r="NBA69" s="136"/>
      <c r="NBB69" s="136"/>
      <c r="NBC69" s="136"/>
      <c r="NBD69" s="136"/>
      <c r="NBE69" s="136"/>
      <c r="NBF69" s="136"/>
      <c r="NBG69" s="136"/>
      <c r="NBH69" s="136"/>
      <c r="NBI69" s="136"/>
      <c r="NBJ69" s="136"/>
      <c r="NBK69" s="136"/>
      <c r="NBL69" s="136"/>
      <c r="NBM69" s="136"/>
      <c r="NBN69" s="136"/>
      <c r="NBO69" s="136"/>
      <c r="NBP69" s="136"/>
      <c r="NBQ69" s="136"/>
      <c r="NBR69" s="136"/>
      <c r="NBS69" s="136"/>
      <c r="NBT69" s="136"/>
      <c r="NBU69" s="136"/>
      <c r="NBV69" s="136"/>
      <c r="NBW69" s="136"/>
      <c r="NBX69" s="136"/>
      <c r="NBY69" s="136"/>
      <c r="NBZ69" s="136"/>
      <c r="NCA69" s="136"/>
      <c r="NCB69" s="136"/>
      <c r="NCC69" s="136"/>
      <c r="NCD69" s="136"/>
      <c r="NCE69" s="136"/>
      <c r="NCF69" s="136"/>
      <c r="NCG69" s="136"/>
      <c r="NCH69" s="136"/>
      <c r="NCI69" s="136"/>
      <c r="NCJ69" s="136"/>
      <c r="NCK69" s="136"/>
      <c r="NCL69" s="136"/>
      <c r="NCM69" s="136"/>
      <c r="NCN69" s="136"/>
      <c r="NCO69" s="136"/>
      <c r="NCP69" s="136"/>
      <c r="NCQ69" s="136"/>
      <c r="NCR69" s="136"/>
      <c r="NCS69" s="136"/>
      <c r="NCT69" s="136"/>
      <c r="NCU69" s="136"/>
      <c r="NCV69" s="136"/>
      <c r="NCW69" s="136"/>
      <c r="NCX69" s="136"/>
      <c r="NCY69" s="136"/>
      <c r="NCZ69" s="136"/>
      <c r="NDA69" s="136"/>
      <c r="NDB69" s="136"/>
      <c r="NDC69" s="136"/>
      <c r="NDD69" s="136"/>
      <c r="NDE69" s="136"/>
      <c r="NDF69" s="136"/>
      <c r="NDG69" s="136"/>
      <c r="NDH69" s="136"/>
      <c r="NDI69" s="136"/>
      <c r="NDJ69" s="136"/>
      <c r="NDK69" s="136"/>
      <c r="NDL69" s="136"/>
      <c r="NDM69" s="136"/>
      <c r="NDN69" s="136"/>
      <c r="NDO69" s="136"/>
      <c r="NDP69" s="136"/>
      <c r="NDQ69" s="136"/>
      <c r="NDR69" s="136"/>
      <c r="NDS69" s="136"/>
      <c r="NDT69" s="136"/>
      <c r="NDU69" s="136"/>
      <c r="NDV69" s="136"/>
      <c r="NDW69" s="136"/>
      <c r="NDX69" s="136"/>
      <c r="NDY69" s="136"/>
      <c r="NDZ69" s="136"/>
      <c r="NEA69" s="136"/>
      <c r="NEB69" s="136"/>
      <c r="NEC69" s="136"/>
      <c r="NED69" s="136"/>
      <c r="NEE69" s="136"/>
      <c r="NEF69" s="136"/>
      <c r="NEG69" s="136"/>
      <c r="NEH69" s="136"/>
      <c r="NEI69" s="136"/>
      <c r="NEJ69" s="136"/>
      <c r="NEK69" s="136"/>
      <c r="NEL69" s="136"/>
      <c r="NEM69" s="136"/>
      <c r="NEN69" s="136"/>
      <c r="NEO69" s="136"/>
      <c r="NEP69" s="136"/>
      <c r="NEQ69" s="136"/>
      <c r="NER69" s="136"/>
      <c r="NES69" s="136"/>
      <c r="NET69" s="136"/>
      <c r="NEU69" s="136"/>
      <c r="NEV69" s="136"/>
      <c r="NEW69" s="136"/>
      <c r="NEX69" s="136"/>
      <c r="NEY69" s="136"/>
      <c r="NEZ69" s="136"/>
      <c r="NFA69" s="136"/>
      <c r="NFB69" s="136"/>
      <c r="NFC69" s="136"/>
      <c r="NFD69" s="136"/>
      <c r="NFE69" s="136"/>
      <c r="NFF69" s="136"/>
      <c r="NFG69" s="136"/>
      <c r="NFH69" s="136"/>
      <c r="NFI69" s="136"/>
      <c r="NFJ69" s="136"/>
      <c r="NFK69" s="136"/>
      <c r="NFL69" s="136"/>
      <c r="NFM69" s="136"/>
      <c r="NFN69" s="136"/>
      <c r="NFO69" s="136"/>
      <c r="NFP69" s="136"/>
      <c r="NFQ69" s="136"/>
      <c r="NFR69" s="136"/>
      <c r="NFS69" s="136"/>
      <c r="NFT69" s="136"/>
      <c r="NFU69" s="136"/>
      <c r="NFV69" s="136"/>
      <c r="NFW69" s="136"/>
      <c r="NFX69" s="136"/>
      <c r="NFY69" s="136"/>
      <c r="NFZ69" s="136"/>
      <c r="NGA69" s="136"/>
      <c r="NGB69" s="136"/>
      <c r="NGC69" s="136"/>
      <c r="NGD69" s="136"/>
      <c r="NGE69" s="136"/>
      <c r="NGF69" s="136"/>
      <c r="NGG69" s="136"/>
      <c r="NGH69" s="136"/>
      <c r="NGI69" s="136"/>
      <c r="NGJ69" s="136"/>
      <c r="NGK69" s="136"/>
      <c r="NGL69" s="136"/>
      <c r="NGM69" s="136"/>
      <c r="NGN69" s="136"/>
      <c r="NGO69" s="136"/>
      <c r="NGP69" s="136"/>
      <c r="NGQ69" s="136"/>
      <c r="NGR69" s="136"/>
      <c r="NGS69" s="136"/>
      <c r="NGT69" s="136"/>
      <c r="NGU69" s="136"/>
      <c r="NGV69" s="136"/>
      <c r="NGW69" s="136"/>
      <c r="NGX69" s="136"/>
      <c r="NGY69" s="136"/>
      <c r="NGZ69" s="136"/>
      <c r="NHA69" s="136"/>
      <c r="NHB69" s="136"/>
      <c r="NHC69" s="136"/>
      <c r="NHD69" s="136"/>
      <c r="NHE69" s="136"/>
      <c r="NHF69" s="136"/>
      <c r="NHG69" s="136"/>
      <c r="NHH69" s="136"/>
      <c r="NHI69" s="136"/>
      <c r="NHJ69" s="136"/>
      <c r="NHK69" s="136"/>
      <c r="NHL69" s="136"/>
      <c r="NHM69" s="136"/>
      <c r="NHN69" s="136"/>
      <c r="NHO69" s="136"/>
      <c r="NHP69" s="136"/>
      <c r="NHQ69" s="136"/>
      <c r="NHR69" s="136"/>
      <c r="NHS69" s="136"/>
      <c r="NHT69" s="136"/>
      <c r="NHU69" s="136"/>
      <c r="NHV69" s="136"/>
      <c r="NHW69" s="136"/>
      <c r="NHX69" s="136"/>
      <c r="NHY69" s="136"/>
      <c r="NHZ69" s="136"/>
      <c r="NIA69" s="136"/>
      <c r="NIB69" s="136"/>
      <c r="NIC69" s="136"/>
      <c r="NID69" s="136"/>
      <c r="NIE69" s="136"/>
      <c r="NIF69" s="136"/>
      <c r="NIG69" s="136"/>
      <c r="NIH69" s="136"/>
      <c r="NII69" s="136"/>
      <c r="NIJ69" s="136"/>
      <c r="NIK69" s="136"/>
      <c r="NIL69" s="136"/>
      <c r="NIM69" s="136"/>
      <c r="NIN69" s="136"/>
      <c r="NIO69" s="136"/>
      <c r="NIP69" s="136"/>
      <c r="NIQ69" s="136"/>
      <c r="NIR69" s="136"/>
      <c r="NIS69" s="136"/>
      <c r="NIT69" s="136"/>
      <c r="NIU69" s="136"/>
      <c r="NIV69" s="136"/>
      <c r="NIW69" s="136"/>
      <c r="NIX69" s="136"/>
      <c r="NIY69" s="136"/>
      <c r="NIZ69" s="136"/>
      <c r="NJA69" s="136"/>
      <c r="NJB69" s="136"/>
      <c r="NJC69" s="136"/>
      <c r="NJD69" s="136"/>
      <c r="NJE69" s="136"/>
      <c r="NJF69" s="136"/>
      <c r="NJG69" s="136"/>
      <c r="NJH69" s="136"/>
      <c r="NJI69" s="136"/>
      <c r="NJJ69" s="136"/>
      <c r="NJK69" s="136"/>
      <c r="NJL69" s="136"/>
      <c r="NJM69" s="136"/>
      <c r="NJN69" s="136"/>
      <c r="NJO69" s="136"/>
      <c r="NJP69" s="136"/>
      <c r="NJQ69" s="136"/>
      <c r="NJR69" s="136"/>
      <c r="NJS69" s="136"/>
      <c r="NJT69" s="136"/>
      <c r="NJU69" s="136"/>
      <c r="NJV69" s="136"/>
      <c r="NJW69" s="136"/>
      <c r="NJX69" s="136"/>
      <c r="NJY69" s="136"/>
      <c r="NJZ69" s="136"/>
      <c r="NKA69" s="136"/>
      <c r="NKB69" s="136"/>
      <c r="NKC69" s="136"/>
      <c r="NKD69" s="136"/>
      <c r="NKE69" s="136"/>
      <c r="NKF69" s="136"/>
      <c r="NKG69" s="136"/>
      <c r="NKH69" s="136"/>
      <c r="NKI69" s="136"/>
      <c r="NKJ69" s="136"/>
      <c r="NKK69" s="136"/>
      <c r="NKL69" s="136"/>
      <c r="NKM69" s="136"/>
      <c r="NKN69" s="136"/>
      <c r="NKO69" s="136"/>
      <c r="NKP69" s="136"/>
      <c r="NKQ69" s="136"/>
      <c r="NKR69" s="136"/>
      <c r="NKS69" s="136"/>
      <c r="NKT69" s="136"/>
      <c r="NKU69" s="136"/>
      <c r="NKV69" s="136"/>
      <c r="NKW69" s="136"/>
      <c r="NKX69" s="136"/>
      <c r="NKY69" s="136"/>
      <c r="NKZ69" s="136"/>
      <c r="NLA69" s="136"/>
      <c r="NLB69" s="136"/>
      <c r="NLC69" s="136"/>
      <c r="NLD69" s="136"/>
      <c r="NLE69" s="136"/>
      <c r="NLF69" s="136"/>
      <c r="NLG69" s="136"/>
      <c r="NLH69" s="136"/>
      <c r="NLI69" s="136"/>
      <c r="NLJ69" s="136"/>
      <c r="NLK69" s="136"/>
      <c r="NLL69" s="136"/>
      <c r="NLM69" s="136"/>
      <c r="NLN69" s="136"/>
      <c r="NLO69" s="136"/>
      <c r="NLP69" s="136"/>
      <c r="NLQ69" s="136"/>
      <c r="NLR69" s="136"/>
      <c r="NLS69" s="136"/>
      <c r="NLT69" s="136"/>
      <c r="NLU69" s="136"/>
      <c r="NLV69" s="136"/>
      <c r="NLW69" s="136"/>
      <c r="NLX69" s="136"/>
      <c r="NLY69" s="136"/>
      <c r="NLZ69" s="136"/>
      <c r="NMA69" s="136"/>
      <c r="NMB69" s="136"/>
      <c r="NMC69" s="136"/>
      <c r="NMD69" s="136"/>
      <c r="NME69" s="136"/>
      <c r="NMF69" s="136"/>
      <c r="NMG69" s="136"/>
      <c r="NMH69" s="136"/>
      <c r="NMI69" s="136"/>
      <c r="NMJ69" s="136"/>
      <c r="NMK69" s="136"/>
      <c r="NML69" s="136"/>
      <c r="NMM69" s="136"/>
      <c r="NMN69" s="136"/>
      <c r="NMO69" s="136"/>
      <c r="NMP69" s="136"/>
      <c r="NMQ69" s="136"/>
      <c r="NMR69" s="136"/>
      <c r="NMS69" s="136"/>
      <c r="NMT69" s="136"/>
      <c r="NMU69" s="136"/>
      <c r="NMV69" s="136"/>
      <c r="NMW69" s="136"/>
      <c r="NMX69" s="136"/>
      <c r="NMY69" s="136"/>
      <c r="NMZ69" s="136"/>
      <c r="NNA69" s="136"/>
      <c r="NNB69" s="136"/>
      <c r="NNC69" s="136"/>
      <c r="NND69" s="136"/>
      <c r="NNE69" s="136"/>
      <c r="NNF69" s="136"/>
      <c r="NNG69" s="136"/>
      <c r="NNH69" s="136"/>
      <c r="NNI69" s="136"/>
      <c r="NNJ69" s="136"/>
      <c r="NNK69" s="136"/>
      <c r="NNL69" s="136"/>
      <c r="NNM69" s="136"/>
      <c r="NNN69" s="136"/>
      <c r="NNO69" s="136"/>
      <c r="NNP69" s="136"/>
      <c r="NNQ69" s="136"/>
      <c r="NNR69" s="136"/>
      <c r="NNS69" s="136"/>
      <c r="NNT69" s="136"/>
      <c r="NNU69" s="136"/>
      <c r="NNV69" s="136"/>
      <c r="NNW69" s="136"/>
      <c r="NNX69" s="136"/>
      <c r="NNY69" s="136"/>
      <c r="NNZ69" s="136"/>
      <c r="NOA69" s="136"/>
      <c r="NOB69" s="136"/>
      <c r="NOC69" s="136"/>
      <c r="NOD69" s="136"/>
      <c r="NOE69" s="136"/>
      <c r="NOF69" s="136"/>
      <c r="NOG69" s="136"/>
      <c r="NOH69" s="136"/>
      <c r="NOI69" s="136"/>
      <c r="NOJ69" s="136"/>
      <c r="NOK69" s="136"/>
      <c r="NOL69" s="136"/>
      <c r="NOM69" s="136"/>
      <c r="NON69" s="136"/>
      <c r="NOO69" s="136"/>
      <c r="NOP69" s="136"/>
      <c r="NOQ69" s="136"/>
      <c r="NOR69" s="136"/>
      <c r="NOS69" s="136"/>
      <c r="NOT69" s="136"/>
      <c r="NOU69" s="136"/>
      <c r="NOV69" s="136"/>
      <c r="NOW69" s="136"/>
      <c r="NOX69" s="136"/>
      <c r="NOY69" s="136"/>
      <c r="NOZ69" s="136"/>
      <c r="NPA69" s="136"/>
      <c r="NPB69" s="136"/>
      <c r="NPC69" s="136"/>
      <c r="NPD69" s="136"/>
      <c r="NPE69" s="136"/>
      <c r="NPF69" s="136"/>
      <c r="NPG69" s="136"/>
      <c r="NPH69" s="136"/>
      <c r="NPI69" s="136"/>
      <c r="NPJ69" s="136"/>
      <c r="NPK69" s="136"/>
      <c r="NPL69" s="136"/>
      <c r="NPM69" s="136"/>
      <c r="NPN69" s="136"/>
      <c r="NPO69" s="136"/>
      <c r="NPP69" s="136"/>
      <c r="NPQ69" s="136"/>
      <c r="NPR69" s="136"/>
      <c r="NPS69" s="136"/>
      <c r="NPT69" s="136"/>
      <c r="NPU69" s="136"/>
      <c r="NPV69" s="136"/>
      <c r="NPW69" s="136"/>
      <c r="NPX69" s="136"/>
      <c r="NPY69" s="136"/>
      <c r="NPZ69" s="136"/>
      <c r="NQA69" s="136"/>
      <c r="NQB69" s="136"/>
      <c r="NQC69" s="136"/>
      <c r="NQD69" s="136"/>
      <c r="NQE69" s="136"/>
      <c r="NQF69" s="136"/>
      <c r="NQG69" s="136"/>
      <c r="NQH69" s="136"/>
      <c r="NQI69" s="136"/>
      <c r="NQJ69" s="136"/>
      <c r="NQK69" s="136"/>
      <c r="NQL69" s="136"/>
      <c r="NQM69" s="136"/>
      <c r="NQN69" s="136"/>
      <c r="NQO69" s="136"/>
      <c r="NQP69" s="136"/>
      <c r="NQQ69" s="136"/>
      <c r="NQR69" s="136"/>
      <c r="NQS69" s="136"/>
      <c r="NQT69" s="136"/>
      <c r="NQU69" s="136"/>
      <c r="NQV69" s="136"/>
      <c r="NQW69" s="136"/>
      <c r="NQX69" s="136"/>
      <c r="NQY69" s="136"/>
      <c r="NQZ69" s="136"/>
      <c r="NRA69" s="136"/>
      <c r="NRB69" s="136"/>
      <c r="NRC69" s="136"/>
      <c r="NRD69" s="136"/>
      <c r="NRE69" s="136"/>
      <c r="NRF69" s="136"/>
      <c r="NRG69" s="136"/>
      <c r="NRH69" s="136"/>
      <c r="NRI69" s="136"/>
      <c r="NRJ69" s="136"/>
      <c r="NRK69" s="136"/>
      <c r="NRL69" s="136"/>
      <c r="NRM69" s="136"/>
      <c r="NRN69" s="136"/>
      <c r="NRO69" s="136"/>
      <c r="NRP69" s="136"/>
      <c r="NRQ69" s="136"/>
      <c r="NRR69" s="136"/>
      <c r="NRS69" s="136"/>
      <c r="NRT69" s="136"/>
      <c r="NRU69" s="136"/>
      <c r="NRV69" s="136"/>
      <c r="NRW69" s="136"/>
      <c r="NRX69" s="136"/>
      <c r="NRY69" s="136"/>
      <c r="NRZ69" s="136"/>
      <c r="NSA69" s="136"/>
      <c r="NSB69" s="136"/>
      <c r="NSC69" s="136"/>
      <c r="NSD69" s="136"/>
      <c r="NSE69" s="136"/>
      <c r="NSF69" s="136"/>
      <c r="NSG69" s="136"/>
      <c r="NSH69" s="136"/>
      <c r="NSI69" s="136"/>
      <c r="NSJ69" s="136"/>
      <c r="NSK69" s="136"/>
      <c r="NSL69" s="136"/>
      <c r="NSM69" s="136"/>
      <c r="NSN69" s="136"/>
      <c r="NSO69" s="136"/>
      <c r="NSP69" s="136"/>
      <c r="NSQ69" s="136"/>
      <c r="NSR69" s="136"/>
      <c r="NSS69" s="136"/>
      <c r="NST69" s="136"/>
      <c r="NSU69" s="136"/>
      <c r="NSV69" s="136"/>
      <c r="NSW69" s="136"/>
      <c r="NSX69" s="136"/>
      <c r="NSY69" s="136"/>
      <c r="NSZ69" s="136"/>
      <c r="NTA69" s="136"/>
      <c r="NTB69" s="136"/>
      <c r="NTC69" s="136"/>
      <c r="NTD69" s="136"/>
      <c r="NTE69" s="136"/>
      <c r="NTF69" s="136"/>
      <c r="NTG69" s="136"/>
      <c r="NTH69" s="136"/>
      <c r="NTI69" s="136"/>
      <c r="NTJ69" s="136"/>
      <c r="NTK69" s="136"/>
      <c r="NTL69" s="136"/>
      <c r="NTM69" s="136"/>
      <c r="NTN69" s="136"/>
      <c r="NTO69" s="136"/>
      <c r="NTP69" s="136"/>
      <c r="NTQ69" s="136"/>
      <c r="NTR69" s="136"/>
      <c r="NTS69" s="136"/>
      <c r="NTT69" s="136"/>
      <c r="NTU69" s="136"/>
      <c r="NTV69" s="136"/>
      <c r="NTW69" s="136"/>
      <c r="NTX69" s="136"/>
      <c r="NTY69" s="136"/>
      <c r="NTZ69" s="136"/>
      <c r="NUA69" s="136"/>
      <c r="NUB69" s="136"/>
      <c r="NUC69" s="136"/>
      <c r="NUD69" s="136"/>
      <c r="NUE69" s="136"/>
      <c r="NUF69" s="136"/>
      <c r="NUG69" s="136"/>
      <c r="NUH69" s="136"/>
      <c r="NUI69" s="136"/>
      <c r="NUJ69" s="136"/>
      <c r="NUK69" s="136"/>
      <c r="NUL69" s="136"/>
      <c r="NUM69" s="136"/>
      <c r="NUN69" s="136"/>
      <c r="NUO69" s="136"/>
      <c r="NUP69" s="136"/>
      <c r="NUQ69" s="136"/>
      <c r="NUR69" s="136"/>
      <c r="NUS69" s="136"/>
      <c r="NUT69" s="136"/>
      <c r="NUU69" s="136"/>
      <c r="NUV69" s="136"/>
      <c r="NUW69" s="136"/>
      <c r="NUX69" s="136"/>
      <c r="NUY69" s="136"/>
      <c r="NUZ69" s="136"/>
      <c r="NVA69" s="136"/>
      <c r="NVB69" s="136"/>
      <c r="NVC69" s="136"/>
      <c r="NVD69" s="136"/>
      <c r="NVE69" s="136"/>
      <c r="NVF69" s="136"/>
      <c r="NVG69" s="136"/>
      <c r="NVH69" s="136"/>
      <c r="NVI69" s="136"/>
      <c r="NVJ69" s="136"/>
      <c r="NVK69" s="136"/>
      <c r="NVL69" s="136"/>
      <c r="NVM69" s="136"/>
      <c r="NVN69" s="136"/>
      <c r="NVO69" s="136"/>
      <c r="NVP69" s="136"/>
      <c r="NVQ69" s="136"/>
      <c r="NVR69" s="136"/>
      <c r="NVS69" s="136"/>
      <c r="NVT69" s="136"/>
      <c r="NVU69" s="136"/>
      <c r="NVV69" s="136"/>
      <c r="NVW69" s="136"/>
      <c r="NVX69" s="136"/>
      <c r="NVY69" s="136"/>
      <c r="NVZ69" s="136"/>
      <c r="NWA69" s="136"/>
      <c r="NWB69" s="136"/>
      <c r="NWC69" s="136"/>
      <c r="NWD69" s="136"/>
      <c r="NWE69" s="136"/>
      <c r="NWF69" s="136"/>
      <c r="NWG69" s="136"/>
      <c r="NWH69" s="136"/>
      <c r="NWI69" s="136"/>
      <c r="NWJ69" s="136"/>
      <c r="NWK69" s="136"/>
      <c r="NWL69" s="136"/>
      <c r="NWM69" s="136"/>
      <c r="NWN69" s="136"/>
      <c r="NWO69" s="136"/>
      <c r="NWP69" s="136"/>
      <c r="NWQ69" s="136"/>
      <c r="NWR69" s="136"/>
      <c r="NWS69" s="136"/>
      <c r="NWT69" s="136"/>
      <c r="NWU69" s="136"/>
      <c r="NWV69" s="136"/>
      <c r="NWW69" s="136"/>
      <c r="NWX69" s="136"/>
      <c r="NWY69" s="136"/>
      <c r="NWZ69" s="136"/>
      <c r="NXA69" s="136"/>
      <c r="NXB69" s="136"/>
      <c r="NXC69" s="136"/>
      <c r="NXD69" s="136"/>
      <c r="NXE69" s="136"/>
      <c r="NXF69" s="136"/>
      <c r="NXG69" s="136"/>
      <c r="NXH69" s="136"/>
      <c r="NXI69" s="136"/>
      <c r="NXJ69" s="136"/>
      <c r="NXK69" s="136"/>
      <c r="NXL69" s="136"/>
      <c r="NXM69" s="136"/>
      <c r="NXN69" s="136"/>
      <c r="NXO69" s="136"/>
      <c r="NXP69" s="136"/>
      <c r="NXQ69" s="136"/>
      <c r="NXR69" s="136"/>
      <c r="NXS69" s="136"/>
      <c r="NXT69" s="136"/>
      <c r="NXU69" s="136"/>
      <c r="NXV69" s="136"/>
      <c r="NXW69" s="136"/>
      <c r="NXX69" s="136"/>
      <c r="NXY69" s="136"/>
      <c r="NXZ69" s="136"/>
      <c r="NYA69" s="136"/>
      <c r="NYB69" s="136"/>
      <c r="NYC69" s="136"/>
      <c r="NYD69" s="136"/>
      <c r="NYE69" s="136"/>
      <c r="NYF69" s="136"/>
      <c r="NYG69" s="136"/>
      <c r="NYH69" s="136"/>
      <c r="NYI69" s="136"/>
      <c r="NYJ69" s="136"/>
      <c r="NYK69" s="136"/>
      <c r="NYL69" s="136"/>
      <c r="NYM69" s="136"/>
      <c r="NYN69" s="136"/>
      <c r="NYO69" s="136"/>
      <c r="NYP69" s="136"/>
      <c r="NYQ69" s="136"/>
      <c r="NYR69" s="136"/>
      <c r="NYS69" s="136"/>
      <c r="NYT69" s="136"/>
      <c r="NYU69" s="136"/>
      <c r="NYV69" s="136"/>
      <c r="NYW69" s="136"/>
      <c r="NYX69" s="136"/>
      <c r="NYY69" s="136"/>
      <c r="NYZ69" s="136"/>
      <c r="NZA69" s="136"/>
      <c r="NZB69" s="136"/>
      <c r="NZC69" s="136"/>
      <c r="NZD69" s="136"/>
      <c r="NZE69" s="136"/>
      <c r="NZF69" s="136"/>
      <c r="NZG69" s="136"/>
      <c r="NZH69" s="136"/>
      <c r="NZI69" s="136"/>
      <c r="NZJ69" s="136"/>
      <c r="NZK69" s="136"/>
      <c r="NZL69" s="136"/>
      <c r="NZM69" s="136"/>
      <c r="NZN69" s="136"/>
      <c r="NZO69" s="136"/>
      <c r="NZP69" s="136"/>
      <c r="NZQ69" s="136"/>
      <c r="NZR69" s="136"/>
      <c r="NZS69" s="136"/>
      <c r="NZT69" s="136"/>
      <c r="NZU69" s="136"/>
      <c r="NZV69" s="136"/>
      <c r="NZW69" s="136"/>
      <c r="NZX69" s="136"/>
      <c r="NZY69" s="136"/>
      <c r="NZZ69" s="136"/>
      <c r="OAA69" s="136"/>
      <c r="OAB69" s="136"/>
      <c r="OAC69" s="136"/>
      <c r="OAD69" s="136"/>
      <c r="OAE69" s="136"/>
      <c r="OAF69" s="136"/>
      <c r="OAG69" s="136"/>
      <c r="OAH69" s="136"/>
      <c r="OAI69" s="136"/>
      <c r="OAJ69" s="136"/>
      <c r="OAK69" s="136"/>
      <c r="OAL69" s="136"/>
      <c r="OAM69" s="136"/>
      <c r="OAN69" s="136"/>
      <c r="OAO69" s="136"/>
      <c r="OAP69" s="136"/>
      <c r="OAQ69" s="136"/>
      <c r="OAR69" s="136"/>
      <c r="OAS69" s="136"/>
      <c r="OAT69" s="136"/>
      <c r="OAU69" s="136"/>
      <c r="OAV69" s="136"/>
      <c r="OAW69" s="136"/>
      <c r="OAX69" s="136"/>
      <c r="OAY69" s="136"/>
      <c r="OAZ69" s="136"/>
      <c r="OBA69" s="136"/>
      <c r="OBB69" s="136"/>
      <c r="OBC69" s="136"/>
      <c r="OBD69" s="136"/>
      <c r="OBE69" s="136"/>
      <c r="OBF69" s="136"/>
      <c r="OBG69" s="136"/>
      <c r="OBH69" s="136"/>
      <c r="OBI69" s="136"/>
      <c r="OBJ69" s="136"/>
      <c r="OBK69" s="136"/>
      <c r="OBL69" s="136"/>
      <c r="OBM69" s="136"/>
      <c r="OBN69" s="136"/>
      <c r="OBO69" s="136"/>
      <c r="OBP69" s="136"/>
      <c r="OBQ69" s="136"/>
      <c r="OBR69" s="136"/>
      <c r="OBS69" s="136"/>
      <c r="OBT69" s="136"/>
      <c r="OBU69" s="136"/>
      <c r="OBV69" s="136"/>
      <c r="OBW69" s="136"/>
      <c r="OBX69" s="136"/>
      <c r="OBY69" s="136"/>
      <c r="OBZ69" s="136"/>
      <c r="OCA69" s="136"/>
      <c r="OCB69" s="136"/>
      <c r="OCC69" s="136"/>
      <c r="OCD69" s="136"/>
      <c r="OCE69" s="136"/>
      <c r="OCF69" s="136"/>
      <c r="OCG69" s="136"/>
      <c r="OCH69" s="136"/>
      <c r="OCI69" s="136"/>
      <c r="OCJ69" s="136"/>
      <c r="OCK69" s="136"/>
      <c r="OCL69" s="136"/>
      <c r="OCM69" s="136"/>
      <c r="OCN69" s="136"/>
      <c r="OCO69" s="136"/>
      <c r="OCP69" s="136"/>
      <c r="OCQ69" s="136"/>
      <c r="OCR69" s="136"/>
      <c r="OCS69" s="136"/>
      <c r="OCT69" s="136"/>
      <c r="OCU69" s="136"/>
      <c r="OCV69" s="136"/>
      <c r="OCW69" s="136"/>
      <c r="OCX69" s="136"/>
      <c r="OCY69" s="136"/>
      <c r="OCZ69" s="136"/>
      <c r="ODA69" s="136"/>
      <c r="ODB69" s="136"/>
      <c r="ODC69" s="136"/>
      <c r="ODD69" s="136"/>
      <c r="ODE69" s="136"/>
      <c r="ODF69" s="136"/>
      <c r="ODG69" s="136"/>
      <c r="ODH69" s="136"/>
      <c r="ODI69" s="136"/>
      <c r="ODJ69" s="136"/>
      <c r="ODK69" s="136"/>
      <c r="ODL69" s="136"/>
      <c r="ODM69" s="136"/>
      <c r="ODN69" s="136"/>
      <c r="ODO69" s="136"/>
      <c r="ODP69" s="136"/>
      <c r="ODQ69" s="136"/>
      <c r="ODR69" s="136"/>
      <c r="ODS69" s="136"/>
      <c r="ODT69" s="136"/>
      <c r="ODU69" s="136"/>
      <c r="ODV69" s="136"/>
      <c r="ODW69" s="136"/>
      <c r="ODX69" s="136"/>
      <c r="ODY69" s="136"/>
      <c r="ODZ69" s="136"/>
      <c r="OEA69" s="136"/>
      <c r="OEB69" s="136"/>
      <c r="OEC69" s="136"/>
      <c r="OED69" s="136"/>
      <c r="OEE69" s="136"/>
      <c r="OEF69" s="136"/>
      <c r="OEG69" s="136"/>
      <c r="OEH69" s="136"/>
      <c r="OEI69" s="136"/>
      <c r="OEJ69" s="136"/>
      <c r="OEK69" s="136"/>
      <c r="OEL69" s="136"/>
      <c r="OEM69" s="136"/>
      <c r="OEN69" s="136"/>
      <c r="OEO69" s="136"/>
      <c r="OEP69" s="136"/>
      <c r="OEQ69" s="136"/>
      <c r="OER69" s="136"/>
      <c r="OES69" s="136"/>
      <c r="OET69" s="136"/>
      <c r="OEU69" s="136"/>
      <c r="OEV69" s="136"/>
      <c r="OEW69" s="136"/>
      <c r="OEX69" s="136"/>
      <c r="OEY69" s="136"/>
      <c r="OEZ69" s="136"/>
      <c r="OFA69" s="136"/>
      <c r="OFB69" s="136"/>
      <c r="OFC69" s="136"/>
      <c r="OFD69" s="136"/>
      <c r="OFE69" s="136"/>
      <c r="OFF69" s="136"/>
      <c r="OFG69" s="136"/>
      <c r="OFH69" s="136"/>
      <c r="OFI69" s="136"/>
      <c r="OFJ69" s="136"/>
      <c r="OFK69" s="136"/>
      <c r="OFL69" s="136"/>
      <c r="OFM69" s="136"/>
      <c r="OFN69" s="136"/>
      <c r="OFO69" s="136"/>
      <c r="OFP69" s="136"/>
      <c r="OFQ69" s="136"/>
      <c r="OFR69" s="136"/>
      <c r="OFS69" s="136"/>
      <c r="OFT69" s="136"/>
      <c r="OFU69" s="136"/>
      <c r="OFV69" s="136"/>
      <c r="OFW69" s="136"/>
      <c r="OFX69" s="136"/>
      <c r="OFY69" s="136"/>
      <c r="OFZ69" s="136"/>
      <c r="OGA69" s="136"/>
      <c r="OGB69" s="136"/>
      <c r="OGC69" s="136"/>
      <c r="OGD69" s="136"/>
      <c r="OGE69" s="136"/>
      <c r="OGF69" s="136"/>
      <c r="OGG69" s="136"/>
      <c r="OGH69" s="136"/>
      <c r="OGI69" s="136"/>
      <c r="OGJ69" s="136"/>
      <c r="OGK69" s="136"/>
      <c r="OGL69" s="136"/>
      <c r="OGM69" s="136"/>
      <c r="OGN69" s="136"/>
      <c r="OGO69" s="136"/>
      <c r="OGP69" s="136"/>
      <c r="OGQ69" s="136"/>
      <c r="OGR69" s="136"/>
      <c r="OGS69" s="136"/>
      <c r="OGT69" s="136"/>
      <c r="OGU69" s="136"/>
      <c r="OGV69" s="136"/>
      <c r="OGW69" s="136"/>
      <c r="OGX69" s="136"/>
      <c r="OGY69" s="136"/>
      <c r="OGZ69" s="136"/>
      <c r="OHA69" s="136"/>
      <c r="OHB69" s="136"/>
      <c r="OHC69" s="136"/>
      <c r="OHD69" s="136"/>
      <c r="OHE69" s="136"/>
      <c r="OHF69" s="136"/>
      <c r="OHG69" s="136"/>
      <c r="OHH69" s="136"/>
      <c r="OHI69" s="136"/>
      <c r="OHJ69" s="136"/>
      <c r="OHK69" s="136"/>
      <c r="OHL69" s="136"/>
      <c r="OHM69" s="136"/>
      <c r="OHN69" s="136"/>
      <c r="OHO69" s="136"/>
      <c r="OHP69" s="136"/>
      <c r="OHQ69" s="136"/>
      <c r="OHR69" s="136"/>
      <c r="OHS69" s="136"/>
      <c r="OHT69" s="136"/>
      <c r="OHU69" s="136"/>
      <c r="OHV69" s="136"/>
      <c r="OHW69" s="136"/>
      <c r="OHX69" s="136"/>
      <c r="OHY69" s="136"/>
      <c r="OHZ69" s="136"/>
      <c r="OIA69" s="136"/>
      <c r="OIB69" s="136"/>
      <c r="OIC69" s="136"/>
      <c r="OID69" s="136"/>
      <c r="OIE69" s="136"/>
      <c r="OIF69" s="136"/>
      <c r="OIG69" s="136"/>
      <c r="OIH69" s="136"/>
      <c r="OII69" s="136"/>
      <c r="OIJ69" s="136"/>
      <c r="OIK69" s="136"/>
      <c r="OIL69" s="136"/>
      <c r="OIM69" s="136"/>
      <c r="OIN69" s="136"/>
      <c r="OIO69" s="136"/>
      <c r="OIP69" s="136"/>
      <c r="OIQ69" s="136"/>
      <c r="OIR69" s="136"/>
      <c r="OIS69" s="136"/>
      <c r="OIT69" s="136"/>
      <c r="OIU69" s="136"/>
      <c r="OIV69" s="136"/>
      <c r="OIW69" s="136"/>
      <c r="OIX69" s="136"/>
      <c r="OIY69" s="136"/>
      <c r="OIZ69" s="136"/>
      <c r="OJA69" s="136"/>
      <c r="OJB69" s="136"/>
      <c r="OJC69" s="136"/>
      <c r="OJD69" s="136"/>
      <c r="OJE69" s="136"/>
      <c r="OJF69" s="136"/>
      <c r="OJG69" s="136"/>
      <c r="OJH69" s="136"/>
      <c r="OJI69" s="136"/>
      <c r="OJJ69" s="136"/>
      <c r="OJK69" s="136"/>
      <c r="OJL69" s="136"/>
      <c r="OJM69" s="136"/>
      <c r="OJN69" s="136"/>
      <c r="OJO69" s="136"/>
      <c r="OJP69" s="136"/>
      <c r="OJQ69" s="136"/>
      <c r="OJR69" s="136"/>
      <c r="OJS69" s="136"/>
      <c r="OJT69" s="136"/>
      <c r="OJU69" s="136"/>
      <c r="OJV69" s="136"/>
      <c r="OJW69" s="136"/>
      <c r="OJX69" s="136"/>
      <c r="OJY69" s="136"/>
      <c r="OJZ69" s="136"/>
      <c r="OKA69" s="136"/>
      <c r="OKB69" s="136"/>
      <c r="OKC69" s="136"/>
      <c r="OKD69" s="136"/>
      <c r="OKE69" s="136"/>
      <c r="OKF69" s="136"/>
      <c r="OKG69" s="136"/>
      <c r="OKH69" s="136"/>
      <c r="OKI69" s="136"/>
      <c r="OKJ69" s="136"/>
      <c r="OKK69" s="136"/>
      <c r="OKL69" s="136"/>
      <c r="OKM69" s="136"/>
      <c r="OKN69" s="136"/>
      <c r="OKO69" s="136"/>
      <c r="OKP69" s="136"/>
      <c r="OKQ69" s="136"/>
      <c r="OKR69" s="136"/>
      <c r="OKS69" s="136"/>
      <c r="OKT69" s="136"/>
      <c r="OKU69" s="136"/>
      <c r="OKV69" s="136"/>
      <c r="OKW69" s="136"/>
      <c r="OKX69" s="136"/>
      <c r="OKY69" s="136"/>
      <c r="OKZ69" s="136"/>
      <c r="OLA69" s="136"/>
      <c r="OLB69" s="136"/>
      <c r="OLC69" s="136"/>
      <c r="OLD69" s="136"/>
      <c r="OLE69" s="136"/>
      <c r="OLF69" s="136"/>
      <c r="OLG69" s="136"/>
      <c r="OLH69" s="136"/>
      <c r="OLI69" s="136"/>
      <c r="OLJ69" s="136"/>
      <c r="OLK69" s="136"/>
      <c r="OLL69" s="136"/>
      <c r="OLM69" s="136"/>
      <c r="OLN69" s="136"/>
      <c r="OLO69" s="136"/>
      <c r="OLP69" s="136"/>
      <c r="OLQ69" s="136"/>
      <c r="OLR69" s="136"/>
      <c r="OLS69" s="136"/>
      <c r="OLT69" s="136"/>
      <c r="OLU69" s="136"/>
      <c r="OLV69" s="136"/>
      <c r="OLW69" s="136"/>
      <c r="OLX69" s="136"/>
      <c r="OLY69" s="136"/>
      <c r="OLZ69" s="136"/>
      <c r="OMA69" s="136"/>
      <c r="OMB69" s="136"/>
      <c r="OMC69" s="136"/>
      <c r="OMD69" s="136"/>
      <c r="OME69" s="136"/>
      <c r="OMF69" s="136"/>
      <c r="OMG69" s="136"/>
      <c r="OMH69" s="136"/>
      <c r="OMI69" s="136"/>
      <c r="OMJ69" s="136"/>
      <c r="OMK69" s="136"/>
      <c r="OML69" s="136"/>
      <c r="OMM69" s="136"/>
      <c r="OMN69" s="136"/>
      <c r="OMO69" s="136"/>
      <c r="OMP69" s="136"/>
      <c r="OMQ69" s="136"/>
      <c r="OMR69" s="136"/>
      <c r="OMS69" s="136"/>
      <c r="OMT69" s="136"/>
      <c r="OMU69" s="136"/>
      <c r="OMV69" s="136"/>
      <c r="OMW69" s="136"/>
      <c r="OMX69" s="136"/>
      <c r="OMY69" s="136"/>
      <c r="OMZ69" s="136"/>
      <c r="ONA69" s="136"/>
      <c r="ONB69" s="136"/>
      <c r="ONC69" s="136"/>
      <c r="OND69" s="136"/>
      <c r="ONE69" s="136"/>
      <c r="ONF69" s="136"/>
      <c r="ONG69" s="136"/>
      <c r="ONH69" s="136"/>
      <c r="ONI69" s="136"/>
      <c r="ONJ69" s="136"/>
      <c r="ONK69" s="136"/>
      <c r="ONL69" s="136"/>
      <c r="ONM69" s="136"/>
      <c r="ONN69" s="136"/>
      <c r="ONO69" s="136"/>
      <c r="ONP69" s="136"/>
      <c r="ONQ69" s="136"/>
      <c r="ONR69" s="136"/>
      <c r="ONS69" s="136"/>
      <c r="ONT69" s="136"/>
      <c r="ONU69" s="136"/>
      <c r="ONV69" s="136"/>
      <c r="ONW69" s="136"/>
      <c r="ONX69" s="136"/>
      <c r="ONY69" s="136"/>
      <c r="ONZ69" s="136"/>
      <c r="OOA69" s="136"/>
      <c r="OOB69" s="136"/>
      <c r="OOC69" s="136"/>
      <c r="OOD69" s="136"/>
      <c r="OOE69" s="136"/>
      <c r="OOF69" s="136"/>
      <c r="OOG69" s="136"/>
      <c r="OOH69" s="136"/>
      <c r="OOI69" s="136"/>
      <c r="OOJ69" s="136"/>
      <c r="OOK69" s="136"/>
      <c r="OOL69" s="136"/>
      <c r="OOM69" s="136"/>
      <c r="OON69" s="136"/>
      <c r="OOO69" s="136"/>
      <c r="OOP69" s="136"/>
      <c r="OOQ69" s="136"/>
      <c r="OOR69" s="136"/>
      <c r="OOS69" s="136"/>
      <c r="OOT69" s="136"/>
      <c r="OOU69" s="136"/>
      <c r="OOV69" s="136"/>
      <c r="OOW69" s="136"/>
      <c r="OOX69" s="136"/>
      <c r="OOY69" s="136"/>
      <c r="OOZ69" s="136"/>
      <c r="OPA69" s="136"/>
      <c r="OPB69" s="136"/>
      <c r="OPC69" s="136"/>
      <c r="OPD69" s="136"/>
      <c r="OPE69" s="136"/>
      <c r="OPF69" s="136"/>
      <c r="OPG69" s="136"/>
      <c r="OPH69" s="136"/>
      <c r="OPI69" s="136"/>
      <c r="OPJ69" s="136"/>
      <c r="OPK69" s="136"/>
      <c r="OPL69" s="136"/>
      <c r="OPM69" s="136"/>
      <c r="OPN69" s="136"/>
      <c r="OPO69" s="136"/>
      <c r="OPP69" s="136"/>
      <c r="OPQ69" s="136"/>
      <c r="OPR69" s="136"/>
      <c r="OPS69" s="136"/>
      <c r="OPT69" s="136"/>
      <c r="OPU69" s="136"/>
      <c r="OPV69" s="136"/>
      <c r="OPW69" s="136"/>
      <c r="OPX69" s="136"/>
      <c r="OPY69" s="136"/>
      <c r="OPZ69" s="136"/>
      <c r="OQA69" s="136"/>
      <c r="OQB69" s="136"/>
      <c r="OQC69" s="136"/>
      <c r="OQD69" s="136"/>
      <c r="OQE69" s="136"/>
      <c r="OQF69" s="136"/>
      <c r="OQG69" s="136"/>
      <c r="OQH69" s="136"/>
      <c r="OQI69" s="136"/>
      <c r="OQJ69" s="136"/>
      <c r="OQK69" s="136"/>
      <c r="OQL69" s="136"/>
      <c r="OQM69" s="136"/>
      <c r="OQN69" s="136"/>
      <c r="OQO69" s="136"/>
      <c r="OQP69" s="136"/>
      <c r="OQQ69" s="136"/>
      <c r="OQR69" s="136"/>
      <c r="OQS69" s="136"/>
      <c r="OQT69" s="136"/>
      <c r="OQU69" s="136"/>
      <c r="OQV69" s="136"/>
      <c r="OQW69" s="136"/>
      <c r="OQX69" s="136"/>
      <c r="OQY69" s="136"/>
      <c r="OQZ69" s="136"/>
      <c r="ORA69" s="136"/>
      <c r="ORB69" s="136"/>
      <c r="ORC69" s="136"/>
      <c r="ORD69" s="136"/>
      <c r="ORE69" s="136"/>
      <c r="ORF69" s="136"/>
      <c r="ORG69" s="136"/>
      <c r="ORH69" s="136"/>
      <c r="ORI69" s="136"/>
      <c r="ORJ69" s="136"/>
      <c r="ORK69" s="136"/>
      <c r="ORL69" s="136"/>
      <c r="ORM69" s="136"/>
      <c r="ORN69" s="136"/>
      <c r="ORO69" s="136"/>
      <c r="ORP69" s="136"/>
      <c r="ORQ69" s="136"/>
      <c r="ORR69" s="136"/>
      <c r="ORS69" s="136"/>
      <c r="ORT69" s="136"/>
      <c r="ORU69" s="136"/>
      <c r="ORV69" s="136"/>
      <c r="ORW69" s="136"/>
      <c r="ORX69" s="136"/>
      <c r="ORY69" s="136"/>
      <c r="ORZ69" s="136"/>
      <c r="OSA69" s="136"/>
      <c r="OSB69" s="136"/>
      <c r="OSC69" s="136"/>
      <c r="OSD69" s="136"/>
      <c r="OSE69" s="136"/>
      <c r="OSF69" s="136"/>
      <c r="OSG69" s="136"/>
      <c r="OSH69" s="136"/>
      <c r="OSI69" s="136"/>
      <c r="OSJ69" s="136"/>
      <c r="OSK69" s="136"/>
      <c r="OSL69" s="136"/>
      <c r="OSM69" s="136"/>
      <c r="OSN69" s="136"/>
      <c r="OSO69" s="136"/>
      <c r="OSP69" s="136"/>
      <c r="OSQ69" s="136"/>
      <c r="OSR69" s="136"/>
      <c r="OSS69" s="136"/>
      <c r="OST69" s="136"/>
      <c r="OSU69" s="136"/>
      <c r="OSV69" s="136"/>
      <c r="OSW69" s="136"/>
      <c r="OSX69" s="136"/>
      <c r="OSY69" s="136"/>
      <c r="OSZ69" s="136"/>
      <c r="OTA69" s="136"/>
      <c r="OTB69" s="136"/>
      <c r="OTC69" s="136"/>
      <c r="OTD69" s="136"/>
      <c r="OTE69" s="136"/>
      <c r="OTF69" s="136"/>
      <c r="OTG69" s="136"/>
      <c r="OTH69" s="136"/>
      <c r="OTI69" s="136"/>
      <c r="OTJ69" s="136"/>
      <c r="OTK69" s="136"/>
      <c r="OTL69" s="136"/>
      <c r="OTM69" s="136"/>
      <c r="OTN69" s="136"/>
      <c r="OTO69" s="136"/>
      <c r="OTP69" s="136"/>
      <c r="OTQ69" s="136"/>
      <c r="OTR69" s="136"/>
      <c r="OTS69" s="136"/>
      <c r="OTT69" s="136"/>
      <c r="OTU69" s="136"/>
      <c r="OTV69" s="136"/>
      <c r="OTW69" s="136"/>
      <c r="OTX69" s="136"/>
      <c r="OTY69" s="136"/>
      <c r="OTZ69" s="136"/>
      <c r="OUA69" s="136"/>
      <c r="OUB69" s="136"/>
      <c r="OUC69" s="136"/>
      <c r="OUD69" s="136"/>
      <c r="OUE69" s="136"/>
      <c r="OUF69" s="136"/>
      <c r="OUG69" s="136"/>
      <c r="OUH69" s="136"/>
      <c r="OUI69" s="136"/>
      <c r="OUJ69" s="136"/>
      <c r="OUK69" s="136"/>
      <c r="OUL69" s="136"/>
      <c r="OUM69" s="136"/>
      <c r="OUN69" s="136"/>
      <c r="OUO69" s="136"/>
      <c r="OUP69" s="136"/>
      <c r="OUQ69" s="136"/>
      <c r="OUR69" s="136"/>
      <c r="OUS69" s="136"/>
      <c r="OUT69" s="136"/>
      <c r="OUU69" s="136"/>
      <c r="OUV69" s="136"/>
      <c r="OUW69" s="136"/>
      <c r="OUX69" s="136"/>
      <c r="OUY69" s="136"/>
      <c r="OUZ69" s="136"/>
      <c r="OVA69" s="136"/>
      <c r="OVB69" s="136"/>
      <c r="OVC69" s="136"/>
      <c r="OVD69" s="136"/>
      <c r="OVE69" s="136"/>
      <c r="OVF69" s="136"/>
      <c r="OVG69" s="136"/>
      <c r="OVH69" s="136"/>
      <c r="OVI69" s="136"/>
      <c r="OVJ69" s="136"/>
      <c r="OVK69" s="136"/>
      <c r="OVL69" s="136"/>
      <c r="OVM69" s="136"/>
      <c r="OVN69" s="136"/>
      <c r="OVO69" s="136"/>
      <c r="OVP69" s="136"/>
      <c r="OVQ69" s="136"/>
      <c r="OVR69" s="136"/>
      <c r="OVS69" s="136"/>
      <c r="OVT69" s="136"/>
      <c r="OVU69" s="136"/>
      <c r="OVV69" s="136"/>
      <c r="OVW69" s="136"/>
      <c r="OVX69" s="136"/>
      <c r="OVY69" s="136"/>
      <c r="OVZ69" s="136"/>
      <c r="OWA69" s="136"/>
      <c r="OWB69" s="136"/>
      <c r="OWC69" s="136"/>
      <c r="OWD69" s="136"/>
      <c r="OWE69" s="136"/>
      <c r="OWF69" s="136"/>
      <c r="OWG69" s="136"/>
      <c r="OWH69" s="136"/>
      <c r="OWI69" s="136"/>
      <c r="OWJ69" s="136"/>
      <c r="OWK69" s="136"/>
      <c r="OWL69" s="136"/>
      <c r="OWM69" s="136"/>
      <c r="OWN69" s="136"/>
      <c r="OWO69" s="136"/>
      <c r="OWP69" s="136"/>
      <c r="OWQ69" s="136"/>
      <c r="OWR69" s="136"/>
      <c r="OWS69" s="136"/>
      <c r="OWT69" s="136"/>
      <c r="OWU69" s="136"/>
      <c r="OWV69" s="136"/>
      <c r="OWW69" s="136"/>
      <c r="OWX69" s="136"/>
      <c r="OWY69" s="136"/>
      <c r="OWZ69" s="136"/>
      <c r="OXA69" s="136"/>
      <c r="OXB69" s="136"/>
      <c r="OXC69" s="136"/>
      <c r="OXD69" s="136"/>
      <c r="OXE69" s="136"/>
      <c r="OXF69" s="136"/>
      <c r="OXG69" s="136"/>
      <c r="OXH69" s="136"/>
      <c r="OXI69" s="136"/>
      <c r="OXJ69" s="136"/>
      <c r="OXK69" s="136"/>
      <c r="OXL69" s="136"/>
      <c r="OXM69" s="136"/>
      <c r="OXN69" s="136"/>
      <c r="OXO69" s="136"/>
      <c r="OXP69" s="136"/>
      <c r="OXQ69" s="136"/>
      <c r="OXR69" s="136"/>
      <c r="OXS69" s="136"/>
      <c r="OXT69" s="136"/>
      <c r="OXU69" s="136"/>
      <c r="OXV69" s="136"/>
      <c r="OXW69" s="136"/>
      <c r="OXX69" s="136"/>
      <c r="OXY69" s="136"/>
      <c r="OXZ69" s="136"/>
      <c r="OYA69" s="136"/>
      <c r="OYB69" s="136"/>
      <c r="OYC69" s="136"/>
      <c r="OYD69" s="136"/>
      <c r="OYE69" s="136"/>
      <c r="OYF69" s="136"/>
      <c r="OYG69" s="136"/>
      <c r="OYH69" s="136"/>
      <c r="OYI69" s="136"/>
      <c r="OYJ69" s="136"/>
      <c r="OYK69" s="136"/>
      <c r="OYL69" s="136"/>
      <c r="OYM69" s="136"/>
      <c r="OYN69" s="136"/>
      <c r="OYO69" s="136"/>
      <c r="OYP69" s="136"/>
      <c r="OYQ69" s="136"/>
      <c r="OYR69" s="136"/>
      <c r="OYS69" s="136"/>
      <c r="OYT69" s="136"/>
      <c r="OYU69" s="136"/>
      <c r="OYV69" s="136"/>
      <c r="OYW69" s="136"/>
      <c r="OYX69" s="136"/>
      <c r="OYY69" s="136"/>
      <c r="OYZ69" s="136"/>
      <c r="OZA69" s="136"/>
      <c r="OZB69" s="136"/>
      <c r="OZC69" s="136"/>
      <c r="OZD69" s="136"/>
      <c r="OZE69" s="136"/>
      <c r="OZF69" s="136"/>
      <c r="OZG69" s="136"/>
      <c r="OZH69" s="136"/>
      <c r="OZI69" s="136"/>
      <c r="OZJ69" s="136"/>
      <c r="OZK69" s="136"/>
      <c r="OZL69" s="136"/>
      <c r="OZM69" s="136"/>
      <c r="OZN69" s="136"/>
      <c r="OZO69" s="136"/>
      <c r="OZP69" s="136"/>
      <c r="OZQ69" s="136"/>
      <c r="OZR69" s="136"/>
      <c r="OZS69" s="136"/>
      <c r="OZT69" s="136"/>
      <c r="OZU69" s="136"/>
      <c r="OZV69" s="136"/>
      <c r="OZW69" s="136"/>
      <c r="OZX69" s="136"/>
      <c r="OZY69" s="136"/>
      <c r="OZZ69" s="136"/>
      <c r="PAA69" s="136"/>
      <c r="PAB69" s="136"/>
      <c r="PAC69" s="136"/>
      <c r="PAD69" s="136"/>
      <c r="PAE69" s="136"/>
      <c r="PAF69" s="136"/>
      <c r="PAG69" s="136"/>
      <c r="PAH69" s="136"/>
      <c r="PAI69" s="136"/>
      <c r="PAJ69" s="136"/>
      <c r="PAK69" s="136"/>
      <c r="PAL69" s="136"/>
      <c r="PAM69" s="136"/>
      <c r="PAN69" s="136"/>
      <c r="PAO69" s="136"/>
      <c r="PAP69" s="136"/>
      <c r="PAQ69" s="136"/>
      <c r="PAR69" s="136"/>
      <c r="PAS69" s="136"/>
      <c r="PAT69" s="136"/>
      <c r="PAU69" s="136"/>
      <c r="PAV69" s="136"/>
      <c r="PAW69" s="136"/>
      <c r="PAX69" s="136"/>
      <c r="PAY69" s="136"/>
      <c r="PAZ69" s="136"/>
      <c r="PBA69" s="136"/>
      <c r="PBB69" s="136"/>
      <c r="PBC69" s="136"/>
      <c r="PBD69" s="136"/>
      <c r="PBE69" s="136"/>
      <c r="PBF69" s="136"/>
      <c r="PBG69" s="136"/>
      <c r="PBH69" s="136"/>
      <c r="PBI69" s="136"/>
      <c r="PBJ69" s="136"/>
      <c r="PBK69" s="136"/>
      <c r="PBL69" s="136"/>
      <c r="PBM69" s="136"/>
      <c r="PBN69" s="136"/>
      <c r="PBO69" s="136"/>
      <c r="PBP69" s="136"/>
      <c r="PBQ69" s="136"/>
      <c r="PBR69" s="136"/>
      <c r="PBS69" s="136"/>
      <c r="PBT69" s="136"/>
      <c r="PBU69" s="136"/>
      <c r="PBV69" s="136"/>
      <c r="PBW69" s="136"/>
      <c r="PBX69" s="136"/>
      <c r="PBY69" s="136"/>
      <c r="PBZ69" s="136"/>
      <c r="PCA69" s="136"/>
      <c r="PCB69" s="136"/>
      <c r="PCC69" s="136"/>
      <c r="PCD69" s="136"/>
      <c r="PCE69" s="136"/>
      <c r="PCF69" s="136"/>
      <c r="PCG69" s="136"/>
      <c r="PCH69" s="136"/>
      <c r="PCI69" s="136"/>
      <c r="PCJ69" s="136"/>
      <c r="PCK69" s="136"/>
      <c r="PCL69" s="136"/>
      <c r="PCM69" s="136"/>
      <c r="PCN69" s="136"/>
      <c r="PCO69" s="136"/>
      <c r="PCP69" s="136"/>
      <c r="PCQ69" s="136"/>
      <c r="PCR69" s="136"/>
      <c r="PCS69" s="136"/>
      <c r="PCT69" s="136"/>
      <c r="PCU69" s="136"/>
      <c r="PCV69" s="136"/>
      <c r="PCW69" s="136"/>
      <c r="PCX69" s="136"/>
      <c r="PCY69" s="136"/>
      <c r="PCZ69" s="136"/>
      <c r="PDA69" s="136"/>
      <c r="PDB69" s="136"/>
      <c r="PDC69" s="136"/>
      <c r="PDD69" s="136"/>
      <c r="PDE69" s="136"/>
      <c r="PDF69" s="136"/>
      <c r="PDG69" s="136"/>
      <c r="PDH69" s="136"/>
      <c r="PDI69" s="136"/>
      <c r="PDJ69" s="136"/>
      <c r="PDK69" s="136"/>
      <c r="PDL69" s="136"/>
      <c r="PDM69" s="136"/>
      <c r="PDN69" s="136"/>
      <c r="PDO69" s="136"/>
      <c r="PDP69" s="136"/>
      <c r="PDQ69" s="136"/>
      <c r="PDR69" s="136"/>
      <c r="PDS69" s="136"/>
      <c r="PDT69" s="136"/>
      <c r="PDU69" s="136"/>
      <c r="PDV69" s="136"/>
      <c r="PDW69" s="136"/>
      <c r="PDX69" s="136"/>
      <c r="PDY69" s="136"/>
      <c r="PDZ69" s="136"/>
      <c r="PEA69" s="136"/>
      <c r="PEB69" s="136"/>
      <c r="PEC69" s="136"/>
      <c r="PED69" s="136"/>
      <c r="PEE69" s="136"/>
      <c r="PEF69" s="136"/>
      <c r="PEG69" s="136"/>
      <c r="PEH69" s="136"/>
      <c r="PEI69" s="136"/>
      <c r="PEJ69" s="136"/>
      <c r="PEK69" s="136"/>
      <c r="PEL69" s="136"/>
      <c r="PEM69" s="136"/>
      <c r="PEN69" s="136"/>
      <c r="PEO69" s="136"/>
      <c r="PEP69" s="136"/>
      <c r="PEQ69" s="136"/>
      <c r="PER69" s="136"/>
      <c r="PES69" s="136"/>
      <c r="PET69" s="136"/>
      <c r="PEU69" s="136"/>
      <c r="PEV69" s="136"/>
      <c r="PEW69" s="136"/>
      <c r="PEX69" s="136"/>
      <c r="PEY69" s="136"/>
      <c r="PEZ69" s="136"/>
      <c r="PFA69" s="136"/>
      <c r="PFB69" s="136"/>
      <c r="PFC69" s="136"/>
      <c r="PFD69" s="136"/>
      <c r="PFE69" s="136"/>
      <c r="PFF69" s="136"/>
      <c r="PFG69" s="136"/>
      <c r="PFH69" s="136"/>
      <c r="PFI69" s="136"/>
      <c r="PFJ69" s="136"/>
      <c r="PFK69" s="136"/>
      <c r="PFL69" s="136"/>
      <c r="PFM69" s="136"/>
      <c r="PFN69" s="136"/>
      <c r="PFO69" s="136"/>
      <c r="PFP69" s="136"/>
      <c r="PFQ69" s="136"/>
      <c r="PFR69" s="136"/>
      <c r="PFS69" s="136"/>
      <c r="PFT69" s="136"/>
      <c r="PFU69" s="136"/>
      <c r="PFV69" s="136"/>
      <c r="PFW69" s="136"/>
      <c r="PFX69" s="136"/>
      <c r="PFY69" s="136"/>
      <c r="PFZ69" s="136"/>
      <c r="PGA69" s="136"/>
      <c r="PGB69" s="136"/>
      <c r="PGC69" s="136"/>
      <c r="PGD69" s="136"/>
      <c r="PGE69" s="136"/>
      <c r="PGF69" s="136"/>
      <c r="PGG69" s="136"/>
      <c r="PGH69" s="136"/>
      <c r="PGI69" s="136"/>
      <c r="PGJ69" s="136"/>
      <c r="PGK69" s="136"/>
      <c r="PGL69" s="136"/>
      <c r="PGM69" s="136"/>
      <c r="PGN69" s="136"/>
      <c r="PGO69" s="136"/>
      <c r="PGP69" s="136"/>
      <c r="PGQ69" s="136"/>
      <c r="PGR69" s="136"/>
      <c r="PGS69" s="136"/>
      <c r="PGT69" s="136"/>
      <c r="PGU69" s="136"/>
      <c r="PGV69" s="136"/>
      <c r="PGW69" s="136"/>
      <c r="PGX69" s="136"/>
      <c r="PGY69" s="136"/>
      <c r="PGZ69" s="136"/>
      <c r="PHA69" s="136"/>
      <c r="PHB69" s="136"/>
      <c r="PHC69" s="136"/>
      <c r="PHD69" s="136"/>
      <c r="PHE69" s="136"/>
      <c r="PHF69" s="136"/>
      <c r="PHG69" s="136"/>
      <c r="PHH69" s="136"/>
      <c r="PHI69" s="136"/>
      <c r="PHJ69" s="136"/>
      <c r="PHK69" s="136"/>
      <c r="PHL69" s="136"/>
      <c r="PHM69" s="136"/>
      <c r="PHN69" s="136"/>
      <c r="PHO69" s="136"/>
      <c r="PHP69" s="136"/>
      <c r="PHQ69" s="136"/>
      <c r="PHR69" s="136"/>
      <c r="PHS69" s="136"/>
      <c r="PHT69" s="136"/>
      <c r="PHU69" s="136"/>
      <c r="PHV69" s="136"/>
      <c r="PHW69" s="136"/>
      <c r="PHX69" s="136"/>
      <c r="PHY69" s="136"/>
      <c r="PHZ69" s="136"/>
      <c r="PIA69" s="136"/>
      <c r="PIB69" s="136"/>
      <c r="PIC69" s="136"/>
      <c r="PID69" s="136"/>
      <c r="PIE69" s="136"/>
      <c r="PIF69" s="136"/>
      <c r="PIG69" s="136"/>
      <c r="PIH69" s="136"/>
      <c r="PII69" s="136"/>
      <c r="PIJ69" s="136"/>
      <c r="PIK69" s="136"/>
      <c r="PIL69" s="136"/>
      <c r="PIM69" s="136"/>
      <c r="PIN69" s="136"/>
      <c r="PIO69" s="136"/>
      <c r="PIP69" s="136"/>
      <c r="PIQ69" s="136"/>
      <c r="PIR69" s="136"/>
      <c r="PIS69" s="136"/>
      <c r="PIT69" s="136"/>
      <c r="PIU69" s="136"/>
      <c r="PIV69" s="136"/>
      <c r="PIW69" s="136"/>
      <c r="PIX69" s="136"/>
      <c r="PIY69" s="136"/>
      <c r="PIZ69" s="136"/>
      <c r="PJA69" s="136"/>
      <c r="PJB69" s="136"/>
      <c r="PJC69" s="136"/>
      <c r="PJD69" s="136"/>
      <c r="PJE69" s="136"/>
      <c r="PJF69" s="136"/>
      <c r="PJG69" s="136"/>
      <c r="PJH69" s="136"/>
      <c r="PJI69" s="136"/>
      <c r="PJJ69" s="136"/>
      <c r="PJK69" s="136"/>
      <c r="PJL69" s="136"/>
      <c r="PJM69" s="136"/>
      <c r="PJN69" s="136"/>
      <c r="PJO69" s="136"/>
      <c r="PJP69" s="136"/>
      <c r="PJQ69" s="136"/>
      <c r="PJR69" s="136"/>
      <c r="PJS69" s="136"/>
      <c r="PJT69" s="136"/>
      <c r="PJU69" s="136"/>
      <c r="PJV69" s="136"/>
      <c r="PJW69" s="136"/>
      <c r="PJX69" s="136"/>
      <c r="PJY69" s="136"/>
      <c r="PJZ69" s="136"/>
      <c r="PKA69" s="136"/>
      <c r="PKB69" s="136"/>
      <c r="PKC69" s="136"/>
      <c r="PKD69" s="136"/>
      <c r="PKE69" s="136"/>
      <c r="PKF69" s="136"/>
      <c r="PKG69" s="136"/>
      <c r="PKH69" s="136"/>
      <c r="PKI69" s="136"/>
      <c r="PKJ69" s="136"/>
      <c r="PKK69" s="136"/>
      <c r="PKL69" s="136"/>
      <c r="PKM69" s="136"/>
      <c r="PKN69" s="136"/>
      <c r="PKO69" s="136"/>
      <c r="PKP69" s="136"/>
      <c r="PKQ69" s="136"/>
      <c r="PKR69" s="136"/>
      <c r="PKS69" s="136"/>
      <c r="PKT69" s="136"/>
      <c r="PKU69" s="136"/>
      <c r="PKV69" s="136"/>
      <c r="PKW69" s="136"/>
      <c r="PKX69" s="136"/>
      <c r="PKY69" s="136"/>
      <c r="PKZ69" s="136"/>
      <c r="PLA69" s="136"/>
      <c r="PLB69" s="136"/>
      <c r="PLC69" s="136"/>
      <c r="PLD69" s="136"/>
      <c r="PLE69" s="136"/>
      <c r="PLF69" s="136"/>
      <c r="PLG69" s="136"/>
      <c r="PLH69" s="136"/>
      <c r="PLI69" s="136"/>
      <c r="PLJ69" s="136"/>
      <c r="PLK69" s="136"/>
      <c r="PLL69" s="136"/>
      <c r="PLM69" s="136"/>
      <c r="PLN69" s="136"/>
      <c r="PLO69" s="136"/>
      <c r="PLP69" s="136"/>
      <c r="PLQ69" s="136"/>
      <c r="PLR69" s="136"/>
      <c r="PLS69" s="136"/>
      <c r="PLT69" s="136"/>
      <c r="PLU69" s="136"/>
      <c r="PLV69" s="136"/>
      <c r="PLW69" s="136"/>
      <c r="PLX69" s="136"/>
      <c r="PLY69" s="136"/>
      <c r="PLZ69" s="136"/>
      <c r="PMA69" s="136"/>
      <c r="PMB69" s="136"/>
      <c r="PMC69" s="136"/>
      <c r="PMD69" s="136"/>
      <c r="PME69" s="136"/>
      <c r="PMF69" s="136"/>
      <c r="PMG69" s="136"/>
      <c r="PMH69" s="136"/>
      <c r="PMI69" s="136"/>
      <c r="PMJ69" s="136"/>
      <c r="PMK69" s="136"/>
      <c r="PML69" s="136"/>
      <c r="PMM69" s="136"/>
      <c r="PMN69" s="136"/>
      <c r="PMO69" s="136"/>
      <c r="PMP69" s="136"/>
      <c r="PMQ69" s="136"/>
      <c r="PMR69" s="136"/>
      <c r="PMS69" s="136"/>
      <c r="PMT69" s="136"/>
      <c r="PMU69" s="136"/>
      <c r="PMV69" s="136"/>
      <c r="PMW69" s="136"/>
      <c r="PMX69" s="136"/>
      <c r="PMY69" s="136"/>
      <c r="PMZ69" s="136"/>
      <c r="PNA69" s="136"/>
      <c r="PNB69" s="136"/>
      <c r="PNC69" s="136"/>
      <c r="PND69" s="136"/>
      <c r="PNE69" s="136"/>
      <c r="PNF69" s="136"/>
      <c r="PNG69" s="136"/>
      <c r="PNH69" s="136"/>
      <c r="PNI69" s="136"/>
      <c r="PNJ69" s="136"/>
      <c r="PNK69" s="136"/>
      <c r="PNL69" s="136"/>
      <c r="PNM69" s="136"/>
      <c r="PNN69" s="136"/>
      <c r="PNO69" s="136"/>
      <c r="PNP69" s="136"/>
      <c r="PNQ69" s="136"/>
      <c r="PNR69" s="136"/>
      <c r="PNS69" s="136"/>
      <c r="PNT69" s="136"/>
      <c r="PNU69" s="136"/>
      <c r="PNV69" s="136"/>
      <c r="PNW69" s="136"/>
      <c r="PNX69" s="136"/>
      <c r="PNY69" s="136"/>
      <c r="PNZ69" s="136"/>
      <c r="POA69" s="136"/>
      <c r="POB69" s="136"/>
      <c r="POC69" s="136"/>
      <c r="POD69" s="136"/>
      <c r="POE69" s="136"/>
      <c r="POF69" s="136"/>
      <c r="POG69" s="136"/>
      <c r="POH69" s="136"/>
      <c r="POI69" s="136"/>
      <c r="POJ69" s="136"/>
      <c r="POK69" s="136"/>
      <c r="POL69" s="136"/>
      <c r="POM69" s="136"/>
      <c r="PON69" s="136"/>
      <c r="POO69" s="136"/>
      <c r="POP69" s="136"/>
      <c r="POQ69" s="136"/>
      <c r="POR69" s="136"/>
      <c r="POS69" s="136"/>
      <c r="POT69" s="136"/>
      <c r="POU69" s="136"/>
      <c r="POV69" s="136"/>
      <c r="POW69" s="136"/>
      <c r="POX69" s="136"/>
      <c r="POY69" s="136"/>
      <c r="POZ69" s="136"/>
      <c r="PPA69" s="136"/>
      <c r="PPB69" s="136"/>
      <c r="PPC69" s="136"/>
      <c r="PPD69" s="136"/>
      <c r="PPE69" s="136"/>
      <c r="PPF69" s="136"/>
      <c r="PPG69" s="136"/>
      <c r="PPH69" s="136"/>
      <c r="PPI69" s="136"/>
      <c r="PPJ69" s="136"/>
      <c r="PPK69" s="136"/>
      <c r="PPL69" s="136"/>
      <c r="PPM69" s="136"/>
      <c r="PPN69" s="136"/>
      <c r="PPO69" s="136"/>
      <c r="PPP69" s="136"/>
      <c r="PPQ69" s="136"/>
      <c r="PPR69" s="136"/>
      <c r="PPS69" s="136"/>
      <c r="PPT69" s="136"/>
      <c r="PPU69" s="136"/>
      <c r="PPV69" s="136"/>
      <c r="PPW69" s="136"/>
      <c r="PPX69" s="136"/>
      <c r="PPY69" s="136"/>
      <c r="PPZ69" s="136"/>
      <c r="PQA69" s="136"/>
      <c r="PQB69" s="136"/>
      <c r="PQC69" s="136"/>
      <c r="PQD69" s="136"/>
      <c r="PQE69" s="136"/>
      <c r="PQF69" s="136"/>
      <c r="PQG69" s="136"/>
      <c r="PQH69" s="136"/>
      <c r="PQI69" s="136"/>
      <c r="PQJ69" s="136"/>
      <c r="PQK69" s="136"/>
      <c r="PQL69" s="136"/>
      <c r="PQM69" s="136"/>
      <c r="PQN69" s="136"/>
      <c r="PQO69" s="136"/>
      <c r="PQP69" s="136"/>
      <c r="PQQ69" s="136"/>
      <c r="PQR69" s="136"/>
      <c r="PQS69" s="136"/>
      <c r="PQT69" s="136"/>
      <c r="PQU69" s="136"/>
      <c r="PQV69" s="136"/>
      <c r="PQW69" s="136"/>
      <c r="PQX69" s="136"/>
      <c r="PQY69" s="136"/>
      <c r="PQZ69" s="136"/>
      <c r="PRA69" s="136"/>
      <c r="PRB69" s="136"/>
      <c r="PRC69" s="136"/>
      <c r="PRD69" s="136"/>
      <c r="PRE69" s="136"/>
      <c r="PRF69" s="136"/>
      <c r="PRG69" s="136"/>
      <c r="PRH69" s="136"/>
      <c r="PRI69" s="136"/>
      <c r="PRJ69" s="136"/>
      <c r="PRK69" s="136"/>
      <c r="PRL69" s="136"/>
      <c r="PRM69" s="136"/>
      <c r="PRN69" s="136"/>
      <c r="PRO69" s="136"/>
      <c r="PRP69" s="136"/>
      <c r="PRQ69" s="136"/>
      <c r="PRR69" s="136"/>
      <c r="PRS69" s="136"/>
      <c r="PRT69" s="136"/>
      <c r="PRU69" s="136"/>
      <c r="PRV69" s="136"/>
      <c r="PRW69" s="136"/>
      <c r="PRX69" s="136"/>
      <c r="PRY69" s="136"/>
      <c r="PRZ69" s="136"/>
      <c r="PSA69" s="136"/>
      <c r="PSB69" s="136"/>
      <c r="PSC69" s="136"/>
      <c r="PSD69" s="136"/>
      <c r="PSE69" s="136"/>
      <c r="PSF69" s="136"/>
      <c r="PSG69" s="136"/>
      <c r="PSH69" s="136"/>
      <c r="PSI69" s="136"/>
      <c r="PSJ69" s="136"/>
      <c r="PSK69" s="136"/>
      <c r="PSL69" s="136"/>
      <c r="PSM69" s="136"/>
      <c r="PSN69" s="136"/>
      <c r="PSO69" s="136"/>
      <c r="PSP69" s="136"/>
      <c r="PSQ69" s="136"/>
      <c r="PSR69" s="136"/>
      <c r="PSS69" s="136"/>
      <c r="PST69" s="136"/>
      <c r="PSU69" s="136"/>
      <c r="PSV69" s="136"/>
      <c r="PSW69" s="136"/>
      <c r="PSX69" s="136"/>
      <c r="PSY69" s="136"/>
      <c r="PSZ69" s="136"/>
      <c r="PTA69" s="136"/>
      <c r="PTB69" s="136"/>
      <c r="PTC69" s="136"/>
      <c r="PTD69" s="136"/>
      <c r="PTE69" s="136"/>
      <c r="PTF69" s="136"/>
      <c r="PTG69" s="136"/>
      <c r="PTH69" s="136"/>
      <c r="PTI69" s="136"/>
      <c r="PTJ69" s="136"/>
      <c r="PTK69" s="136"/>
      <c r="PTL69" s="136"/>
      <c r="PTM69" s="136"/>
      <c r="PTN69" s="136"/>
      <c r="PTO69" s="136"/>
      <c r="PTP69" s="136"/>
      <c r="PTQ69" s="136"/>
      <c r="PTR69" s="136"/>
      <c r="PTS69" s="136"/>
      <c r="PTT69" s="136"/>
      <c r="PTU69" s="136"/>
      <c r="PTV69" s="136"/>
      <c r="PTW69" s="136"/>
      <c r="PTX69" s="136"/>
      <c r="PTY69" s="136"/>
      <c r="PTZ69" s="136"/>
      <c r="PUA69" s="136"/>
      <c r="PUB69" s="136"/>
      <c r="PUC69" s="136"/>
      <c r="PUD69" s="136"/>
      <c r="PUE69" s="136"/>
      <c r="PUF69" s="136"/>
      <c r="PUG69" s="136"/>
      <c r="PUH69" s="136"/>
      <c r="PUI69" s="136"/>
      <c r="PUJ69" s="136"/>
      <c r="PUK69" s="136"/>
      <c r="PUL69" s="136"/>
      <c r="PUM69" s="136"/>
      <c r="PUN69" s="136"/>
      <c r="PUO69" s="136"/>
      <c r="PUP69" s="136"/>
      <c r="PUQ69" s="136"/>
      <c r="PUR69" s="136"/>
      <c r="PUS69" s="136"/>
      <c r="PUT69" s="136"/>
      <c r="PUU69" s="136"/>
      <c r="PUV69" s="136"/>
      <c r="PUW69" s="136"/>
      <c r="PUX69" s="136"/>
      <c r="PUY69" s="136"/>
      <c r="PUZ69" s="136"/>
      <c r="PVA69" s="136"/>
      <c r="PVB69" s="136"/>
      <c r="PVC69" s="136"/>
      <c r="PVD69" s="136"/>
      <c r="PVE69" s="136"/>
      <c r="PVF69" s="136"/>
      <c r="PVG69" s="136"/>
      <c r="PVH69" s="136"/>
      <c r="PVI69" s="136"/>
      <c r="PVJ69" s="136"/>
      <c r="PVK69" s="136"/>
      <c r="PVL69" s="136"/>
      <c r="PVM69" s="136"/>
      <c r="PVN69" s="136"/>
      <c r="PVO69" s="136"/>
      <c r="PVP69" s="136"/>
      <c r="PVQ69" s="136"/>
      <c r="PVR69" s="136"/>
      <c r="PVS69" s="136"/>
      <c r="PVT69" s="136"/>
      <c r="PVU69" s="136"/>
      <c r="PVV69" s="136"/>
      <c r="PVW69" s="136"/>
      <c r="PVX69" s="136"/>
      <c r="PVY69" s="136"/>
      <c r="PVZ69" s="136"/>
      <c r="PWA69" s="136"/>
      <c r="PWB69" s="136"/>
      <c r="PWC69" s="136"/>
      <c r="PWD69" s="136"/>
      <c r="PWE69" s="136"/>
      <c r="PWF69" s="136"/>
      <c r="PWG69" s="136"/>
      <c r="PWH69" s="136"/>
      <c r="PWI69" s="136"/>
      <c r="PWJ69" s="136"/>
      <c r="PWK69" s="136"/>
      <c r="PWL69" s="136"/>
      <c r="PWM69" s="136"/>
      <c r="PWN69" s="136"/>
      <c r="PWO69" s="136"/>
      <c r="PWP69" s="136"/>
      <c r="PWQ69" s="136"/>
      <c r="PWR69" s="136"/>
      <c r="PWS69" s="136"/>
      <c r="PWT69" s="136"/>
      <c r="PWU69" s="136"/>
      <c r="PWV69" s="136"/>
      <c r="PWW69" s="136"/>
      <c r="PWX69" s="136"/>
      <c r="PWY69" s="136"/>
      <c r="PWZ69" s="136"/>
      <c r="PXA69" s="136"/>
      <c r="PXB69" s="136"/>
      <c r="PXC69" s="136"/>
      <c r="PXD69" s="136"/>
      <c r="PXE69" s="136"/>
      <c r="PXF69" s="136"/>
      <c r="PXG69" s="136"/>
      <c r="PXH69" s="136"/>
      <c r="PXI69" s="136"/>
      <c r="PXJ69" s="136"/>
      <c r="PXK69" s="136"/>
      <c r="PXL69" s="136"/>
      <c r="PXM69" s="136"/>
      <c r="PXN69" s="136"/>
      <c r="PXO69" s="136"/>
      <c r="PXP69" s="136"/>
      <c r="PXQ69" s="136"/>
      <c r="PXR69" s="136"/>
      <c r="PXS69" s="136"/>
      <c r="PXT69" s="136"/>
      <c r="PXU69" s="136"/>
      <c r="PXV69" s="136"/>
      <c r="PXW69" s="136"/>
      <c r="PXX69" s="136"/>
      <c r="PXY69" s="136"/>
      <c r="PXZ69" s="136"/>
      <c r="PYA69" s="136"/>
      <c r="PYB69" s="136"/>
      <c r="PYC69" s="136"/>
      <c r="PYD69" s="136"/>
      <c r="PYE69" s="136"/>
      <c r="PYF69" s="136"/>
      <c r="PYG69" s="136"/>
      <c r="PYH69" s="136"/>
      <c r="PYI69" s="136"/>
      <c r="PYJ69" s="136"/>
      <c r="PYK69" s="136"/>
      <c r="PYL69" s="136"/>
      <c r="PYM69" s="136"/>
      <c r="PYN69" s="136"/>
      <c r="PYO69" s="136"/>
      <c r="PYP69" s="136"/>
      <c r="PYQ69" s="136"/>
      <c r="PYR69" s="136"/>
      <c r="PYS69" s="136"/>
      <c r="PYT69" s="136"/>
      <c r="PYU69" s="136"/>
      <c r="PYV69" s="136"/>
      <c r="PYW69" s="136"/>
      <c r="PYX69" s="136"/>
      <c r="PYY69" s="136"/>
      <c r="PYZ69" s="136"/>
      <c r="PZA69" s="136"/>
      <c r="PZB69" s="136"/>
      <c r="PZC69" s="136"/>
      <c r="PZD69" s="136"/>
      <c r="PZE69" s="136"/>
      <c r="PZF69" s="136"/>
      <c r="PZG69" s="136"/>
      <c r="PZH69" s="136"/>
      <c r="PZI69" s="136"/>
      <c r="PZJ69" s="136"/>
      <c r="PZK69" s="136"/>
      <c r="PZL69" s="136"/>
      <c r="PZM69" s="136"/>
      <c r="PZN69" s="136"/>
      <c r="PZO69" s="136"/>
      <c r="PZP69" s="136"/>
      <c r="PZQ69" s="136"/>
      <c r="PZR69" s="136"/>
      <c r="PZS69" s="136"/>
      <c r="PZT69" s="136"/>
      <c r="PZU69" s="136"/>
      <c r="PZV69" s="136"/>
      <c r="PZW69" s="136"/>
      <c r="PZX69" s="136"/>
      <c r="PZY69" s="136"/>
      <c r="PZZ69" s="136"/>
      <c r="QAA69" s="136"/>
      <c r="QAB69" s="136"/>
      <c r="QAC69" s="136"/>
      <c r="QAD69" s="136"/>
      <c r="QAE69" s="136"/>
      <c r="QAF69" s="136"/>
      <c r="QAG69" s="136"/>
      <c r="QAH69" s="136"/>
      <c r="QAI69" s="136"/>
      <c r="QAJ69" s="136"/>
      <c r="QAK69" s="136"/>
      <c r="QAL69" s="136"/>
      <c r="QAM69" s="136"/>
      <c r="QAN69" s="136"/>
      <c r="QAO69" s="136"/>
      <c r="QAP69" s="136"/>
      <c r="QAQ69" s="136"/>
      <c r="QAR69" s="136"/>
      <c r="QAS69" s="136"/>
      <c r="QAT69" s="136"/>
      <c r="QAU69" s="136"/>
      <c r="QAV69" s="136"/>
      <c r="QAW69" s="136"/>
      <c r="QAX69" s="136"/>
      <c r="QAY69" s="136"/>
      <c r="QAZ69" s="136"/>
      <c r="QBA69" s="136"/>
      <c r="QBB69" s="136"/>
      <c r="QBC69" s="136"/>
      <c r="QBD69" s="136"/>
      <c r="QBE69" s="136"/>
      <c r="QBF69" s="136"/>
      <c r="QBG69" s="136"/>
      <c r="QBH69" s="136"/>
      <c r="QBI69" s="136"/>
      <c r="QBJ69" s="136"/>
      <c r="QBK69" s="136"/>
      <c r="QBL69" s="136"/>
      <c r="QBM69" s="136"/>
      <c r="QBN69" s="136"/>
      <c r="QBO69" s="136"/>
      <c r="QBP69" s="136"/>
      <c r="QBQ69" s="136"/>
      <c r="QBR69" s="136"/>
      <c r="QBS69" s="136"/>
      <c r="QBT69" s="136"/>
      <c r="QBU69" s="136"/>
      <c r="QBV69" s="136"/>
      <c r="QBW69" s="136"/>
      <c r="QBX69" s="136"/>
      <c r="QBY69" s="136"/>
      <c r="QBZ69" s="136"/>
      <c r="QCA69" s="136"/>
      <c r="QCB69" s="136"/>
      <c r="QCC69" s="136"/>
      <c r="QCD69" s="136"/>
      <c r="QCE69" s="136"/>
      <c r="QCF69" s="136"/>
      <c r="QCG69" s="136"/>
      <c r="QCH69" s="136"/>
      <c r="QCI69" s="136"/>
      <c r="QCJ69" s="136"/>
      <c r="QCK69" s="136"/>
      <c r="QCL69" s="136"/>
      <c r="QCM69" s="136"/>
      <c r="QCN69" s="136"/>
      <c r="QCO69" s="136"/>
      <c r="QCP69" s="136"/>
      <c r="QCQ69" s="136"/>
      <c r="QCR69" s="136"/>
      <c r="QCS69" s="136"/>
      <c r="QCT69" s="136"/>
      <c r="QCU69" s="136"/>
      <c r="QCV69" s="136"/>
      <c r="QCW69" s="136"/>
      <c r="QCX69" s="136"/>
      <c r="QCY69" s="136"/>
      <c r="QCZ69" s="136"/>
      <c r="QDA69" s="136"/>
      <c r="QDB69" s="136"/>
      <c r="QDC69" s="136"/>
      <c r="QDD69" s="136"/>
      <c r="QDE69" s="136"/>
      <c r="QDF69" s="136"/>
      <c r="QDG69" s="136"/>
      <c r="QDH69" s="136"/>
      <c r="QDI69" s="136"/>
      <c r="QDJ69" s="136"/>
      <c r="QDK69" s="136"/>
      <c r="QDL69" s="136"/>
      <c r="QDM69" s="136"/>
      <c r="QDN69" s="136"/>
      <c r="QDO69" s="136"/>
      <c r="QDP69" s="136"/>
      <c r="QDQ69" s="136"/>
      <c r="QDR69" s="136"/>
      <c r="QDS69" s="136"/>
      <c r="QDT69" s="136"/>
      <c r="QDU69" s="136"/>
      <c r="QDV69" s="136"/>
      <c r="QDW69" s="136"/>
      <c r="QDX69" s="136"/>
      <c r="QDY69" s="136"/>
      <c r="QDZ69" s="136"/>
      <c r="QEA69" s="136"/>
      <c r="QEB69" s="136"/>
      <c r="QEC69" s="136"/>
      <c r="QED69" s="136"/>
      <c r="QEE69" s="136"/>
      <c r="QEF69" s="136"/>
      <c r="QEG69" s="136"/>
      <c r="QEH69" s="136"/>
      <c r="QEI69" s="136"/>
      <c r="QEJ69" s="136"/>
      <c r="QEK69" s="136"/>
      <c r="QEL69" s="136"/>
      <c r="QEM69" s="136"/>
      <c r="QEN69" s="136"/>
      <c r="QEO69" s="136"/>
      <c r="QEP69" s="136"/>
      <c r="QEQ69" s="136"/>
      <c r="QER69" s="136"/>
      <c r="QES69" s="136"/>
      <c r="QET69" s="136"/>
      <c r="QEU69" s="136"/>
      <c r="QEV69" s="136"/>
      <c r="QEW69" s="136"/>
      <c r="QEX69" s="136"/>
      <c r="QEY69" s="136"/>
      <c r="QEZ69" s="136"/>
      <c r="QFA69" s="136"/>
      <c r="QFB69" s="136"/>
      <c r="QFC69" s="136"/>
      <c r="QFD69" s="136"/>
      <c r="QFE69" s="136"/>
      <c r="QFF69" s="136"/>
      <c r="QFG69" s="136"/>
      <c r="QFH69" s="136"/>
      <c r="QFI69" s="136"/>
      <c r="QFJ69" s="136"/>
      <c r="QFK69" s="136"/>
      <c r="QFL69" s="136"/>
      <c r="QFM69" s="136"/>
      <c r="QFN69" s="136"/>
      <c r="QFO69" s="136"/>
      <c r="QFP69" s="136"/>
      <c r="QFQ69" s="136"/>
      <c r="QFR69" s="136"/>
      <c r="QFS69" s="136"/>
      <c r="QFT69" s="136"/>
      <c r="QFU69" s="136"/>
      <c r="QFV69" s="136"/>
      <c r="QFW69" s="136"/>
      <c r="QFX69" s="136"/>
      <c r="QFY69" s="136"/>
      <c r="QFZ69" s="136"/>
      <c r="QGA69" s="136"/>
      <c r="QGB69" s="136"/>
      <c r="QGC69" s="136"/>
      <c r="QGD69" s="136"/>
      <c r="QGE69" s="136"/>
      <c r="QGF69" s="136"/>
      <c r="QGG69" s="136"/>
      <c r="QGH69" s="136"/>
      <c r="QGI69" s="136"/>
      <c r="QGJ69" s="136"/>
      <c r="QGK69" s="136"/>
      <c r="QGL69" s="136"/>
      <c r="QGM69" s="136"/>
      <c r="QGN69" s="136"/>
      <c r="QGO69" s="136"/>
      <c r="QGP69" s="136"/>
      <c r="QGQ69" s="136"/>
      <c r="QGR69" s="136"/>
      <c r="QGS69" s="136"/>
      <c r="QGT69" s="136"/>
      <c r="QGU69" s="136"/>
      <c r="QGV69" s="136"/>
      <c r="QGW69" s="136"/>
      <c r="QGX69" s="136"/>
      <c r="QGY69" s="136"/>
      <c r="QGZ69" s="136"/>
      <c r="QHA69" s="136"/>
      <c r="QHB69" s="136"/>
      <c r="QHC69" s="136"/>
      <c r="QHD69" s="136"/>
      <c r="QHE69" s="136"/>
      <c r="QHF69" s="136"/>
      <c r="QHG69" s="136"/>
      <c r="QHH69" s="136"/>
      <c r="QHI69" s="136"/>
      <c r="QHJ69" s="136"/>
      <c r="QHK69" s="136"/>
      <c r="QHL69" s="136"/>
      <c r="QHM69" s="136"/>
      <c r="QHN69" s="136"/>
      <c r="QHO69" s="136"/>
      <c r="QHP69" s="136"/>
      <c r="QHQ69" s="136"/>
      <c r="QHR69" s="136"/>
      <c r="QHS69" s="136"/>
      <c r="QHT69" s="136"/>
      <c r="QHU69" s="136"/>
      <c r="QHV69" s="136"/>
      <c r="QHW69" s="136"/>
      <c r="QHX69" s="136"/>
      <c r="QHY69" s="136"/>
      <c r="QHZ69" s="136"/>
      <c r="QIA69" s="136"/>
      <c r="QIB69" s="136"/>
      <c r="QIC69" s="136"/>
      <c r="QID69" s="136"/>
      <c r="QIE69" s="136"/>
      <c r="QIF69" s="136"/>
      <c r="QIG69" s="136"/>
      <c r="QIH69" s="136"/>
      <c r="QII69" s="136"/>
      <c r="QIJ69" s="136"/>
      <c r="QIK69" s="136"/>
      <c r="QIL69" s="136"/>
      <c r="QIM69" s="136"/>
      <c r="QIN69" s="136"/>
      <c r="QIO69" s="136"/>
      <c r="QIP69" s="136"/>
      <c r="QIQ69" s="136"/>
      <c r="QIR69" s="136"/>
      <c r="QIS69" s="136"/>
      <c r="QIT69" s="136"/>
      <c r="QIU69" s="136"/>
      <c r="QIV69" s="136"/>
      <c r="QIW69" s="136"/>
      <c r="QIX69" s="136"/>
      <c r="QIY69" s="136"/>
      <c r="QIZ69" s="136"/>
      <c r="QJA69" s="136"/>
      <c r="QJB69" s="136"/>
      <c r="QJC69" s="136"/>
      <c r="QJD69" s="136"/>
      <c r="QJE69" s="136"/>
      <c r="QJF69" s="136"/>
      <c r="QJG69" s="136"/>
      <c r="QJH69" s="136"/>
      <c r="QJI69" s="136"/>
      <c r="QJJ69" s="136"/>
      <c r="QJK69" s="136"/>
      <c r="QJL69" s="136"/>
      <c r="QJM69" s="136"/>
      <c r="QJN69" s="136"/>
      <c r="QJO69" s="136"/>
      <c r="QJP69" s="136"/>
      <c r="QJQ69" s="136"/>
      <c r="QJR69" s="136"/>
      <c r="QJS69" s="136"/>
      <c r="QJT69" s="136"/>
      <c r="QJU69" s="136"/>
      <c r="QJV69" s="136"/>
      <c r="QJW69" s="136"/>
      <c r="QJX69" s="136"/>
      <c r="QJY69" s="136"/>
      <c r="QJZ69" s="136"/>
      <c r="QKA69" s="136"/>
      <c r="QKB69" s="136"/>
      <c r="QKC69" s="136"/>
      <c r="QKD69" s="136"/>
      <c r="QKE69" s="136"/>
      <c r="QKF69" s="136"/>
      <c r="QKG69" s="136"/>
      <c r="QKH69" s="136"/>
      <c r="QKI69" s="136"/>
      <c r="QKJ69" s="136"/>
      <c r="QKK69" s="136"/>
      <c r="QKL69" s="136"/>
      <c r="QKM69" s="136"/>
      <c r="QKN69" s="136"/>
      <c r="QKO69" s="136"/>
      <c r="QKP69" s="136"/>
      <c r="QKQ69" s="136"/>
      <c r="QKR69" s="136"/>
      <c r="QKS69" s="136"/>
      <c r="QKT69" s="136"/>
      <c r="QKU69" s="136"/>
      <c r="QKV69" s="136"/>
      <c r="QKW69" s="136"/>
      <c r="QKX69" s="136"/>
      <c r="QKY69" s="136"/>
      <c r="QKZ69" s="136"/>
      <c r="QLA69" s="136"/>
      <c r="QLB69" s="136"/>
      <c r="QLC69" s="136"/>
      <c r="QLD69" s="136"/>
      <c r="QLE69" s="136"/>
      <c r="QLF69" s="136"/>
      <c r="QLG69" s="136"/>
      <c r="QLH69" s="136"/>
      <c r="QLI69" s="136"/>
      <c r="QLJ69" s="136"/>
      <c r="QLK69" s="136"/>
      <c r="QLL69" s="136"/>
      <c r="QLM69" s="136"/>
      <c r="QLN69" s="136"/>
      <c r="QLO69" s="136"/>
      <c r="QLP69" s="136"/>
      <c r="QLQ69" s="136"/>
      <c r="QLR69" s="136"/>
      <c r="QLS69" s="136"/>
      <c r="QLT69" s="136"/>
      <c r="QLU69" s="136"/>
      <c r="QLV69" s="136"/>
      <c r="QLW69" s="136"/>
      <c r="QLX69" s="136"/>
      <c r="QLY69" s="136"/>
      <c r="QLZ69" s="136"/>
      <c r="QMA69" s="136"/>
      <c r="QMB69" s="136"/>
      <c r="QMC69" s="136"/>
      <c r="QMD69" s="136"/>
      <c r="QME69" s="136"/>
      <c r="QMF69" s="136"/>
      <c r="QMG69" s="136"/>
      <c r="QMH69" s="136"/>
      <c r="QMI69" s="136"/>
      <c r="QMJ69" s="136"/>
      <c r="QMK69" s="136"/>
      <c r="QML69" s="136"/>
      <c r="QMM69" s="136"/>
      <c r="QMN69" s="136"/>
      <c r="QMO69" s="136"/>
      <c r="QMP69" s="136"/>
      <c r="QMQ69" s="136"/>
      <c r="QMR69" s="136"/>
      <c r="QMS69" s="136"/>
      <c r="QMT69" s="136"/>
      <c r="QMU69" s="136"/>
      <c r="QMV69" s="136"/>
      <c r="QMW69" s="136"/>
      <c r="QMX69" s="136"/>
      <c r="QMY69" s="136"/>
      <c r="QMZ69" s="136"/>
      <c r="QNA69" s="136"/>
      <c r="QNB69" s="136"/>
      <c r="QNC69" s="136"/>
      <c r="QND69" s="136"/>
      <c r="QNE69" s="136"/>
      <c r="QNF69" s="136"/>
      <c r="QNG69" s="136"/>
      <c r="QNH69" s="136"/>
      <c r="QNI69" s="136"/>
      <c r="QNJ69" s="136"/>
      <c r="QNK69" s="136"/>
      <c r="QNL69" s="136"/>
      <c r="QNM69" s="136"/>
      <c r="QNN69" s="136"/>
      <c r="QNO69" s="136"/>
      <c r="QNP69" s="136"/>
      <c r="QNQ69" s="136"/>
      <c r="QNR69" s="136"/>
      <c r="QNS69" s="136"/>
      <c r="QNT69" s="136"/>
      <c r="QNU69" s="136"/>
      <c r="QNV69" s="136"/>
      <c r="QNW69" s="136"/>
      <c r="QNX69" s="136"/>
      <c r="QNY69" s="136"/>
      <c r="QNZ69" s="136"/>
      <c r="QOA69" s="136"/>
      <c r="QOB69" s="136"/>
      <c r="QOC69" s="136"/>
      <c r="QOD69" s="136"/>
      <c r="QOE69" s="136"/>
      <c r="QOF69" s="136"/>
      <c r="QOG69" s="136"/>
      <c r="QOH69" s="136"/>
      <c r="QOI69" s="136"/>
      <c r="QOJ69" s="136"/>
      <c r="QOK69" s="136"/>
      <c r="QOL69" s="136"/>
      <c r="QOM69" s="136"/>
      <c r="QON69" s="136"/>
      <c r="QOO69" s="136"/>
      <c r="QOP69" s="136"/>
      <c r="QOQ69" s="136"/>
      <c r="QOR69" s="136"/>
      <c r="QOS69" s="136"/>
      <c r="QOT69" s="136"/>
      <c r="QOU69" s="136"/>
      <c r="QOV69" s="136"/>
      <c r="QOW69" s="136"/>
      <c r="QOX69" s="136"/>
      <c r="QOY69" s="136"/>
      <c r="QOZ69" s="136"/>
      <c r="QPA69" s="136"/>
      <c r="QPB69" s="136"/>
      <c r="QPC69" s="136"/>
      <c r="QPD69" s="136"/>
      <c r="QPE69" s="136"/>
      <c r="QPF69" s="136"/>
      <c r="QPG69" s="136"/>
      <c r="QPH69" s="136"/>
      <c r="QPI69" s="136"/>
      <c r="QPJ69" s="136"/>
      <c r="QPK69" s="136"/>
      <c r="QPL69" s="136"/>
      <c r="QPM69" s="136"/>
      <c r="QPN69" s="136"/>
      <c r="QPO69" s="136"/>
      <c r="QPP69" s="136"/>
      <c r="QPQ69" s="136"/>
      <c r="QPR69" s="136"/>
      <c r="QPS69" s="136"/>
      <c r="QPT69" s="136"/>
      <c r="QPU69" s="136"/>
      <c r="QPV69" s="136"/>
      <c r="QPW69" s="136"/>
      <c r="QPX69" s="136"/>
      <c r="QPY69" s="136"/>
      <c r="QPZ69" s="136"/>
      <c r="QQA69" s="136"/>
      <c r="QQB69" s="136"/>
      <c r="QQC69" s="136"/>
      <c r="QQD69" s="136"/>
      <c r="QQE69" s="136"/>
      <c r="QQF69" s="136"/>
      <c r="QQG69" s="136"/>
      <c r="QQH69" s="136"/>
      <c r="QQI69" s="136"/>
      <c r="QQJ69" s="136"/>
      <c r="QQK69" s="136"/>
      <c r="QQL69" s="136"/>
      <c r="QQM69" s="136"/>
      <c r="QQN69" s="136"/>
      <c r="QQO69" s="136"/>
      <c r="QQP69" s="136"/>
      <c r="QQQ69" s="136"/>
      <c r="QQR69" s="136"/>
      <c r="QQS69" s="136"/>
      <c r="QQT69" s="136"/>
      <c r="QQU69" s="136"/>
      <c r="QQV69" s="136"/>
      <c r="QQW69" s="136"/>
      <c r="QQX69" s="136"/>
      <c r="QQY69" s="136"/>
      <c r="QQZ69" s="136"/>
      <c r="QRA69" s="136"/>
      <c r="QRB69" s="136"/>
      <c r="QRC69" s="136"/>
      <c r="QRD69" s="136"/>
      <c r="QRE69" s="136"/>
      <c r="QRF69" s="136"/>
      <c r="QRG69" s="136"/>
      <c r="QRH69" s="136"/>
      <c r="QRI69" s="136"/>
      <c r="QRJ69" s="136"/>
      <c r="QRK69" s="136"/>
      <c r="QRL69" s="136"/>
      <c r="QRM69" s="136"/>
      <c r="QRN69" s="136"/>
      <c r="QRO69" s="136"/>
      <c r="QRP69" s="136"/>
      <c r="QRQ69" s="136"/>
      <c r="QRR69" s="136"/>
      <c r="QRS69" s="136"/>
      <c r="QRT69" s="136"/>
      <c r="QRU69" s="136"/>
      <c r="QRV69" s="136"/>
      <c r="QRW69" s="136"/>
      <c r="QRX69" s="136"/>
      <c r="QRY69" s="136"/>
      <c r="QRZ69" s="136"/>
      <c r="QSA69" s="136"/>
      <c r="QSB69" s="136"/>
      <c r="QSC69" s="136"/>
      <c r="QSD69" s="136"/>
      <c r="QSE69" s="136"/>
      <c r="QSF69" s="136"/>
      <c r="QSG69" s="136"/>
      <c r="QSH69" s="136"/>
      <c r="QSI69" s="136"/>
      <c r="QSJ69" s="136"/>
      <c r="QSK69" s="136"/>
      <c r="QSL69" s="136"/>
      <c r="QSM69" s="136"/>
      <c r="QSN69" s="136"/>
      <c r="QSO69" s="136"/>
      <c r="QSP69" s="136"/>
      <c r="QSQ69" s="136"/>
      <c r="QSR69" s="136"/>
      <c r="QSS69" s="136"/>
      <c r="QST69" s="136"/>
      <c r="QSU69" s="136"/>
      <c r="QSV69" s="136"/>
      <c r="QSW69" s="136"/>
      <c r="QSX69" s="136"/>
      <c r="QSY69" s="136"/>
      <c r="QSZ69" s="136"/>
      <c r="QTA69" s="136"/>
      <c r="QTB69" s="136"/>
      <c r="QTC69" s="136"/>
      <c r="QTD69" s="136"/>
      <c r="QTE69" s="136"/>
      <c r="QTF69" s="136"/>
      <c r="QTG69" s="136"/>
      <c r="QTH69" s="136"/>
      <c r="QTI69" s="136"/>
      <c r="QTJ69" s="136"/>
      <c r="QTK69" s="136"/>
      <c r="QTL69" s="136"/>
      <c r="QTM69" s="136"/>
      <c r="QTN69" s="136"/>
      <c r="QTO69" s="136"/>
      <c r="QTP69" s="136"/>
      <c r="QTQ69" s="136"/>
      <c r="QTR69" s="136"/>
      <c r="QTS69" s="136"/>
      <c r="QTT69" s="136"/>
      <c r="QTU69" s="136"/>
      <c r="QTV69" s="136"/>
      <c r="QTW69" s="136"/>
      <c r="QTX69" s="136"/>
      <c r="QTY69" s="136"/>
      <c r="QTZ69" s="136"/>
      <c r="QUA69" s="136"/>
      <c r="QUB69" s="136"/>
      <c r="QUC69" s="136"/>
      <c r="QUD69" s="136"/>
      <c r="QUE69" s="136"/>
      <c r="QUF69" s="136"/>
      <c r="QUG69" s="136"/>
      <c r="QUH69" s="136"/>
      <c r="QUI69" s="136"/>
      <c r="QUJ69" s="136"/>
      <c r="QUK69" s="136"/>
      <c r="QUL69" s="136"/>
      <c r="QUM69" s="136"/>
      <c r="QUN69" s="136"/>
      <c r="QUO69" s="136"/>
      <c r="QUP69" s="136"/>
      <c r="QUQ69" s="136"/>
      <c r="QUR69" s="136"/>
      <c r="QUS69" s="136"/>
      <c r="QUT69" s="136"/>
      <c r="QUU69" s="136"/>
      <c r="QUV69" s="136"/>
      <c r="QUW69" s="136"/>
      <c r="QUX69" s="136"/>
      <c r="QUY69" s="136"/>
      <c r="QUZ69" s="136"/>
      <c r="QVA69" s="136"/>
      <c r="QVB69" s="136"/>
      <c r="QVC69" s="136"/>
      <c r="QVD69" s="136"/>
      <c r="QVE69" s="136"/>
      <c r="QVF69" s="136"/>
      <c r="QVG69" s="136"/>
      <c r="QVH69" s="136"/>
      <c r="QVI69" s="136"/>
      <c r="QVJ69" s="136"/>
      <c r="QVK69" s="136"/>
      <c r="QVL69" s="136"/>
      <c r="QVM69" s="136"/>
      <c r="QVN69" s="136"/>
      <c r="QVO69" s="136"/>
      <c r="QVP69" s="136"/>
      <c r="QVQ69" s="136"/>
      <c r="QVR69" s="136"/>
      <c r="QVS69" s="136"/>
      <c r="QVT69" s="136"/>
      <c r="QVU69" s="136"/>
      <c r="QVV69" s="136"/>
      <c r="QVW69" s="136"/>
      <c r="QVX69" s="136"/>
      <c r="QVY69" s="136"/>
      <c r="QVZ69" s="136"/>
      <c r="QWA69" s="136"/>
      <c r="QWB69" s="136"/>
      <c r="QWC69" s="136"/>
      <c r="QWD69" s="136"/>
      <c r="QWE69" s="136"/>
      <c r="QWF69" s="136"/>
      <c r="QWG69" s="136"/>
      <c r="QWH69" s="136"/>
      <c r="QWI69" s="136"/>
      <c r="QWJ69" s="136"/>
      <c r="QWK69" s="136"/>
      <c r="QWL69" s="136"/>
      <c r="QWM69" s="136"/>
      <c r="QWN69" s="136"/>
      <c r="QWO69" s="136"/>
      <c r="QWP69" s="136"/>
      <c r="QWQ69" s="136"/>
      <c r="QWR69" s="136"/>
      <c r="QWS69" s="136"/>
      <c r="QWT69" s="136"/>
      <c r="QWU69" s="136"/>
      <c r="QWV69" s="136"/>
      <c r="QWW69" s="136"/>
      <c r="QWX69" s="136"/>
      <c r="QWY69" s="136"/>
      <c r="QWZ69" s="136"/>
      <c r="QXA69" s="136"/>
      <c r="QXB69" s="136"/>
      <c r="QXC69" s="136"/>
      <c r="QXD69" s="136"/>
      <c r="QXE69" s="136"/>
      <c r="QXF69" s="136"/>
      <c r="QXG69" s="136"/>
      <c r="QXH69" s="136"/>
      <c r="QXI69" s="136"/>
      <c r="QXJ69" s="136"/>
      <c r="QXK69" s="136"/>
      <c r="QXL69" s="136"/>
      <c r="QXM69" s="136"/>
      <c r="QXN69" s="136"/>
      <c r="QXO69" s="136"/>
      <c r="QXP69" s="136"/>
      <c r="QXQ69" s="136"/>
      <c r="QXR69" s="136"/>
      <c r="QXS69" s="136"/>
      <c r="QXT69" s="136"/>
      <c r="QXU69" s="136"/>
      <c r="QXV69" s="136"/>
      <c r="QXW69" s="136"/>
      <c r="QXX69" s="136"/>
      <c r="QXY69" s="136"/>
      <c r="QXZ69" s="136"/>
      <c r="QYA69" s="136"/>
      <c r="QYB69" s="136"/>
      <c r="QYC69" s="136"/>
      <c r="QYD69" s="136"/>
      <c r="QYE69" s="136"/>
      <c r="QYF69" s="136"/>
      <c r="QYG69" s="136"/>
      <c r="QYH69" s="136"/>
      <c r="QYI69" s="136"/>
      <c r="QYJ69" s="136"/>
      <c r="QYK69" s="136"/>
      <c r="QYL69" s="136"/>
      <c r="QYM69" s="136"/>
      <c r="QYN69" s="136"/>
      <c r="QYO69" s="136"/>
      <c r="QYP69" s="136"/>
      <c r="QYQ69" s="136"/>
      <c r="QYR69" s="136"/>
      <c r="QYS69" s="136"/>
      <c r="QYT69" s="136"/>
      <c r="QYU69" s="136"/>
      <c r="QYV69" s="136"/>
      <c r="QYW69" s="136"/>
      <c r="QYX69" s="136"/>
      <c r="QYY69" s="136"/>
      <c r="QYZ69" s="136"/>
      <c r="QZA69" s="136"/>
      <c r="QZB69" s="136"/>
      <c r="QZC69" s="136"/>
      <c r="QZD69" s="136"/>
      <c r="QZE69" s="136"/>
      <c r="QZF69" s="136"/>
      <c r="QZG69" s="136"/>
      <c r="QZH69" s="136"/>
      <c r="QZI69" s="136"/>
      <c r="QZJ69" s="136"/>
      <c r="QZK69" s="136"/>
      <c r="QZL69" s="136"/>
      <c r="QZM69" s="136"/>
      <c r="QZN69" s="136"/>
      <c r="QZO69" s="136"/>
      <c r="QZP69" s="136"/>
      <c r="QZQ69" s="136"/>
      <c r="QZR69" s="136"/>
      <c r="QZS69" s="136"/>
      <c r="QZT69" s="136"/>
      <c r="QZU69" s="136"/>
      <c r="QZV69" s="136"/>
      <c r="QZW69" s="136"/>
      <c r="QZX69" s="136"/>
      <c r="QZY69" s="136"/>
      <c r="QZZ69" s="136"/>
      <c r="RAA69" s="136"/>
      <c r="RAB69" s="136"/>
      <c r="RAC69" s="136"/>
      <c r="RAD69" s="136"/>
      <c r="RAE69" s="136"/>
      <c r="RAF69" s="136"/>
      <c r="RAG69" s="136"/>
      <c r="RAH69" s="136"/>
      <c r="RAI69" s="136"/>
      <c r="RAJ69" s="136"/>
      <c r="RAK69" s="136"/>
      <c r="RAL69" s="136"/>
      <c r="RAM69" s="136"/>
      <c r="RAN69" s="136"/>
      <c r="RAO69" s="136"/>
      <c r="RAP69" s="136"/>
      <c r="RAQ69" s="136"/>
      <c r="RAR69" s="136"/>
      <c r="RAS69" s="136"/>
      <c r="RAT69" s="136"/>
      <c r="RAU69" s="136"/>
      <c r="RAV69" s="136"/>
      <c r="RAW69" s="136"/>
      <c r="RAX69" s="136"/>
      <c r="RAY69" s="136"/>
      <c r="RAZ69" s="136"/>
      <c r="RBA69" s="136"/>
      <c r="RBB69" s="136"/>
      <c r="RBC69" s="136"/>
      <c r="RBD69" s="136"/>
      <c r="RBE69" s="136"/>
      <c r="RBF69" s="136"/>
      <c r="RBG69" s="136"/>
      <c r="RBH69" s="136"/>
      <c r="RBI69" s="136"/>
      <c r="RBJ69" s="136"/>
      <c r="RBK69" s="136"/>
      <c r="RBL69" s="136"/>
      <c r="RBM69" s="136"/>
      <c r="RBN69" s="136"/>
      <c r="RBO69" s="136"/>
      <c r="RBP69" s="136"/>
      <c r="RBQ69" s="136"/>
      <c r="RBR69" s="136"/>
      <c r="RBS69" s="136"/>
      <c r="RBT69" s="136"/>
      <c r="RBU69" s="136"/>
      <c r="RBV69" s="136"/>
      <c r="RBW69" s="136"/>
      <c r="RBX69" s="136"/>
      <c r="RBY69" s="136"/>
      <c r="RBZ69" s="136"/>
      <c r="RCA69" s="136"/>
      <c r="RCB69" s="136"/>
      <c r="RCC69" s="136"/>
      <c r="RCD69" s="136"/>
      <c r="RCE69" s="136"/>
      <c r="RCF69" s="136"/>
      <c r="RCG69" s="136"/>
      <c r="RCH69" s="136"/>
      <c r="RCI69" s="136"/>
      <c r="RCJ69" s="136"/>
      <c r="RCK69" s="136"/>
      <c r="RCL69" s="136"/>
      <c r="RCM69" s="136"/>
      <c r="RCN69" s="136"/>
      <c r="RCO69" s="136"/>
      <c r="RCP69" s="136"/>
      <c r="RCQ69" s="136"/>
      <c r="RCR69" s="136"/>
      <c r="RCS69" s="136"/>
      <c r="RCT69" s="136"/>
      <c r="RCU69" s="136"/>
      <c r="RCV69" s="136"/>
      <c r="RCW69" s="136"/>
      <c r="RCX69" s="136"/>
      <c r="RCY69" s="136"/>
      <c r="RCZ69" s="136"/>
      <c r="RDA69" s="136"/>
      <c r="RDB69" s="136"/>
      <c r="RDC69" s="136"/>
      <c r="RDD69" s="136"/>
      <c r="RDE69" s="136"/>
      <c r="RDF69" s="136"/>
      <c r="RDG69" s="136"/>
      <c r="RDH69" s="136"/>
      <c r="RDI69" s="136"/>
      <c r="RDJ69" s="136"/>
      <c r="RDK69" s="136"/>
      <c r="RDL69" s="136"/>
      <c r="RDM69" s="136"/>
      <c r="RDN69" s="136"/>
      <c r="RDO69" s="136"/>
      <c r="RDP69" s="136"/>
      <c r="RDQ69" s="136"/>
      <c r="RDR69" s="136"/>
      <c r="RDS69" s="136"/>
      <c r="RDT69" s="136"/>
      <c r="RDU69" s="136"/>
      <c r="RDV69" s="136"/>
      <c r="RDW69" s="136"/>
      <c r="RDX69" s="136"/>
      <c r="RDY69" s="136"/>
      <c r="RDZ69" s="136"/>
      <c r="REA69" s="136"/>
      <c r="REB69" s="136"/>
      <c r="REC69" s="136"/>
      <c r="RED69" s="136"/>
      <c r="REE69" s="136"/>
      <c r="REF69" s="136"/>
      <c r="REG69" s="136"/>
      <c r="REH69" s="136"/>
      <c r="REI69" s="136"/>
      <c r="REJ69" s="136"/>
      <c r="REK69" s="136"/>
      <c r="REL69" s="136"/>
      <c r="REM69" s="136"/>
      <c r="REN69" s="136"/>
      <c r="REO69" s="136"/>
      <c r="REP69" s="136"/>
      <c r="REQ69" s="136"/>
      <c r="RER69" s="136"/>
      <c r="RES69" s="136"/>
      <c r="RET69" s="136"/>
      <c r="REU69" s="136"/>
      <c r="REV69" s="136"/>
      <c r="REW69" s="136"/>
      <c r="REX69" s="136"/>
      <c r="REY69" s="136"/>
      <c r="REZ69" s="136"/>
      <c r="RFA69" s="136"/>
      <c r="RFB69" s="136"/>
      <c r="RFC69" s="136"/>
      <c r="RFD69" s="136"/>
      <c r="RFE69" s="136"/>
      <c r="RFF69" s="136"/>
      <c r="RFG69" s="136"/>
      <c r="RFH69" s="136"/>
      <c r="RFI69" s="136"/>
      <c r="RFJ69" s="136"/>
      <c r="RFK69" s="136"/>
      <c r="RFL69" s="136"/>
      <c r="RFM69" s="136"/>
      <c r="RFN69" s="136"/>
      <c r="RFO69" s="136"/>
      <c r="RFP69" s="136"/>
      <c r="RFQ69" s="136"/>
      <c r="RFR69" s="136"/>
      <c r="RFS69" s="136"/>
      <c r="RFT69" s="136"/>
      <c r="RFU69" s="136"/>
      <c r="RFV69" s="136"/>
      <c r="RFW69" s="136"/>
      <c r="RFX69" s="136"/>
      <c r="RFY69" s="136"/>
      <c r="RFZ69" s="136"/>
      <c r="RGA69" s="136"/>
      <c r="RGB69" s="136"/>
      <c r="RGC69" s="136"/>
      <c r="RGD69" s="136"/>
      <c r="RGE69" s="136"/>
      <c r="RGF69" s="136"/>
      <c r="RGG69" s="136"/>
      <c r="RGH69" s="136"/>
      <c r="RGI69" s="136"/>
      <c r="RGJ69" s="136"/>
      <c r="RGK69" s="136"/>
      <c r="RGL69" s="136"/>
      <c r="RGM69" s="136"/>
      <c r="RGN69" s="136"/>
      <c r="RGO69" s="136"/>
      <c r="RGP69" s="136"/>
      <c r="RGQ69" s="136"/>
      <c r="RGR69" s="136"/>
      <c r="RGS69" s="136"/>
      <c r="RGT69" s="136"/>
      <c r="RGU69" s="136"/>
      <c r="RGV69" s="136"/>
      <c r="RGW69" s="136"/>
      <c r="RGX69" s="136"/>
      <c r="RGY69" s="136"/>
      <c r="RGZ69" s="136"/>
      <c r="RHA69" s="136"/>
      <c r="RHB69" s="136"/>
      <c r="RHC69" s="136"/>
      <c r="RHD69" s="136"/>
      <c r="RHE69" s="136"/>
      <c r="RHF69" s="136"/>
      <c r="RHG69" s="136"/>
      <c r="RHH69" s="136"/>
      <c r="RHI69" s="136"/>
      <c r="RHJ69" s="136"/>
      <c r="RHK69" s="136"/>
      <c r="RHL69" s="136"/>
      <c r="RHM69" s="136"/>
      <c r="RHN69" s="136"/>
      <c r="RHO69" s="136"/>
      <c r="RHP69" s="136"/>
      <c r="RHQ69" s="136"/>
      <c r="RHR69" s="136"/>
      <c r="RHS69" s="136"/>
      <c r="RHT69" s="136"/>
      <c r="RHU69" s="136"/>
      <c r="RHV69" s="136"/>
      <c r="RHW69" s="136"/>
      <c r="RHX69" s="136"/>
      <c r="RHY69" s="136"/>
      <c r="RHZ69" s="136"/>
      <c r="RIA69" s="136"/>
      <c r="RIB69" s="136"/>
      <c r="RIC69" s="136"/>
      <c r="RID69" s="136"/>
      <c r="RIE69" s="136"/>
      <c r="RIF69" s="136"/>
      <c r="RIG69" s="136"/>
      <c r="RIH69" s="136"/>
      <c r="RII69" s="136"/>
      <c r="RIJ69" s="136"/>
      <c r="RIK69" s="136"/>
      <c r="RIL69" s="136"/>
      <c r="RIM69" s="136"/>
      <c r="RIN69" s="136"/>
      <c r="RIO69" s="136"/>
      <c r="RIP69" s="136"/>
      <c r="RIQ69" s="136"/>
      <c r="RIR69" s="136"/>
      <c r="RIS69" s="136"/>
      <c r="RIT69" s="136"/>
      <c r="RIU69" s="136"/>
      <c r="RIV69" s="136"/>
      <c r="RIW69" s="136"/>
      <c r="RIX69" s="136"/>
      <c r="RIY69" s="136"/>
      <c r="RIZ69" s="136"/>
      <c r="RJA69" s="136"/>
      <c r="RJB69" s="136"/>
      <c r="RJC69" s="136"/>
      <c r="RJD69" s="136"/>
      <c r="RJE69" s="136"/>
      <c r="RJF69" s="136"/>
      <c r="RJG69" s="136"/>
      <c r="RJH69" s="136"/>
      <c r="RJI69" s="136"/>
      <c r="RJJ69" s="136"/>
      <c r="RJK69" s="136"/>
      <c r="RJL69" s="136"/>
      <c r="RJM69" s="136"/>
      <c r="RJN69" s="136"/>
      <c r="RJO69" s="136"/>
      <c r="RJP69" s="136"/>
      <c r="RJQ69" s="136"/>
      <c r="RJR69" s="136"/>
      <c r="RJS69" s="136"/>
      <c r="RJT69" s="136"/>
      <c r="RJU69" s="136"/>
      <c r="RJV69" s="136"/>
      <c r="RJW69" s="136"/>
      <c r="RJX69" s="136"/>
      <c r="RJY69" s="136"/>
      <c r="RJZ69" s="136"/>
      <c r="RKA69" s="136"/>
      <c r="RKB69" s="136"/>
      <c r="RKC69" s="136"/>
      <c r="RKD69" s="136"/>
      <c r="RKE69" s="136"/>
      <c r="RKF69" s="136"/>
      <c r="RKG69" s="136"/>
      <c r="RKH69" s="136"/>
      <c r="RKI69" s="136"/>
      <c r="RKJ69" s="136"/>
      <c r="RKK69" s="136"/>
      <c r="RKL69" s="136"/>
      <c r="RKM69" s="136"/>
      <c r="RKN69" s="136"/>
      <c r="RKO69" s="136"/>
      <c r="RKP69" s="136"/>
      <c r="RKQ69" s="136"/>
      <c r="RKR69" s="136"/>
      <c r="RKS69" s="136"/>
      <c r="RKT69" s="136"/>
      <c r="RKU69" s="136"/>
      <c r="RKV69" s="136"/>
      <c r="RKW69" s="136"/>
      <c r="RKX69" s="136"/>
      <c r="RKY69" s="136"/>
      <c r="RKZ69" s="136"/>
      <c r="RLA69" s="136"/>
      <c r="RLB69" s="136"/>
      <c r="RLC69" s="136"/>
      <c r="RLD69" s="136"/>
      <c r="RLE69" s="136"/>
      <c r="RLF69" s="136"/>
      <c r="RLG69" s="136"/>
      <c r="RLH69" s="136"/>
      <c r="RLI69" s="136"/>
      <c r="RLJ69" s="136"/>
      <c r="RLK69" s="136"/>
      <c r="RLL69" s="136"/>
      <c r="RLM69" s="136"/>
      <c r="RLN69" s="136"/>
      <c r="RLO69" s="136"/>
      <c r="RLP69" s="136"/>
      <c r="RLQ69" s="136"/>
      <c r="RLR69" s="136"/>
      <c r="RLS69" s="136"/>
      <c r="RLT69" s="136"/>
      <c r="RLU69" s="136"/>
      <c r="RLV69" s="136"/>
      <c r="RLW69" s="136"/>
      <c r="RLX69" s="136"/>
      <c r="RLY69" s="136"/>
      <c r="RLZ69" s="136"/>
      <c r="RMA69" s="136"/>
      <c r="RMB69" s="136"/>
      <c r="RMC69" s="136"/>
      <c r="RMD69" s="136"/>
      <c r="RME69" s="136"/>
      <c r="RMF69" s="136"/>
      <c r="RMG69" s="136"/>
      <c r="RMH69" s="136"/>
      <c r="RMI69" s="136"/>
      <c r="RMJ69" s="136"/>
      <c r="RMK69" s="136"/>
      <c r="RML69" s="136"/>
      <c r="RMM69" s="136"/>
      <c r="RMN69" s="136"/>
      <c r="RMO69" s="136"/>
      <c r="RMP69" s="136"/>
      <c r="RMQ69" s="136"/>
      <c r="RMR69" s="136"/>
      <c r="RMS69" s="136"/>
      <c r="RMT69" s="136"/>
      <c r="RMU69" s="136"/>
      <c r="RMV69" s="136"/>
      <c r="RMW69" s="136"/>
      <c r="RMX69" s="136"/>
      <c r="RMY69" s="136"/>
      <c r="RMZ69" s="136"/>
      <c r="RNA69" s="136"/>
      <c r="RNB69" s="136"/>
      <c r="RNC69" s="136"/>
      <c r="RND69" s="136"/>
      <c r="RNE69" s="136"/>
      <c r="RNF69" s="136"/>
      <c r="RNG69" s="136"/>
      <c r="RNH69" s="136"/>
      <c r="RNI69" s="136"/>
      <c r="RNJ69" s="136"/>
      <c r="RNK69" s="136"/>
      <c r="RNL69" s="136"/>
      <c r="RNM69" s="136"/>
      <c r="RNN69" s="136"/>
      <c r="RNO69" s="136"/>
      <c r="RNP69" s="136"/>
      <c r="RNQ69" s="136"/>
      <c r="RNR69" s="136"/>
      <c r="RNS69" s="136"/>
      <c r="RNT69" s="136"/>
      <c r="RNU69" s="136"/>
      <c r="RNV69" s="136"/>
      <c r="RNW69" s="136"/>
      <c r="RNX69" s="136"/>
      <c r="RNY69" s="136"/>
      <c r="RNZ69" s="136"/>
      <c r="ROA69" s="136"/>
      <c r="ROB69" s="136"/>
      <c r="ROC69" s="136"/>
      <c r="ROD69" s="136"/>
      <c r="ROE69" s="136"/>
      <c r="ROF69" s="136"/>
      <c r="ROG69" s="136"/>
      <c r="ROH69" s="136"/>
      <c r="ROI69" s="136"/>
      <c r="ROJ69" s="136"/>
      <c r="ROK69" s="136"/>
      <c r="ROL69" s="136"/>
      <c r="ROM69" s="136"/>
      <c r="RON69" s="136"/>
      <c r="ROO69" s="136"/>
      <c r="ROP69" s="136"/>
      <c r="ROQ69" s="136"/>
      <c r="ROR69" s="136"/>
      <c r="ROS69" s="136"/>
      <c r="ROT69" s="136"/>
      <c r="ROU69" s="136"/>
      <c r="ROV69" s="136"/>
      <c r="ROW69" s="136"/>
      <c r="ROX69" s="136"/>
      <c r="ROY69" s="136"/>
      <c r="ROZ69" s="136"/>
      <c r="RPA69" s="136"/>
      <c r="RPB69" s="136"/>
      <c r="RPC69" s="136"/>
      <c r="RPD69" s="136"/>
      <c r="RPE69" s="136"/>
      <c r="RPF69" s="136"/>
      <c r="RPG69" s="136"/>
      <c r="RPH69" s="136"/>
      <c r="RPI69" s="136"/>
      <c r="RPJ69" s="136"/>
      <c r="RPK69" s="136"/>
      <c r="RPL69" s="136"/>
      <c r="RPM69" s="136"/>
      <c r="RPN69" s="136"/>
      <c r="RPO69" s="136"/>
      <c r="RPP69" s="136"/>
      <c r="RPQ69" s="136"/>
      <c r="RPR69" s="136"/>
      <c r="RPS69" s="136"/>
      <c r="RPT69" s="136"/>
      <c r="RPU69" s="136"/>
      <c r="RPV69" s="136"/>
      <c r="RPW69" s="136"/>
      <c r="RPX69" s="136"/>
      <c r="RPY69" s="136"/>
      <c r="RPZ69" s="136"/>
      <c r="RQA69" s="136"/>
      <c r="RQB69" s="136"/>
      <c r="RQC69" s="136"/>
      <c r="RQD69" s="136"/>
      <c r="RQE69" s="136"/>
      <c r="RQF69" s="136"/>
      <c r="RQG69" s="136"/>
      <c r="RQH69" s="136"/>
      <c r="RQI69" s="136"/>
      <c r="RQJ69" s="136"/>
      <c r="RQK69" s="136"/>
      <c r="RQL69" s="136"/>
      <c r="RQM69" s="136"/>
      <c r="RQN69" s="136"/>
      <c r="RQO69" s="136"/>
      <c r="RQP69" s="136"/>
      <c r="RQQ69" s="136"/>
      <c r="RQR69" s="136"/>
      <c r="RQS69" s="136"/>
      <c r="RQT69" s="136"/>
      <c r="RQU69" s="136"/>
      <c r="RQV69" s="136"/>
      <c r="RQW69" s="136"/>
      <c r="RQX69" s="136"/>
      <c r="RQY69" s="136"/>
      <c r="RQZ69" s="136"/>
      <c r="RRA69" s="136"/>
      <c r="RRB69" s="136"/>
      <c r="RRC69" s="136"/>
      <c r="RRD69" s="136"/>
      <c r="RRE69" s="136"/>
      <c r="RRF69" s="136"/>
      <c r="RRG69" s="136"/>
      <c r="RRH69" s="136"/>
      <c r="RRI69" s="136"/>
      <c r="RRJ69" s="136"/>
      <c r="RRK69" s="136"/>
      <c r="RRL69" s="136"/>
      <c r="RRM69" s="136"/>
      <c r="RRN69" s="136"/>
      <c r="RRO69" s="136"/>
      <c r="RRP69" s="136"/>
      <c r="RRQ69" s="136"/>
      <c r="RRR69" s="136"/>
      <c r="RRS69" s="136"/>
      <c r="RRT69" s="136"/>
      <c r="RRU69" s="136"/>
      <c r="RRV69" s="136"/>
      <c r="RRW69" s="136"/>
      <c r="RRX69" s="136"/>
      <c r="RRY69" s="136"/>
      <c r="RRZ69" s="136"/>
      <c r="RSA69" s="136"/>
      <c r="RSB69" s="136"/>
      <c r="RSC69" s="136"/>
      <c r="RSD69" s="136"/>
      <c r="RSE69" s="136"/>
      <c r="RSF69" s="136"/>
      <c r="RSG69" s="136"/>
      <c r="RSH69" s="136"/>
      <c r="RSI69" s="136"/>
      <c r="RSJ69" s="136"/>
      <c r="RSK69" s="136"/>
      <c r="RSL69" s="136"/>
      <c r="RSM69" s="136"/>
      <c r="RSN69" s="136"/>
      <c r="RSO69" s="136"/>
      <c r="RSP69" s="136"/>
      <c r="RSQ69" s="136"/>
      <c r="RSR69" s="136"/>
      <c r="RSS69" s="136"/>
      <c r="RST69" s="136"/>
      <c r="RSU69" s="136"/>
      <c r="RSV69" s="136"/>
      <c r="RSW69" s="136"/>
      <c r="RSX69" s="136"/>
      <c r="RSY69" s="136"/>
      <c r="RSZ69" s="136"/>
      <c r="RTA69" s="136"/>
      <c r="RTB69" s="136"/>
      <c r="RTC69" s="136"/>
      <c r="RTD69" s="136"/>
      <c r="RTE69" s="136"/>
      <c r="RTF69" s="136"/>
      <c r="RTG69" s="136"/>
      <c r="RTH69" s="136"/>
      <c r="RTI69" s="136"/>
      <c r="RTJ69" s="136"/>
      <c r="RTK69" s="136"/>
      <c r="RTL69" s="136"/>
      <c r="RTM69" s="136"/>
      <c r="RTN69" s="136"/>
      <c r="RTO69" s="136"/>
      <c r="RTP69" s="136"/>
      <c r="RTQ69" s="136"/>
      <c r="RTR69" s="136"/>
      <c r="RTS69" s="136"/>
      <c r="RTT69" s="136"/>
      <c r="RTU69" s="136"/>
      <c r="RTV69" s="136"/>
      <c r="RTW69" s="136"/>
      <c r="RTX69" s="136"/>
      <c r="RTY69" s="136"/>
      <c r="RTZ69" s="136"/>
      <c r="RUA69" s="136"/>
      <c r="RUB69" s="136"/>
      <c r="RUC69" s="136"/>
      <c r="RUD69" s="136"/>
      <c r="RUE69" s="136"/>
      <c r="RUF69" s="136"/>
      <c r="RUG69" s="136"/>
      <c r="RUH69" s="136"/>
      <c r="RUI69" s="136"/>
      <c r="RUJ69" s="136"/>
      <c r="RUK69" s="136"/>
      <c r="RUL69" s="136"/>
      <c r="RUM69" s="136"/>
      <c r="RUN69" s="136"/>
      <c r="RUO69" s="136"/>
      <c r="RUP69" s="136"/>
      <c r="RUQ69" s="136"/>
      <c r="RUR69" s="136"/>
      <c r="RUS69" s="136"/>
      <c r="RUT69" s="136"/>
      <c r="RUU69" s="136"/>
      <c r="RUV69" s="136"/>
      <c r="RUW69" s="136"/>
      <c r="RUX69" s="136"/>
      <c r="RUY69" s="136"/>
      <c r="RUZ69" s="136"/>
      <c r="RVA69" s="136"/>
      <c r="RVB69" s="136"/>
      <c r="RVC69" s="136"/>
      <c r="RVD69" s="136"/>
      <c r="RVE69" s="136"/>
      <c r="RVF69" s="136"/>
      <c r="RVG69" s="136"/>
      <c r="RVH69" s="136"/>
      <c r="RVI69" s="136"/>
      <c r="RVJ69" s="136"/>
      <c r="RVK69" s="136"/>
      <c r="RVL69" s="136"/>
      <c r="RVM69" s="136"/>
      <c r="RVN69" s="136"/>
      <c r="RVO69" s="136"/>
      <c r="RVP69" s="136"/>
      <c r="RVQ69" s="136"/>
      <c r="RVR69" s="136"/>
      <c r="RVS69" s="136"/>
      <c r="RVT69" s="136"/>
      <c r="RVU69" s="136"/>
      <c r="RVV69" s="136"/>
      <c r="RVW69" s="136"/>
      <c r="RVX69" s="136"/>
      <c r="RVY69" s="136"/>
      <c r="RVZ69" s="136"/>
      <c r="RWA69" s="136"/>
      <c r="RWB69" s="136"/>
      <c r="RWC69" s="136"/>
      <c r="RWD69" s="136"/>
      <c r="RWE69" s="136"/>
      <c r="RWF69" s="136"/>
      <c r="RWG69" s="136"/>
      <c r="RWH69" s="136"/>
      <c r="RWI69" s="136"/>
      <c r="RWJ69" s="136"/>
      <c r="RWK69" s="136"/>
      <c r="RWL69" s="136"/>
      <c r="RWM69" s="136"/>
      <c r="RWN69" s="136"/>
      <c r="RWO69" s="136"/>
      <c r="RWP69" s="136"/>
      <c r="RWQ69" s="136"/>
      <c r="RWR69" s="136"/>
      <c r="RWS69" s="136"/>
      <c r="RWT69" s="136"/>
      <c r="RWU69" s="136"/>
      <c r="RWV69" s="136"/>
      <c r="RWW69" s="136"/>
      <c r="RWX69" s="136"/>
      <c r="RWY69" s="136"/>
      <c r="RWZ69" s="136"/>
      <c r="RXA69" s="136"/>
      <c r="RXB69" s="136"/>
      <c r="RXC69" s="136"/>
      <c r="RXD69" s="136"/>
      <c r="RXE69" s="136"/>
      <c r="RXF69" s="136"/>
      <c r="RXG69" s="136"/>
      <c r="RXH69" s="136"/>
      <c r="RXI69" s="136"/>
      <c r="RXJ69" s="136"/>
      <c r="RXK69" s="136"/>
      <c r="RXL69" s="136"/>
      <c r="RXM69" s="136"/>
      <c r="RXN69" s="136"/>
      <c r="RXO69" s="136"/>
      <c r="RXP69" s="136"/>
      <c r="RXQ69" s="136"/>
      <c r="RXR69" s="136"/>
      <c r="RXS69" s="136"/>
      <c r="RXT69" s="136"/>
      <c r="RXU69" s="136"/>
      <c r="RXV69" s="136"/>
      <c r="RXW69" s="136"/>
      <c r="RXX69" s="136"/>
      <c r="RXY69" s="136"/>
      <c r="RXZ69" s="136"/>
      <c r="RYA69" s="136"/>
      <c r="RYB69" s="136"/>
      <c r="RYC69" s="136"/>
      <c r="RYD69" s="136"/>
      <c r="RYE69" s="136"/>
      <c r="RYF69" s="136"/>
      <c r="RYG69" s="136"/>
      <c r="RYH69" s="136"/>
      <c r="RYI69" s="136"/>
      <c r="RYJ69" s="136"/>
      <c r="RYK69" s="136"/>
      <c r="RYL69" s="136"/>
      <c r="RYM69" s="136"/>
      <c r="RYN69" s="136"/>
      <c r="RYO69" s="136"/>
      <c r="RYP69" s="136"/>
      <c r="RYQ69" s="136"/>
      <c r="RYR69" s="136"/>
      <c r="RYS69" s="136"/>
      <c r="RYT69" s="136"/>
      <c r="RYU69" s="136"/>
      <c r="RYV69" s="136"/>
      <c r="RYW69" s="136"/>
      <c r="RYX69" s="136"/>
      <c r="RYY69" s="136"/>
      <c r="RYZ69" s="136"/>
      <c r="RZA69" s="136"/>
      <c r="RZB69" s="136"/>
      <c r="RZC69" s="136"/>
      <c r="RZD69" s="136"/>
      <c r="RZE69" s="136"/>
      <c r="RZF69" s="136"/>
      <c r="RZG69" s="136"/>
      <c r="RZH69" s="136"/>
      <c r="RZI69" s="136"/>
      <c r="RZJ69" s="136"/>
      <c r="RZK69" s="136"/>
      <c r="RZL69" s="136"/>
      <c r="RZM69" s="136"/>
      <c r="RZN69" s="136"/>
      <c r="RZO69" s="136"/>
      <c r="RZP69" s="136"/>
      <c r="RZQ69" s="136"/>
      <c r="RZR69" s="136"/>
      <c r="RZS69" s="136"/>
      <c r="RZT69" s="136"/>
      <c r="RZU69" s="136"/>
      <c r="RZV69" s="136"/>
      <c r="RZW69" s="136"/>
      <c r="RZX69" s="136"/>
      <c r="RZY69" s="136"/>
      <c r="RZZ69" s="136"/>
      <c r="SAA69" s="136"/>
      <c r="SAB69" s="136"/>
      <c r="SAC69" s="136"/>
      <c r="SAD69" s="136"/>
      <c r="SAE69" s="136"/>
      <c r="SAF69" s="136"/>
      <c r="SAG69" s="136"/>
      <c r="SAH69" s="136"/>
      <c r="SAI69" s="136"/>
      <c r="SAJ69" s="136"/>
      <c r="SAK69" s="136"/>
      <c r="SAL69" s="136"/>
      <c r="SAM69" s="136"/>
      <c r="SAN69" s="136"/>
      <c r="SAO69" s="136"/>
      <c r="SAP69" s="136"/>
      <c r="SAQ69" s="136"/>
      <c r="SAR69" s="136"/>
      <c r="SAS69" s="136"/>
      <c r="SAT69" s="136"/>
      <c r="SAU69" s="136"/>
      <c r="SAV69" s="136"/>
      <c r="SAW69" s="136"/>
      <c r="SAX69" s="136"/>
      <c r="SAY69" s="136"/>
      <c r="SAZ69" s="136"/>
      <c r="SBA69" s="136"/>
      <c r="SBB69" s="136"/>
      <c r="SBC69" s="136"/>
      <c r="SBD69" s="136"/>
      <c r="SBE69" s="136"/>
      <c r="SBF69" s="136"/>
      <c r="SBG69" s="136"/>
      <c r="SBH69" s="136"/>
      <c r="SBI69" s="136"/>
      <c r="SBJ69" s="136"/>
      <c r="SBK69" s="136"/>
      <c r="SBL69" s="136"/>
      <c r="SBM69" s="136"/>
      <c r="SBN69" s="136"/>
      <c r="SBO69" s="136"/>
      <c r="SBP69" s="136"/>
      <c r="SBQ69" s="136"/>
      <c r="SBR69" s="136"/>
      <c r="SBS69" s="136"/>
      <c r="SBT69" s="136"/>
      <c r="SBU69" s="136"/>
      <c r="SBV69" s="136"/>
      <c r="SBW69" s="136"/>
      <c r="SBX69" s="136"/>
      <c r="SBY69" s="136"/>
      <c r="SBZ69" s="136"/>
      <c r="SCA69" s="136"/>
      <c r="SCB69" s="136"/>
      <c r="SCC69" s="136"/>
      <c r="SCD69" s="136"/>
      <c r="SCE69" s="136"/>
      <c r="SCF69" s="136"/>
      <c r="SCG69" s="136"/>
      <c r="SCH69" s="136"/>
      <c r="SCI69" s="136"/>
      <c r="SCJ69" s="136"/>
      <c r="SCK69" s="136"/>
      <c r="SCL69" s="136"/>
      <c r="SCM69" s="136"/>
      <c r="SCN69" s="136"/>
      <c r="SCO69" s="136"/>
      <c r="SCP69" s="136"/>
      <c r="SCQ69" s="136"/>
      <c r="SCR69" s="136"/>
      <c r="SCS69" s="136"/>
      <c r="SCT69" s="136"/>
      <c r="SCU69" s="136"/>
      <c r="SCV69" s="136"/>
      <c r="SCW69" s="136"/>
      <c r="SCX69" s="136"/>
      <c r="SCY69" s="136"/>
      <c r="SCZ69" s="136"/>
      <c r="SDA69" s="136"/>
      <c r="SDB69" s="136"/>
      <c r="SDC69" s="136"/>
      <c r="SDD69" s="136"/>
      <c r="SDE69" s="136"/>
      <c r="SDF69" s="136"/>
      <c r="SDG69" s="136"/>
      <c r="SDH69" s="136"/>
      <c r="SDI69" s="136"/>
      <c r="SDJ69" s="136"/>
      <c r="SDK69" s="136"/>
      <c r="SDL69" s="136"/>
      <c r="SDM69" s="136"/>
      <c r="SDN69" s="136"/>
      <c r="SDO69" s="136"/>
      <c r="SDP69" s="136"/>
      <c r="SDQ69" s="136"/>
      <c r="SDR69" s="136"/>
      <c r="SDS69" s="136"/>
      <c r="SDT69" s="136"/>
      <c r="SDU69" s="136"/>
      <c r="SDV69" s="136"/>
      <c r="SDW69" s="136"/>
      <c r="SDX69" s="136"/>
      <c r="SDY69" s="136"/>
      <c r="SDZ69" s="136"/>
      <c r="SEA69" s="136"/>
      <c r="SEB69" s="136"/>
      <c r="SEC69" s="136"/>
      <c r="SED69" s="136"/>
      <c r="SEE69" s="136"/>
      <c r="SEF69" s="136"/>
      <c r="SEG69" s="136"/>
      <c r="SEH69" s="136"/>
      <c r="SEI69" s="136"/>
      <c r="SEJ69" s="136"/>
      <c r="SEK69" s="136"/>
      <c r="SEL69" s="136"/>
      <c r="SEM69" s="136"/>
      <c r="SEN69" s="136"/>
      <c r="SEO69" s="136"/>
      <c r="SEP69" s="136"/>
      <c r="SEQ69" s="136"/>
      <c r="SER69" s="136"/>
      <c r="SES69" s="136"/>
      <c r="SET69" s="136"/>
      <c r="SEU69" s="136"/>
      <c r="SEV69" s="136"/>
      <c r="SEW69" s="136"/>
      <c r="SEX69" s="136"/>
      <c r="SEY69" s="136"/>
      <c r="SEZ69" s="136"/>
      <c r="SFA69" s="136"/>
      <c r="SFB69" s="136"/>
      <c r="SFC69" s="136"/>
      <c r="SFD69" s="136"/>
      <c r="SFE69" s="136"/>
      <c r="SFF69" s="136"/>
      <c r="SFG69" s="136"/>
      <c r="SFH69" s="136"/>
      <c r="SFI69" s="136"/>
      <c r="SFJ69" s="136"/>
      <c r="SFK69" s="136"/>
      <c r="SFL69" s="136"/>
      <c r="SFM69" s="136"/>
      <c r="SFN69" s="136"/>
      <c r="SFO69" s="136"/>
      <c r="SFP69" s="136"/>
      <c r="SFQ69" s="136"/>
      <c r="SFR69" s="136"/>
      <c r="SFS69" s="136"/>
      <c r="SFT69" s="136"/>
      <c r="SFU69" s="136"/>
      <c r="SFV69" s="136"/>
      <c r="SFW69" s="136"/>
      <c r="SFX69" s="136"/>
      <c r="SFY69" s="136"/>
      <c r="SFZ69" s="136"/>
      <c r="SGA69" s="136"/>
      <c r="SGB69" s="136"/>
      <c r="SGC69" s="136"/>
      <c r="SGD69" s="136"/>
      <c r="SGE69" s="136"/>
      <c r="SGF69" s="136"/>
      <c r="SGG69" s="136"/>
      <c r="SGH69" s="136"/>
      <c r="SGI69" s="136"/>
      <c r="SGJ69" s="136"/>
      <c r="SGK69" s="136"/>
      <c r="SGL69" s="136"/>
      <c r="SGM69" s="136"/>
      <c r="SGN69" s="136"/>
      <c r="SGO69" s="136"/>
      <c r="SGP69" s="136"/>
      <c r="SGQ69" s="136"/>
      <c r="SGR69" s="136"/>
      <c r="SGS69" s="136"/>
      <c r="SGT69" s="136"/>
      <c r="SGU69" s="136"/>
      <c r="SGV69" s="136"/>
      <c r="SGW69" s="136"/>
      <c r="SGX69" s="136"/>
      <c r="SGY69" s="136"/>
      <c r="SGZ69" s="136"/>
      <c r="SHA69" s="136"/>
      <c r="SHB69" s="136"/>
      <c r="SHC69" s="136"/>
      <c r="SHD69" s="136"/>
      <c r="SHE69" s="136"/>
      <c r="SHF69" s="136"/>
      <c r="SHG69" s="136"/>
      <c r="SHH69" s="136"/>
      <c r="SHI69" s="136"/>
      <c r="SHJ69" s="136"/>
      <c r="SHK69" s="136"/>
      <c r="SHL69" s="136"/>
      <c r="SHM69" s="136"/>
      <c r="SHN69" s="136"/>
      <c r="SHO69" s="136"/>
      <c r="SHP69" s="136"/>
      <c r="SHQ69" s="136"/>
      <c r="SHR69" s="136"/>
      <c r="SHS69" s="136"/>
      <c r="SHT69" s="136"/>
      <c r="SHU69" s="136"/>
      <c r="SHV69" s="136"/>
      <c r="SHW69" s="136"/>
      <c r="SHX69" s="136"/>
      <c r="SHY69" s="136"/>
      <c r="SHZ69" s="136"/>
      <c r="SIA69" s="136"/>
      <c r="SIB69" s="136"/>
      <c r="SIC69" s="136"/>
      <c r="SID69" s="136"/>
      <c r="SIE69" s="136"/>
      <c r="SIF69" s="136"/>
      <c r="SIG69" s="136"/>
      <c r="SIH69" s="136"/>
      <c r="SII69" s="136"/>
      <c r="SIJ69" s="136"/>
      <c r="SIK69" s="136"/>
      <c r="SIL69" s="136"/>
      <c r="SIM69" s="136"/>
      <c r="SIN69" s="136"/>
      <c r="SIO69" s="136"/>
      <c r="SIP69" s="136"/>
      <c r="SIQ69" s="136"/>
      <c r="SIR69" s="136"/>
      <c r="SIS69" s="136"/>
      <c r="SIT69" s="136"/>
      <c r="SIU69" s="136"/>
      <c r="SIV69" s="136"/>
      <c r="SIW69" s="136"/>
      <c r="SIX69" s="136"/>
      <c r="SIY69" s="136"/>
      <c r="SIZ69" s="136"/>
      <c r="SJA69" s="136"/>
      <c r="SJB69" s="136"/>
      <c r="SJC69" s="136"/>
      <c r="SJD69" s="136"/>
      <c r="SJE69" s="136"/>
      <c r="SJF69" s="136"/>
      <c r="SJG69" s="136"/>
      <c r="SJH69" s="136"/>
      <c r="SJI69" s="136"/>
      <c r="SJJ69" s="136"/>
      <c r="SJK69" s="136"/>
      <c r="SJL69" s="136"/>
      <c r="SJM69" s="136"/>
      <c r="SJN69" s="136"/>
      <c r="SJO69" s="136"/>
      <c r="SJP69" s="136"/>
      <c r="SJQ69" s="136"/>
      <c r="SJR69" s="136"/>
      <c r="SJS69" s="136"/>
      <c r="SJT69" s="136"/>
      <c r="SJU69" s="136"/>
      <c r="SJV69" s="136"/>
      <c r="SJW69" s="136"/>
      <c r="SJX69" s="136"/>
      <c r="SJY69" s="136"/>
      <c r="SJZ69" s="136"/>
      <c r="SKA69" s="136"/>
      <c r="SKB69" s="136"/>
      <c r="SKC69" s="136"/>
      <c r="SKD69" s="136"/>
      <c r="SKE69" s="136"/>
      <c r="SKF69" s="136"/>
      <c r="SKG69" s="136"/>
      <c r="SKH69" s="136"/>
      <c r="SKI69" s="136"/>
      <c r="SKJ69" s="136"/>
      <c r="SKK69" s="136"/>
      <c r="SKL69" s="136"/>
      <c r="SKM69" s="136"/>
      <c r="SKN69" s="136"/>
      <c r="SKO69" s="136"/>
      <c r="SKP69" s="136"/>
      <c r="SKQ69" s="136"/>
      <c r="SKR69" s="136"/>
      <c r="SKS69" s="136"/>
      <c r="SKT69" s="136"/>
      <c r="SKU69" s="136"/>
      <c r="SKV69" s="136"/>
      <c r="SKW69" s="136"/>
      <c r="SKX69" s="136"/>
      <c r="SKY69" s="136"/>
      <c r="SKZ69" s="136"/>
      <c r="SLA69" s="136"/>
      <c r="SLB69" s="136"/>
      <c r="SLC69" s="136"/>
      <c r="SLD69" s="136"/>
      <c r="SLE69" s="136"/>
      <c r="SLF69" s="136"/>
      <c r="SLG69" s="136"/>
      <c r="SLH69" s="136"/>
      <c r="SLI69" s="136"/>
      <c r="SLJ69" s="136"/>
      <c r="SLK69" s="136"/>
      <c r="SLL69" s="136"/>
      <c r="SLM69" s="136"/>
      <c r="SLN69" s="136"/>
      <c r="SLO69" s="136"/>
      <c r="SLP69" s="136"/>
      <c r="SLQ69" s="136"/>
      <c r="SLR69" s="136"/>
      <c r="SLS69" s="136"/>
      <c r="SLT69" s="136"/>
      <c r="SLU69" s="136"/>
      <c r="SLV69" s="136"/>
      <c r="SLW69" s="136"/>
      <c r="SLX69" s="136"/>
      <c r="SLY69" s="136"/>
      <c r="SLZ69" s="136"/>
      <c r="SMA69" s="136"/>
      <c r="SMB69" s="136"/>
      <c r="SMC69" s="136"/>
      <c r="SMD69" s="136"/>
      <c r="SME69" s="136"/>
      <c r="SMF69" s="136"/>
      <c r="SMG69" s="136"/>
      <c r="SMH69" s="136"/>
      <c r="SMI69" s="136"/>
      <c r="SMJ69" s="136"/>
      <c r="SMK69" s="136"/>
      <c r="SML69" s="136"/>
      <c r="SMM69" s="136"/>
      <c r="SMN69" s="136"/>
      <c r="SMO69" s="136"/>
      <c r="SMP69" s="136"/>
      <c r="SMQ69" s="136"/>
      <c r="SMR69" s="136"/>
      <c r="SMS69" s="136"/>
      <c r="SMT69" s="136"/>
      <c r="SMU69" s="136"/>
      <c r="SMV69" s="136"/>
      <c r="SMW69" s="136"/>
      <c r="SMX69" s="136"/>
      <c r="SMY69" s="136"/>
      <c r="SMZ69" s="136"/>
      <c r="SNA69" s="136"/>
      <c r="SNB69" s="136"/>
      <c r="SNC69" s="136"/>
      <c r="SND69" s="136"/>
      <c r="SNE69" s="136"/>
      <c r="SNF69" s="136"/>
      <c r="SNG69" s="136"/>
      <c r="SNH69" s="136"/>
      <c r="SNI69" s="136"/>
      <c r="SNJ69" s="136"/>
      <c r="SNK69" s="136"/>
      <c r="SNL69" s="136"/>
      <c r="SNM69" s="136"/>
      <c r="SNN69" s="136"/>
      <c r="SNO69" s="136"/>
      <c r="SNP69" s="136"/>
      <c r="SNQ69" s="136"/>
      <c r="SNR69" s="136"/>
      <c r="SNS69" s="136"/>
      <c r="SNT69" s="136"/>
      <c r="SNU69" s="136"/>
      <c r="SNV69" s="136"/>
      <c r="SNW69" s="136"/>
      <c r="SNX69" s="136"/>
      <c r="SNY69" s="136"/>
      <c r="SNZ69" s="136"/>
      <c r="SOA69" s="136"/>
      <c r="SOB69" s="136"/>
      <c r="SOC69" s="136"/>
      <c r="SOD69" s="136"/>
      <c r="SOE69" s="136"/>
      <c r="SOF69" s="136"/>
      <c r="SOG69" s="136"/>
      <c r="SOH69" s="136"/>
      <c r="SOI69" s="136"/>
      <c r="SOJ69" s="136"/>
      <c r="SOK69" s="136"/>
      <c r="SOL69" s="136"/>
      <c r="SOM69" s="136"/>
      <c r="SON69" s="136"/>
      <c r="SOO69" s="136"/>
      <c r="SOP69" s="136"/>
      <c r="SOQ69" s="136"/>
      <c r="SOR69" s="136"/>
      <c r="SOS69" s="136"/>
      <c r="SOT69" s="136"/>
      <c r="SOU69" s="136"/>
      <c r="SOV69" s="136"/>
      <c r="SOW69" s="136"/>
      <c r="SOX69" s="136"/>
      <c r="SOY69" s="136"/>
      <c r="SOZ69" s="136"/>
      <c r="SPA69" s="136"/>
      <c r="SPB69" s="136"/>
      <c r="SPC69" s="136"/>
      <c r="SPD69" s="136"/>
      <c r="SPE69" s="136"/>
      <c r="SPF69" s="136"/>
      <c r="SPG69" s="136"/>
      <c r="SPH69" s="136"/>
      <c r="SPI69" s="136"/>
      <c r="SPJ69" s="136"/>
      <c r="SPK69" s="136"/>
      <c r="SPL69" s="136"/>
      <c r="SPM69" s="136"/>
      <c r="SPN69" s="136"/>
      <c r="SPO69" s="136"/>
      <c r="SPP69" s="136"/>
      <c r="SPQ69" s="136"/>
      <c r="SPR69" s="136"/>
      <c r="SPS69" s="136"/>
      <c r="SPT69" s="136"/>
      <c r="SPU69" s="136"/>
      <c r="SPV69" s="136"/>
      <c r="SPW69" s="136"/>
      <c r="SPX69" s="136"/>
      <c r="SPY69" s="136"/>
      <c r="SPZ69" s="136"/>
      <c r="SQA69" s="136"/>
      <c r="SQB69" s="136"/>
      <c r="SQC69" s="136"/>
      <c r="SQD69" s="136"/>
      <c r="SQE69" s="136"/>
      <c r="SQF69" s="136"/>
      <c r="SQG69" s="136"/>
      <c r="SQH69" s="136"/>
      <c r="SQI69" s="136"/>
      <c r="SQJ69" s="136"/>
      <c r="SQK69" s="136"/>
      <c r="SQL69" s="136"/>
      <c r="SQM69" s="136"/>
      <c r="SQN69" s="136"/>
      <c r="SQO69" s="136"/>
      <c r="SQP69" s="136"/>
      <c r="SQQ69" s="136"/>
      <c r="SQR69" s="136"/>
      <c r="SQS69" s="136"/>
      <c r="SQT69" s="136"/>
      <c r="SQU69" s="136"/>
      <c r="SQV69" s="136"/>
      <c r="SQW69" s="136"/>
      <c r="SQX69" s="136"/>
      <c r="SQY69" s="136"/>
      <c r="SQZ69" s="136"/>
      <c r="SRA69" s="136"/>
      <c r="SRB69" s="136"/>
      <c r="SRC69" s="136"/>
      <c r="SRD69" s="136"/>
      <c r="SRE69" s="136"/>
      <c r="SRF69" s="136"/>
      <c r="SRG69" s="136"/>
      <c r="SRH69" s="136"/>
      <c r="SRI69" s="136"/>
      <c r="SRJ69" s="136"/>
      <c r="SRK69" s="136"/>
      <c r="SRL69" s="136"/>
      <c r="SRM69" s="136"/>
      <c r="SRN69" s="136"/>
      <c r="SRO69" s="136"/>
      <c r="SRP69" s="136"/>
      <c r="SRQ69" s="136"/>
      <c r="SRR69" s="136"/>
      <c r="SRS69" s="136"/>
      <c r="SRT69" s="136"/>
      <c r="SRU69" s="136"/>
      <c r="SRV69" s="136"/>
      <c r="SRW69" s="136"/>
      <c r="SRX69" s="136"/>
      <c r="SRY69" s="136"/>
      <c r="SRZ69" s="136"/>
      <c r="SSA69" s="136"/>
      <c r="SSB69" s="136"/>
      <c r="SSC69" s="136"/>
      <c r="SSD69" s="136"/>
      <c r="SSE69" s="136"/>
      <c r="SSF69" s="136"/>
      <c r="SSG69" s="136"/>
      <c r="SSH69" s="136"/>
      <c r="SSI69" s="136"/>
      <c r="SSJ69" s="136"/>
      <c r="SSK69" s="136"/>
      <c r="SSL69" s="136"/>
      <c r="SSM69" s="136"/>
      <c r="SSN69" s="136"/>
      <c r="SSO69" s="136"/>
      <c r="SSP69" s="136"/>
      <c r="SSQ69" s="136"/>
      <c r="SSR69" s="136"/>
      <c r="SSS69" s="136"/>
      <c r="SST69" s="136"/>
      <c r="SSU69" s="136"/>
      <c r="SSV69" s="136"/>
      <c r="SSW69" s="136"/>
      <c r="SSX69" s="136"/>
      <c r="SSY69" s="136"/>
      <c r="SSZ69" s="136"/>
      <c r="STA69" s="136"/>
      <c r="STB69" s="136"/>
      <c r="STC69" s="136"/>
      <c r="STD69" s="136"/>
      <c r="STE69" s="136"/>
      <c r="STF69" s="136"/>
      <c r="STG69" s="136"/>
      <c r="STH69" s="136"/>
      <c r="STI69" s="136"/>
      <c r="STJ69" s="136"/>
      <c r="STK69" s="136"/>
      <c r="STL69" s="136"/>
      <c r="STM69" s="136"/>
      <c r="STN69" s="136"/>
      <c r="STO69" s="136"/>
      <c r="STP69" s="136"/>
      <c r="STQ69" s="136"/>
      <c r="STR69" s="136"/>
      <c r="STS69" s="136"/>
      <c r="STT69" s="136"/>
      <c r="STU69" s="136"/>
      <c r="STV69" s="136"/>
      <c r="STW69" s="136"/>
      <c r="STX69" s="136"/>
      <c r="STY69" s="136"/>
      <c r="STZ69" s="136"/>
      <c r="SUA69" s="136"/>
      <c r="SUB69" s="136"/>
      <c r="SUC69" s="136"/>
      <c r="SUD69" s="136"/>
      <c r="SUE69" s="136"/>
      <c r="SUF69" s="136"/>
      <c r="SUG69" s="136"/>
      <c r="SUH69" s="136"/>
      <c r="SUI69" s="136"/>
      <c r="SUJ69" s="136"/>
      <c r="SUK69" s="136"/>
      <c r="SUL69" s="136"/>
      <c r="SUM69" s="136"/>
      <c r="SUN69" s="136"/>
      <c r="SUO69" s="136"/>
      <c r="SUP69" s="136"/>
      <c r="SUQ69" s="136"/>
      <c r="SUR69" s="136"/>
      <c r="SUS69" s="136"/>
      <c r="SUT69" s="136"/>
      <c r="SUU69" s="136"/>
      <c r="SUV69" s="136"/>
      <c r="SUW69" s="136"/>
      <c r="SUX69" s="136"/>
      <c r="SUY69" s="136"/>
      <c r="SUZ69" s="136"/>
      <c r="SVA69" s="136"/>
      <c r="SVB69" s="136"/>
      <c r="SVC69" s="136"/>
      <c r="SVD69" s="136"/>
      <c r="SVE69" s="136"/>
      <c r="SVF69" s="136"/>
      <c r="SVG69" s="136"/>
      <c r="SVH69" s="136"/>
      <c r="SVI69" s="136"/>
      <c r="SVJ69" s="136"/>
      <c r="SVK69" s="136"/>
      <c r="SVL69" s="136"/>
      <c r="SVM69" s="136"/>
      <c r="SVN69" s="136"/>
      <c r="SVO69" s="136"/>
      <c r="SVP69" s="136"/>
      <c r="SVQ69" s="136"/>
      <c r="SVR69" s="136"/>
      <c r="SVS69" s="136"/>
      <c r="SVT69" s="136"/>
      <c r="SVU69" s="136"/>
      <c r="SVV69" s="136"/>
      <c r="SVW69" s="136"/>
      <c r="SVX69" s="136"/>
      <c r="SVY69" s="136"/>
      <c r="SVZ69" s="136"/>
      <c r="SWA69" s="136"/>
      <c r="SWB69" s="136"/>
      <c r="SWC69" s="136"/>
      <c r="SWD69" s="136"/>
      <c r="SWE69" s="136"/>
      <c r="SWF69" s="136"/>
      <c r="SWG69" s="136"/>
      <c r="SWH69" s="136"/>
      <c r="SWI69" s="136"/>
      <c r="SWJ69" s="136"/>
      <c r="SWK69" s="136"/>
      <c r="SWL69" s="136"/>
      <c r="SWM69" s="136"/>
      <c r="SWN69" s="136"/>
      <c r="SWO69" s="136"/>
      <c r="SWP69" s="136"/>
      <c r="SWQ69" s="136"/>
      <c r="SWR69" s="136"/>
      <c r="SWS69" s="136"/>
      <c r="SWT69" s="136"/>
      <c r="SWU69" s="136"/>
      <c r="SWV69" s="136"/>
      <c r="SWW69" s="136"/>
      <c r="SWX69" s="136"/>
      <c r="SWY69" s="136"/>
      <c r="SWZ69" s="136"/>
      <c r="SXA69" s="136"/>
      <c r="SXB69" s="136"/>
      <c r="SXC69" s="136"/>
      <c r="SXD69" s="136"/>
      <c r="SXE69" s="136"/>
      <c r="SXF69" s="136"/>
      <c r="SXG69" s="136"/>
      <c r="SXH69" s="136"/>
      <c r="SXI69" s="136"/>
      <c r="SXJ69" s="136"/>
      <c r="SXK69" s="136"/>
      <c r="SXL69" s="136"/>
      <c r="SXM69" s="136"/>
      <c r="SXN69" s="136"/>
      <c r="SXO69" s="136"/>
      <c r="SXP69" s="136"/>
      <c r="SXQ69" s="136"/>
      <c r="SXR69" s="136"/>
      <c r="SXS69" s="136"/>
      <c r="SXT69" s="136"/>
      <c r="SXU69" s="136"/>
      <c r="SXV69" s="136"/>
      <c r="SXW69" s="136"/>
      <c r="SXX69" s="136"/>
      <c r="SXY69" s="136"/>
      <c r="SXZ69" s="136"/>
      <c r="SYA69" s="136"/>
      <c r="SYB69" s="136"/>
      <c r="SYC69" s="136"/>
      <c r="SYD69" s="136"/>
      <c r="SYE69" s="136"/>
      <c r="SYF69" s="136"/>
      <c r="SYG69" s="136"/>
      <c r="SYH69" s="136"/>
      <c r="SYI69" s="136"/>
      <c r="SYJ69" s="136"/>
      <c r="SYK69" s="136"/>
      <c r="SYL69" s="136"/>
      <c r="SYM69" s="136"/>
      <c r="SYN69" s="136"/>
      <c r="SYO69" s="136"/>
      <c r="SYP69" s="136"/>
      <c r="SYQ69" s="136"/>
      <c r="SYR69" s="136"/>
      <c r="SYS69" s="136"/>
      <c r="SYT69" s="136"/>
      <c r="SYU69" s="136"/>
      <c r="SYV69" s="136"/>
      <c r="SYW69" s="136"/>
      <c r="SYX69" s="136"/>
      <c r="SYY69" s="136"/>
      <c r="SYZ69" s="136"/>
      <c r="SZA69" s="136"/>
      <c r="SZB69" s="136"/>
      <c r="SZC69" s="136"/>
      <c r="SZD69" s="136"/>
      <c r="SZE69" s="136"/>
      <c r="SZF69" s="136"/>
      <c r="SZG69" s="136"/>
      <c r="SZH69" s="136"/>
      <c r="SZI69" s="136"/>
      <c r="SZJ69" s="136"/>
      <c r="SZK69" s="136"/>
      <c r="SZL69" s="136"/>
      <c r="SZM69" s="136"/>
      <c r="SZN69" s="136"/>
      <c r="SZO69" s="136"/>
      <c r="SZP69" s="136"/>
      <c r="SZQ69" s="136"/>
      <c r="SZR69" s="136"/>
      <c r="SZS69" s="136"/>
      <c r="SZT69" s="136"/>
      <c r="SZU69" s="136"/>
      <c r="SZV69" s="136"/>
      <c r="SZW69" s="136"/>
      <c r="SZX69" s="136"/>
      <c r="SZY69" s="136"/>
      <c r="SZZ69" s="136"/>
      <c r="TAA69" s="136"/>
      <c r="TAB69" s="136"/>
      <c r="TAC69" s="136"/>
      <c r="TAD69" s="136"/>
      <c r="TAE69" s="136"/>
      <c r="TAF69" s="136"/>
      <c r="TAG69" s="136"/>
      <c r="TAH69" s="136"/>
      <c r="TAI69" s="136"/>
      <c r="TAJ69" s="136"/>
      <c r="TAK69" s="136"/>
      <c r="TAL69" s="136"/>
      <c r="TAM69" s="136"/>
      <c r="TAN69" s="136"/>
      <c r="TAO69" s="136"/>
      <c r="TAP69" s="136"/>
      <c r="TAQ69" s="136"/>
      <c r="TAR69" s="136"/>
      <c r="TAS69" s="136"/>
      <c r="TAT69" s="136"/>
      <c r="TAU69" s="136"/>
      <c r="TAV69" s="136"/>
      <c r="TAW69" s="136"/>
      <c r="TAX69" s="136"/>
      <c r="TAY69" s="136"/>
      <c r="TAZ69" s="136"/>
      <c r="TBA69" s="136"/>
      <c r="TBB69" s="136"/>
      <c r="TBC69" s="136"/>
      <c r="TBD69" s="136"/>
      <c r="TBE69" s="136"/>
      <c r="TBF69" s="136"/>
      <c r="TBG69" s="136"/>
      <c r="TBH69" s="136"/>
      <c r="TBI69" s="136"/>
      <c r="TBJ69" s="136"/>
      <c r="TBK69" s="136"/>
      <c r="TBL69" s="136"/>
      <c r="TBM69" s="136"/>
      <c r="TBN69" s="136"/>
      <c r="TBO69" s="136"/>
      <c r="TBP69" s="136"/>
      <c r="TBQ69" s="136"/>
      <c r="TBR69" s="136"/>
      <c r="TBS69" s="136"/>
      <c r="TBT69" s="136"/>
      <c r="TBU69" s="136"/>
      <c r="TBV69" s="136"/>
      <c r="TBW69" s="136"/>
      <c r="TBX69" s="136"/>
      <c r="TBY69" s="136"/>
      <c r="TBZ69" s="136"/>
      <c r="TCA69" s="136"/>
      <c r="TCB69" s="136"/>
      <c r="TCC69" s="136"/>
      <c r="TCD69" s="136"/>
      <c r="TCE69" s="136"/>
      <c r="TCF69" s="136"/>
      <c r="TCG69" s="136"/>
      <c r="TCH69" s="136"/>
      <c r="TCI69" s="136"/>
      <c r="TCJ69" s="136"/>
      <c r="TCK69" s="136"/>
      <c r="TCL69" s="136"/>
      <c r="TCM69" s="136"/>
      <c r="TCN69" s="136"/>
      <c r="TCO69" s="136"/>
      <c r="TCP69" s="136"/>
      <c r="TCQ69" s="136"/>
      <c r="TCR69" s="136"/>
      <c r="TCS69" s="136"/>
      <c r="TCT69" s="136"/>
      <c r="TCU69" s="136"/>
      <c r="TCV69" s="136"/>
      <c r="TCW69" s="136"/>
      <c r="TCX69" s="136"/>
      <c r="TCY69" s="136"/>
      <c r="TCZ69" s="136"/>
      <c r="TDA69" s="136"/>
      <c r="TDB69" s="136"/>
      <c r="TDC69" s="136"/>
      <c r="TDD69" s="136"/>
      <c r="TDE69" s="136"/>
      <c r="TDF69" s="136"/>
      <c r="TDG69" s="136"/>
      <c r="TDH69" s="136"/>
      <c r="TDI69" s="136"/>
      <c r="TDJ69" s="136"/>
      <c r="TDK69" s="136"/>
      <c r="TDL69" s="136"/>
      <c r="TDM69" s="136"/>
      <c r="TDN69" s="136"/>
      <c r="TDO69" s="136"/>
      <c r="TDP69" s="136"/>
      <c r="TDQ69" s="136"/>
      <c r="TDR69" s="136"/>
      <c r="TDS69" s="136"/>
      <c r="TDT69" s="136"/>
      <c r="TDU69" s="136"/>
      <c r="TDV69" s="136"/>
      <c r="TDW69" s="136"/>
      <c r="TDX69" s="136"/>
      <c r="TDY69" s="136"/>
      <c r="TDZ69" s="136"/>
      <c r="TEA69" s="136"/>
      <c r="TEB69" s="136"/>
      <c r="TEC69" s="136"/>
      <c r="TED69" s="136"/>
      <c r="TEE69" s="136"/>
      <c r="TEF69" s="136"/>
      <c r="TEG69" s="136"/>
      <c r="TEH69" s="136"/>
      <c r="TEI69" s="136"/>
      <c r="TEJ69" s="136"/>
      <c r="TEK69" s="136"/>
      <c r="TEL69" s="136"/>
      <c r="TEM69" s="136"/>
      <c r="TEN69" s="136"/>
      <c r="TEO69" s="136"/>
      <c r="TEP69" s="136"/>
      <c r="TEQ69" s="136"/>
      <c r="TER69" s="136"/>
      <c r="TES69" s="136"/>
      <c r="TET69" s="136"/>
      <c r="TEU69" s="136"/>
      <c r="TEV69" s="136"/>
      <c r="TEW69" s="136"/>
      <c r="TEX69" s="136"/>
      <c r="TEY69" s="136"/>
      <c r="TEZ69" s="136"/>
      <c r="TFA69" s="136"/>
      <c r="TFB69" s="136"/>
      <c r="TFC69" s="136"/>
      <c r="TFD69" s="136"/>
      <c r="TFE69" s="136"/>
      <c r="TFF69" s="136"/>
      <c r="TFG69" s="136"/>
      <c r="TFH69" s="136"/>
      <c r="TFI69" s="136"/>
      <c r="TFJ69" s="136"/>
      <c r="TFK69" s="136"/>
      <c r="TFL69" s="136"/>
      <c r="TFM69" s="136"/>
      <c r="TFN69" s="136"/>
      <c r="TFO69" s="136"/>
      <c r="TFP69" s="136"/>
      <c r="TFQ69" s="136"/>
      <c r="TFR69" s="136"/>
      <c r="TFS69" s="136"/>
      <c r="TFT69" s="136"/>
      <c r="TFU69" s="136"/>
      <c r="TFV69" s="136"/>
      <c r="TFW69" s="136"/>
      <c r="TFX69" s="136"/>
      <c r="TFY69" s="136"/>
      <c r="TFZ69" s="136"/>
      <c r="TGA69" s="136"/>
      <c r="TGB69" s="136"/>
      <c r="TGC69" s="136"/>
      <c r="TGD69" s="136"/>
      <c r="TGE69" s="136"/>
      <c r="TGF69" s="136"/>
      <c r="TGG69" s="136"/>
      <c r="TGH69" s="136"/>
      <c r="TGI69" s="136"/>
      <c r="TGJ69" s="136"/>
      <c r="TGK69" s="136"/>
      <c r="TGL69" s="136"/>
      <c r="TGM69" s="136"/>
      <c r="TGN69" s="136"/>
      <c r="TGO69" s="136"/>
      <c r="TGP69" s="136"/>
      <c r="TGQ69" s="136"/>
      <c r="TGR69" s="136"/>
      <c r="TGS69" s="136"/>
      <c r="TGT69" s="136"/>
      <c r="TGU69" s="136"/>
      <c r="TGV69" s="136"/>
      <c r="TGW69" s="136"/>
      <c r="TGX69" s="136"/>
      <c r="TGY69" s="136"/>
      <c r="TGZ69" s="136"/>
      <c r="THA69" s="136"/>
      <c r="THB69" s="136"/>
      <c r="THC69" s="136"/>
      <c r="THD69" s="136"/>
      <c r="THE69" s="136"/>
      <c r="THF69" s="136"/>
      <c r="THG69" s="136"/>
      <c r="THH69" s="136"/>
      <c r="THI69" s="136"/>
      <c r="THJ69" s="136"/>
      <c r="THK69" s="136"/>
      <c r="THL69" s="136"/>
      <c r="THM69" s="136"/>
      <c r="THN69" s="136"/>
      <c r="THO69" s="136"/>
      <c r="THP69" s="136"/>
      <c r="THQ69" s="136"/>
      <c r="THR69" s="136"/>
      <c r="THS69" s="136"/>
      <c r="THT69" s="136"/>
      <c r="THU69" s="136"/>
      <c r="THV69" s="136"/>
      <c r="THW69" s="136"/>
      <c r="THX69" s="136"/>
      <c r="THY69" s="136"/>
      <c r="THZ69" s="136"/>
      <c r="TIA69" s="136"/>
      <c r="TIB69" s="136"/>
      <c r="TIC69" s="136"/>
      <c r="TID69" s="136"/>
      <c r="TIE69" s="136"/>
      <c r="TIF69" s="136"/>
      <c r="TIG69" s="136"/>
      <c r="TIH69" s="136"/>
      <c r="TII69" s="136"/>
      <c r="TIJ69" s="136"/>
      <c r="TIK69" s="136"/>
      <c r="TIL69" s="136"/>
      <c r="TIM69" s="136"/>
      <c r="TIN69" s="136"/>
      <c r="TIO69" s="136"/>
      <c r="TIP69" s="136"/>
      <c r="TIQ69" s="136"/>
      <c r="TIR69" s="136"/>
      <c r="TIS69" s="136"/>
      <c r="TIT69" s="136"/>
      <c r="TIU69" s="136"/>
      <c r="TIV69" s="136"/>
      <c r="TIW69" s="136"/>
      <c r="TIX69" s="136"/>
      <c r="TIY69" s="136"/>
      <c r="TIZ69" s="136"/>
      <c r="TJA69" s="136"/>
      <c r="TJB69" s="136"/>
      <c r="TJC69" s="136"/>
      <c r="TJD69" s="136"/>
      <c r="TJE69" s="136"/>
      <c r="TJF69" s="136"/>
      <c r="TJG69" s="136"/>
      <c r="TJH69" s="136"/>
      <c r="TJI69" s="136"/>
      <c r="TJJ69" s="136"/>
      <c r="TJK69" s="136"/>
      <c r="TJL69" s="136"/>
      <c r="TJM69" s="136"/>
      <c r="TJN69" s="136"/>
      <c r="TJO69" s="136"/>
      <c r="TJP69" s="136"/>
      <c r="TJQ69" s="136"/>
      <c r="TJR69" s="136"/>
      <c r="TJS69" s="136"/>
      <c r="TJT69" s="136"/>
      <c r="TJU69" s="136"/>
      <c r="TJV69" s="136"/>
      <c r="TJW69" s="136"/>
      <c r="TJX69" s="136"/>
      <c r="TJY69" s="136"/>
      <c r="TJZ69" s="136"/>
      <c r="TKA69" s="136"/>
      <c r="TKB69" s="136"/>
      <c r="TKC69" s="136"/>
      <c r="TKD69" s="136"/>
      <c r="TKE69" s="136"/>
      <c r="TKF69" s="136"/>
      <c r="TKG69" s="136"/>
      <c r="TKH69" s="136"/>
      <c r="TKI69" s="136"/>
      <c r="TKJ69" s="136"/>
      <c r="TKK69" s="136"/>
      <c r="TKL69" s="136"/>
      <c r="TKM69" s="136"/>
      <c r="TKN69" s="136"/>
      <c r="TKO69" s="136"/>
      <c r="TKP69" s="136"/>
      <c r="TKQ69" s="136"/>
      <c r="TKR69" s="136"/>
      <c r="TKS69" s="136"/>
      <c r="TKT69" s="136"/>
      <c r="TKU69" s="136"/>
      <c r="TKV69" s="136"/>
      <c r="TKW69" s="136"/>
      <c r="TKX69" s="136"/>
      <c r="TKY69" s="136"/>
      <c r="TKZ69" s="136"/>
      <c r="TLA69" s="136"/>
      <c r="TLB69" s="136"/>
      <c r="TLC69" s="136"/>
      <c r="TLD69" s="136"/>
      <c r="TLE69" s="136"/>
      <c r="TLF69" s="136"/>
      <c r="TLG69" s="136"/>
      <c r="TLH69" s="136"/>
      <c r="TLI69" s="136"/>
      <c r="TLJ69" s="136"/>
      <c r="TLK69" s="136"/>
      <c r="TLL69" s="136"/>
      <c r="TLM69" s="136"/>
      <c r="TLN69" s="136"/>
      <c r="TLO69" s="136"/>
      <c r="TLP69" s="136"/>
      <c r="TLQ69" s="136"/>
      <c r="TLR69" s="136"/>
      <c r="TLS69" s="136"/>
      <c r="TLT69" s="136"/>
      <c r="TLU69" s="136"/>
      <c r="TLV69" s="136"/>
      <c r="TLW69" s="136"/>
      <c r="TLX69" s="136"/>
      <c r="TLY69" s="136"/>
      <c r="TLZ69" s="136"/>
      <c r="TMA69" s="136"/>
      <c r="TMB69" s="136"/>
      <c r="TMC69" s="136"/>
      <c r="TMD69" s="136"/>
      <c r="TME69" s="136"/>
      <c r="TMF69" s="136"/>
      <c r="TMG69" s="136"/>
      <c r="TMH69" s="136"/>
      <c r="TMI69" s="136"/>
      <c r="TMJ69" s="136"/>
      <c r="TMK69" s="136"/>
      <c r="TML69" s="136"/>
      <c r="TMM69" s="136"/>
      <c r="TMN69" s="136"/>
      <c r="TMO69" s="136"/>
      <c r="TMP69" s="136"/>
      <c r="TMQ69" s="136"/>
      <c r="TMR69" s="136"/>
      <c r="TMS69" s="136"/>
      <c r="TMT69" s="136"/>
      <c r="TMU69" s="136"/>
      <c r="TMV69" s="136"/>
      <c r="TMW69" s="136"/>
      <c r="TMX69" s="136"/>
      <c r="TMY69" s="136"/>
      <c r="TMZ69" s="136"/>
      <c r="TNA69" s="136"/>
      <c r="TNB69" s="136"/>
      <c r="TNC69" s="136"/>
      <c r="TND69" s="136"/>
      <c r="TNE69" s="136"/>
      <c r="TNF69" s="136"/>
      <c r="TNG69" s="136"/>
      <c r="TNH69" s="136"/>
      <c r="TNI69" s="136"/>
      <c r="TNJ69" s="136"/>
      <c r="TNK69" s="136"/>
      <c r="TNL69" s="136"/>
      <c r="TNM69" s="136"/>
      <c r="TNN69" s="136"/>
      <c r="TNO69" s="136"/>
      <c r="TNP69" s="136"/>
      <c r="TNQ69" s="136"/>
      <c r="TNR69" s="136"/>
      <c r="TNS69" s="136"/>
      <c r="TNT69" s="136"/>
      <c r="TNU69" s="136"/>
      <c r="TNV69" s="136"/>
      <c r="TNW69" s="136"/>
      <c r="TNX69" s="136"/>
      <c r="TNY69" s="136"/>
      <c r="TNZ69" s="136"/>
      <c r="TOA69" s="136"/>
      <c r="TOB69" s="136"/>
      <c r="TOC69" s="136"/>
      <c r="TOD69" s="136"/>
      <c r="TOE69" s="136"/>
      <c r="TOF69" s="136"/>
      <c r="TOG69" s="136"/>
      <c r="TOH69" s="136"/>
      <c r="TOI69" s="136"/>
      <c r="TOJ69" s="136"/>
      <c r="TOK69" s="136"/>
      <c r="TOL69" s="136"/>
      <c r="TOM69" s="136"/>
      <c r="TON69" s="136"/>
      <c r="TOO69" s="136"/>
      <c r="TOP69" s="136"/>
      <c r="TOQ69" s="136"/>
      <c r="TOR69" s="136"/>
      <c r="TOS69" s="136"/>
      <c r="TOT69" s="136"/>
      <c r="TOU69" s="136"/>
      <c r="TOV69" s="136"/>
      <c r="TOW69" s="136"/>
      <c r="TOX69" s="136"/>
      <c r="TOY69" s="136"/>
      <c r="TOZ69" s="136"/>
      <c r="TPA69" s="136"/>
      <c r="TPB69" s="136"/>
      <c r="TPC69" s="136"/>
      <c r="TPD69" s="136"/>
      <c r="TPE69" s="136"/>
      <c r="TPF69" s="136"/>
      <c r="TPG69" s="136"/>
      <c r="TPH69" s="136"/>
      <c r="TPI69" s="136"/>
      <c r="TPJ69" s="136"/>
      <c r="TPK69" s="136"/>
      <c r="TPL69" s="136"/>
      <c r="TPM69" s="136"/>
      <c r="TPN69" s="136"/>
      <c r="TPO69" s="136"/>
      <c r="TPP69" s="136"/>
      <c r="TPQ69" s="136"/>
      <c r="TPR69" s="136"/>
      <c r="TPS69" s="136"/>
      <c r="TPT69" s="136"/>
      <c r="TPU69" s="136"/>
      <c r="TPV69" s="136"/>
      <c r="TPW69" s="136"/>
      <c r="TPX69" s="136"/>
      <c r="TPY69" s="136"/>
      <c r="TPZ69" s="136"/>
      <c r="TQA69" s="136"/>
      <c r="TQB69" s="136"/>
      <c r="TQC69" s="136"/>
      <c r="TQD69" s="136"/>
      <c r="TQE69" s="136"/>
      <c r="TQF69" s="136"/>
      <c r="TQG69" s="136"/>
      <c r="TQH69" s="136"/>
      <c r="TQI69" s="136"/>
      <c r="TQJ69" s="136"/>
      <c r="TQK69" s="136"/>
      <c r="TQL69" s="136"/>
      <c r="TQM69" s="136"/>
      <c r="TQN69" s="136"/>
      <c r="TQO69" s="136"/>
      <c r="TQP69" s="136"/>
      <c r="TQQ69" s="136"/>
      <c r="TQR69" s="136"/>
      <c r="TQS69" s="136"/>
      <c r="TQT69" s="136"/>
      <c r="TQU69" s="136"/>
      <c r="TQV69" s="136"/>
      <c r="TQW69" s="136"/>
      <c r="TQX69" s="136"/>
      <c r="TQY69" s="136"/>
      <c r="TQZ69" s="136"/>
      <c r="TRA69" s="136"/>
      <c r="TRB69" s="136"/>
      <c r="TRC69" s="136"/>
      <c r="TRD69" s="136"/>
      <c r="TRE69" s="136"/>
      <c r="TRF69" s="136"/>
      <c r="TRG69" s="136"/>
      <c r="TRH69" s="136"/>
      <c r="TRI69" s="136"/>
      <c r="TRJ69" s="136"/>
      <c r="TRK69" s="136"/>
      <c r="TRL69" s="136"/>
      <c r="TRM69" s="136"/>
      <c r="TRN69" s="136"/>
      <c r="TRO69" s="136"/>
      <c r="TRP69" s="136"/>
      <c r="TRQ69" s="136"/>
      <c r="TRR69" s="136"/>
      <c r="TRS69" s="136"/>
      <c r="TRT69" s="136"/>
      <c r="TRU69" s="136"/>
      <c r="TRV69" s="136"/>
      <c r="TRW69" s="136"/>
      <c r="TRX69" s="136"/>
      <c r="TRY69" s="136"/>
      <c r="TRZ69" s="136"/>
      <c r="TSA69" s="136"/>
      <c r="TSB69" s="136"/>
      <c r="TSC69" s="136"/>
      <c r="TSD69" s="136"/>
      <c r="TSE69" s="136"/>
      <c r="TSF69" s="136"/>
      <c r="TSG69" s="136"/>
      <c r="TSH69" s="136"/>
      <c r="TSI69" s="136"/>
      <c r="TSJ69" s="136"/>
      <c r="TSK69" s="136"/>
      <c r="TSL69" s="136"/>
      <c r="TSM69" s="136"/>
      <c r="TSN69" s="136"/>
      <c r="TSO69" s="136"/>
      <c r="TSP69" s="136"/>
      <c r="TSQ69" s="136"/>
      <c r="TSR69" s="136"/>
      <c r="TSS69" s="136"/>
      <c r="TST69" s="136"/>
      <c r="TSU69" s="136"/>
      <c r="TSV69" s="136"/>
      <c r="TSW69" s="136"/>
      <c r="TSX69" s="136"/>
      <c r="TSY69" s="136"/>
      <c r="TSZ69" s="136"/>
      <c r="TTA69" s="136"/>
      <c r="TTB69" s="136"/>
      <c r="TTC69" s="136"/>
      <c r="TTD69" s="136"/>
      <c r="TTE69" s="136"/>
      <c r="TTF69" s="136"/>
      <c r="TTG69" s="136"/>
      <c r="TTH69" s="136"/>
      <c r="TTI69" s="136"/>
      <c r="TTJ69" s="136"/>
      <c r="TTK69" s="136"/>
      <c r="TTL69" s="136"/>
      <c r="TTM69" s="136"/>
      <c r="TTN69" s="136"/>
      <c r="TTO69" s="136"/>
      <c r="TTP69" s="136"/>
      <c r="TTQ69" s="136"/>
      <c r="TTR69" s="136"/>
      <c r="TTS69" s="136"/>
      <c r="TTT69" s="136"/>
      <c r="TTU69" s="136"/>
      <c r="TTV69" s="136"/>
      <c r="TTW69" s="136"/>
      <c r="TTX69" s="136"/>
      <c r="TTY69" s="136"/>
      <c r="TTZ69" s="136"/>
      <c r="TUA69" s="136"/>
      <c r="TUB69" s="136"/>
      <c r="TUC69" s="136"/>
      <c r="TUD69" s="136"/>
      <c r="TUE69" s="136"/>
      <c r="TUF69" s="136"/>
      <c r="TUG69" s="136"/>
      <c r="TUH69" s="136"/>
      <c r="TUI69" s="136"/>
      <c r="TUJ69" s="136"/>
      <c r="TUK69" s="136"/>
      <c r="TUL69" s="136"/>
      <c r="TUM69" s="136"/>
      <c r="TUN69" s="136"/>
      <c r="TUO69" s="136"/>
      <c r="TUP69" s="136"/>
      <c r="TUQ69" s="136"/>
      <c r="TUR69" s="136"/>
      <c r="TUS69" s="136"/>
      <c r="TUT69" s="136"/>
      <c r="TUU69" s="136"/>
      <c r="TUV69" s="136"/>
      <c r="TUW69" s="136"/>
      <c r="TUX69" s="136"/>
      <c r="TUY69" s="136"/>
      <c r="TUZ69" s="136"/>
      <c r="TVA69" s="136"/>
      <c r="TVB69" s="136"/>
      <c r="TVC69" s="136"/>
      <c r="TVD69" s="136"/>
      <c r="TVE69" s="136"/>
      <c r="TVF69" s="136"/>
      <c r="TVG69" s="136"/>
      <c r="TVH69" s="136"/>
      <c r="TVI69" s="136"/>
      <c r="TVJ69" s="136"/>
      <c r="TVK69" s="136"/>
      <c r="TVL69" s="136"/>
      <c r="TVM69" s="136"/>
      <c r="TVN69" s="136"/>
      <c r="TVO69" s="136"/>
      <c r="TVP69" s="136"/>
      <c r="TVQ69" s="136"/>
      <c r="TVR69" s="136"/>
      <c r="TVS69" s="136"/>
      <c r="TVT69" s="136"/>
      <c r="TVU69" s="136"/>
      <c r="TVV69" s="136"/>
      <c r="TVW69" s="136"/>
      <c r="TVX69" s="136"/>
      <c r="TVY69" s="136"/>
      <c r="TVZ69" s="136"/>
      <c r="TWA69" s="136"/>
      <c r="TWB69" s="136"/>
      <c r="TWC69" s="136"/>
      <c r="TWD69" s="136"/>
      <c r="TWE69" s="136"/>
      <c r="TWF69" s="136"/>
      <c r="TWG69" s="136"/>
      <c r="TWH69" s="136"/>
      <c r="TWI69" s="136"/>
      <c r="TWJ69" s="136"/>
      <c r="TWK69" s="136"/>
      <c r="TWL69" s="136"/>
      <c r="TWM69" s="136"/>
      <c r="TWN69" s="136"/>
      <c r="TWO69" s="136"/>
      <c r="TWP69" s="136"/>
      <c r="TWQ69" s="136"/>
      <c r="TWR69" s="136"/>
      <c r="TWS69" s="136"/>
      <c r="TWT69" s="136"/>
      <c r="TWU69" s="136"/>
      <c r="TWV69" s="136"/>
      <c r="TWW69" s="136"/>
      <c r="TWX69" s="136"/>
      <c r="TWY69" s="136"/>
      <c r="TWZ69" s="136"/>
      <c r="TXA69" s="136"/>
      <c r="TXB69" s="136"/>
      <c r="TXC69" s="136"/>
      <c r="TXD69" s="136"/>
      <c r="TXE69" s="136"/>
      <c r="TXF69" s="136"/>
      <c r="TXG69" s="136"/>
      <c r="TXH69" s="136"/>
      <c r="TXI69" s="136"/>
      <c r="TXJ69" s="136"/>
      <c r="TXK69" s="136"/>
      <c r="TXL69" s="136"/>
      <c r="TXM69" s="136"/>
      <c r="TXN69" s="136"/>
      <c r="TXO69" s="136"/>
      <c r="TXP69" s="136"/>
      <c r="TXQ69" s="136"/>
      <c r="TXR69" s="136"/>
      <c r="TXS69" s="136"/>
      <c r="TXT69" s="136"/>
      <c r="TXU69" s="136"/>
      <c r="TXV69" s="136"/>
      <c r="TXW69" s="136"/>
      <c r="TXX69" s="136"/>
      <c r="TXY69" s="136"/>
      <c r="TXZ69" s="136"/>
      <c r="TYA69" s="136"/>
      <c r="TYB69" s="136"/>
      <c r="TYC69" s="136"/>
      <c r="TYD69" s="136"/>
      <c r="TYE69" s="136"/>
      <c r="TYF69" s="136"/>
      <c r="TYG69" s="136"/>
      <c r="TYH69" s="136"/>
      <c r="TYI69" s="136"/>
      <c r="TYJ69" s="136"/>
      <c r="TYK69" s="136"/>
      <c r="TYL69" s="136"/>
      <c r="TYM69" s="136"/>
      <c r="TYN69" s="136"/>
      <c r="TYO69" s="136"/>
      <c r="TYP69" s="136"/>
      <c r="TYQ69" s="136"/>
      <c r="TYR69" s="136"/>
      <c r="TYS69" s="136"/>
      <c r="TYT69" s="136"/>
      <c r="TYU69" s="136"/>
      <c r="TYV69" s="136"/>
      <c r="TYW69" s="136"/>
      <c r="TYX69" s="136"/>
      <c r="TYY69" s="136"/>
      <c r="TYZ69" s="136"/>
      <c r="TZA69" s="136"/>
      <c r="TZB69" s="136"/>
      <c r="TZC69" s="136"/>
      <c r="TZD69" s="136"/>
      <c r="TZE69" s="136"/>
      <c r="TZF69" s="136"/>
      <c r="TZG69" s="136"/>
      <c r="TZH69" s="136"/>
      <c r="TZI69" s="136"/>
      <c r="TZJ69" s="136"/>
      <c r="TZK69" s="136"/>
      <c r="TZL69" s="136"/>
      <c r="TZM69" s="136"/>
      <c r="TZN69" s="136"/>
      <c r="TZO69" s="136"/>
      <c r="TZP69" s="136"/>
      <c r="TZQ69" s="136"/>
      <c r="TZR69" s="136"/>
      <c r="TZS69" s="136"/>
      <c r="TZT69" s="136"/>
      <c r="TZU69" s="136"/>
      <c r="TZV69" s="136"/>
      <c r="TZW69" s="136"/>
      <c r="TZX69" s="136"/>
      <c r="TZY69" s="136"/>
      <c r="TZZ69" s="136"/>
      <c r="UAA69" s="136"/>
      <c r="UAB69" s="136"/>
      <c r="UAC69" s="136"/>
      <c r="UAD69" s="136"/>
      <c r="UAE69" s="136"/>
      <c r="UAF69" s="136"/>
      <c r="UAG69" s="136"/>
      <c r="UAH69" s="136"/>
      <c r="UAI69" s="136"/>
      <c r="UAJ69" s="136"/>
      <c r="UAK69" s="136"/>
      <c r="UAL69" s="136"/>
      <c r="UAM69" s="136"/>
      <c r="UAN69" s="136"/>
      <c r="UAO69" s="136"/>
      <c r="UAP69" s="136"/>
      <c r="UAQ69" s="136"/>
      <c r="UAR69" s="136"/>
      <c r="UAS69" s="136"/>
      <c r="UAT69" s="136"/>
      <c r="UAU69" s="136"/>
      <c r="UAV69" s="136"/>
      <c r="UAW69" s="136"/>
      <c r="UAX69" s="136"/>
      <c r="UAY69" s="136"/>
      <c r="UAZ69" s="136"/>
      <c r="UBA69" s="136"/>
      <c r="UBB69" s="136"/>
      <c r="UBC69" s="136"/>
      <c r="UBD69" s="136"/>
      <c r="UBE69" s="136"/>
      <c r="UBF69" s="136"/>
      <c r="UBG69" s="136"/>
      <c r="UBH69" s="136"/>
      <c r="UBI69" s="136"/>
      <c r="UBJ69" s="136"/>
      <c r="UBK69" s="136"/>
      <c r="UBL69" s="136"/>
      <c r="UBM69" s="136"/>
      <c r="UBN69" s="136"/>
      <c r="UBO69" s="136"/>
      <c r="UBP69" s="136"/>
      <c r="UBQ69" s="136"/>
      <c r="UBR69" s="136"/>
      <c r="UBS69" s="136"/>
      <c r="UBT69" s="136"/>
      <c r="UBU69" s="136"/>
      <c r="UBV69" s="136"/>
      <c r="UBW69" s="136"/>
      <c r="UBX69" s="136"/>
      <c r="UBY69" s="136"/>
      <c r="UBZ69" s="136"/>
      <c r="UCA69" s="136"/>
      <c r="UCB69" s="136"/>
      <c r="UCC69" s="136"/>
      <c r="UCD69" s="136"/>
      <c r="UCE69" s="136"/>
      <c r="UCF69" s="136"/>
      <c r="UCG69" s="136"/>
      <c r="UCH69" s="136"/>
      <c r="UCI69" s="136"/>
      <c r="UCJ69" s="136"/>
      <c r="UCK69" s="136"/>
      <c r="UCL69" s="136"/>
      <c r="UCM69" s="136"/>
      <c r="UCN69" s="136"/>
      <c r="UCO69" s="136"/>
      <c r="UCP69" s="136"/>
      <c r="UCQ69" s="136"/>
      <c r="UCR69" s="136"/>
      <c r="UCS69" s="136"/>
      <c r="UCT69" s="136"/>
      <c r="UCU69" s="136"/>
      <c r="UCV69" s="136"/>
      <c r="UCW69" s="136"/>
      <c r="UCX69" s="136"/>
      <c r="UCY69" s="136"/>
      <c r="UCZ69" s="136"/>
      <c r="UDA69" s="136"/>
      <c r="UDB69" s="136"/>
      <c r="UDC69" s="136"/>
      <c r="UDD69" s="136"/>
      <c r="UDE69" s="136"/>
      <c r="UDF69" s="136"/>
      <c r="UDG69" s="136"/>
      <c r="UDH69" s="136"/>
      <c r="UDI69" s="136"/>
      <c r="UDJ69" s="136"/>
      <c r="UDK69" s="136"/>
      <c r="UDL69" s="136"/>
      <c r="UDM69" s="136"/>
      <c r="UDN69" s="136"/>
      <c r="UDO69" s="136"/>
      <c r="UDP69" s="136"/>
      <c r="UDQ69" s="136"/>
      <c r="UDR69" s="136"/>
      <c r="UDS69" s="136"/>
      <c r="UDT69" s="136"/>
      <c r="UDU69" s="136"/>
      <c r="UDV69" s="136"/>
      <c r="UDW69" s="136"/>
      <c r="UDX69" s="136"/>
      <c r="UDY69" s="136"/>
      <c r="UDZ69" s="136"/>
      <c r="UEA69" s="136"/>
      <c r="UEB69" s="136"/>
      <c r="UEC69" s="136"/>
      <c r="UED69" s="136"/>
      <c r="UEE69" s="136"/>
      <c r="UEF69" s="136"/>
      <c r="UEG69" s="136"/>
      <c r="UEH69" s="136"/>
      <c r="UEI69" s="136"/>
      <c r="UEJ69" s="136"/>
      <c r="UEK69" s="136"/>
      <c r="UEL69" s="136"/>
      <c r="UEM69" s="136"/>
      <c r="UEN69" s="136"/>
      <c r="UEO69" s="136"/>
      <c r="UEP69" s="136"/>
      <c r="UEQ69" s="136"/>
      <c r="UER69" s="136"/>
      <c r="UES69" s="136"/>
      <c r="UET69" s="136"/>
      <c r="UEU69" s="136"/>
      <c r="UEV69" s="136"/>
      <c r="UEW69" s="136"/>
      <c r="UEX69" s="136"/>
      <c r="UEY69" s="136"/>
      <c r="UEZ69" s="136"/>
      <c r="UFA69" s="136"/>
      <c r="UFB69" s="136"/>
      <c r="UFC69" s="136"/>
      <c r="UFD69" s="136"/>
      <c r="UFE69" s="136"/>
      <c r="UFF69" s="136"/>
      <c r="UFG69" s="136"/>
      <c r="UFH69" s="136"/>
      <c r="UFI69" s="136"/>
      <c r="UFJ69" s="136"/>
      <c r="UFK69" s="136"/>
      <c r="UFL69" s="136"/>
      <c r="UFM69" s="136"/>
      <c r="UFN69" s="136"/>
      <c r="UFO69" s="136"/>
      <c r="UFP69" s="136"/>
      <c r="UFQ69" s="136"/>
      <c r="UFR69" s="136"/>
      <c r="UFS69" s="136"/>
      <c r="UFT69" s="136"/>
      <c r="UFU69" s="136"/>
      <c r="UFV69" s="136"/>
      <c r="UFW69" s="136"/>
      <c r="UFX69" s="136"/>
      <c r="UFY69" s="136"/>
      <c r="UFZ69" s="136"/>
      <c r="UGA69" s="136"/>
      <c r="UGB69" s="136"/>
      <c r="UGC69" s="136"/>
      <c r="UGD69" s="136"/>
      <c r="UGE69" s="136"/>
      <c r="UGF69" s="136"/>
      <c r="UGG69" s="136"/>
      <c r="UGH69" s="136"/>
      <c r="UGI69" s="136"/>
      <c r="UGJ69" s="136"/>
      <c r="UGK69" s="136"/>
      <c r="UGL69" s="136"/>
      <c r="UGM69" s="136"/>
      <c r="UGN69" s="136"/>
      <c r="UGO69" s="136"/>
      <c r="UGP69" s="136"/>
      <c r="UGQ69" s="136"/>
      <c r="UGR69" s="136"/>
      <c r="UGS69" s="136"/>
      <c r="UGT69" s="136"/>
      <c r="UGU69" s="136"/>
      <c r="UGV69" s="136"/>
      <c r="UGW69" s="136"/>
      <c r="UGX69" s="136"/>
      <c r="UGY69" s="136"/>
      <c r="UGZ69" s="136"/>
      <c r="UHA69" s="136"/>
      <c r="UHB69" s="136"/>
      <c r="UHC69" s="136"/>
      <c r="UHD69" s="136"/>
      <c r="UHE69" s="136"/>
      <c r="UHF69" s="136"/>
      <c r="UHG69" s="136"/>
      <c r="UHH69" s="136"/>
      <c r="UHI69" s="136"/>
      <c r="UHJ69" s="136"/>
      <c r="UHK69" s="136"/>
      <c r="UHL69" s="136"/>
      <c r="UHM69" s="136"/>
      <c r="UHN69" s="136"/>
      <c r="UHO69" s="136"/>
      <c r="UHP69" s="136"/>
      <c r="UHQ69" s="136"/>
      <c r="UHR69" s="136"/>
      <c r="UHS69" s="136"/>
      <c r="UHT69" s="136"/>
      <c r="UHU69" s="136"/>
      <c r="UHV69" s="136"/>
      <c r="UHW69" s="136"/>
      <c r="UHX69" s="136"/>
      <c r="UHY69" s="136"/>
      <c r="UHZ69" s="136"/>
      <c r="UIA69" s="136"/>
      <c r="UIB69" s="136"/>
      <c r="UIC69" s="136"/>
      <c r="UID69" s="136"/>
      <c r="UIE69" s="136"/>
      <c r="UIF69" s="136"/>
      <c r="UIG69" s="136"/>
      <c r="UIH69" s="136"/>
      <c r="UII69" s="136"/>
      <c r="UIJ69" s="136"/>
      <c r="UIK69" s="136"/>
      <c r="UIL69" s="136"/>
      <c r="UIM69" s="136"/>
      <c r="UIN69" s="136"/>
      <c r="UIO69" s="136"/>
      <c r="UIP69" s="136"/>
      <c r="UIQ69" s="136"/>
      <c r="UIR69" s="136"/>
      <c r="UIS69" s="136"/>
      <c r="UIT69" s="136"/>
      <c r="UIU69" s="136"/>
      <c r="UIV69" s="136"/>
      <c r="UIW69" s="136"/>
      <c r="UIX69" s="136"/>
      <c r="UIY69" s="136"/>
      <c r="UIZ69" s="136"/>
      <c r="UJA69" s="136"/>
      <c r="UJB69" s="136"/>
      <c r="UJC69" s="136"/>
      <c r="UJD69" s="136"/>
      <c r="UJE69" s="136"/>
      <c r="UJF69" s="136"/>
      <c r="UJG69" s="136"/>
      <c r="UJH69" s="136"/>
      <c r="UJI69" s="136"/>
      <c r="UJJ69" s="136"/>
      <c r="UJK69" s="136"/>
      <c r="UJL69" s="136"/>
      <c r="UJM69" s="136"/>
      <c r="UJN69" s="136"/>
      <c r="UJO69" s="136"/>
      <c r="UJP69" s="136"/>
      <c r="UJQ69" s="136"/>
      <c r="UJR69" s="136"/>
      <c r="UJS69" s="136"/>
      <c r="UJT69" s="136"/>
      <c r="UJU69" s="136"/>
      <c r="UJV69" s="136"/>
      <c r="UJW69" s="136"/>
      <c r="UJX69" s="136"/>
      <c r="UJY69" s="136"/>
      <c r="UJZ69" s="136"/>
      <c r="UKA69" s="136"/>
      <c r="UKB69" s="136"/>
      <c r="UKC69" s="136"/>
      <c r="UKD69" s="136"/>
      <c r="UKE69" s="136"/>
      <c r="UKF69" s="136"/>
      <c r="UKG69" s="136"/>
      <c r="UKH69" s="136"/>
      <c r="UKI69" s="136"/>
      <c r="UKJ69" s="136"/>
      <c r="UKK69" s="136"/>
      <c r="UKL69" s="136"/>
      <c r="UKM69" s="136"/>
      <c r="UKN69" s="136"/>
      <c r="UKO69" s="136"/>
      <c r="UKP69" s="136"/>
      <c r="UKQ69" s="136"/>
      <c r="UKR69" s="136"/>
      <c r="UKS69" s="136"/>
      <c r="UKT69" s="136"/>
      <c r="UKU69" s="136"/>
      <c r="UKV69" s="136"/>
      <c r="UKW69" s="136"/>
      <c r="UKX69" s="136"/>
      <c r="UKY69" s="136"/>
      <c r="UKZ69" s="136"/>
      <c r="ULA69" s="136"/>
      <c r="ULB69" s="136"/>
      <c r="ULC69" s="136"/>
      <c r="ULD69" s="136"/>
      <c r="ULE69" s="136"/>
      <c r="ULF69" s="136"/>
      <c r="ULG69" s="136"/>
      <c r="ULH69" s="136"/>
      <c r="ULI69" s="136"/>
      <c r="ULJ69" s="136"/>
      <c r="ULK69" s="136"/>
      <c r="ULL69" s="136"/>
      <c r="ULM69" s="136"/>
      <c r="ULN69" s="136"/>
      <c r="ULO69" s="136"/>
      <c r="ULP69" s="136"/>
      <c r="ULQ69" s="136"/>
      <c r="ULR69" s="136"/>
      <c r="ULS69" s="136"/>
      <c r="ULT69" s="136"/>
      <c r="ULU69" s="136"/>
      <c r="ULV69" s="136"/>
      <c r="ULW69" s="136"/>
      <c r="ULX69" s="136"/>
      <c r="ULY69" s="136"/>
      <c r="ULZ69" s="136"/>
      <c r="UMA69" s="136"/>
      <c r="UMB69" s="136"/>
      <c r="UMC69" s="136"/>
      <c r="UMD69" s="136"/>
      <c r="UME69" s="136"/>
      <c r="UMF69" s="136"/>
      <c r="UMG69" s="136"/>
      <c r="UMH69" s="136"/>
      <c r="UMI69" s="136"/>
      <c r="UMJ69" s="136"/>
      <c r="UMK69" s="136"/>
      <c r="UML69" s="136"/>
      <c r="UMM69" s="136"/>
      <c r="UMN69" s="136"/>
      <c r="UMO69" s="136"/>
      <c r="UMP69" s="136"/>
      <c r="UMQ69" s="136"/>
      <c r="UMR69" s="136"/>
      <c r="UMS69" s="136"/>
      <c r="UMT69" s="136"/>
      <c r="UMU69" s="136"/>
      <c r="UMV69" s="136"/>
      <c r="UMW69" s="136"/>
      <c r="UMX69" s="136"/>
      <c r="UMY69" s="136"/>
      <c r="UMZ69" s="136"/>
      <c r="UNA69" s="136"/>
      <c r="UNB69" s="136"/>
      <c r="UNC69" s="136"/>
      <c r="UND69" s="136"/>
      <c r="UNE69" s="136"/>
      <c r="UNF69" s="136"/>
      <c r="UNG69" s="136"/>
      <c r="UNH69" s="136"/>
      <c r="UNI69" s="136"/>
      <c r="UNJ69" s="136"/>
      <c r="UNK69" s="136"/>
      <c r="UNL69" s="136"/>
      <c r="UNM69" s="136"/>
      <c r="UNN69" s="136"/>
      <c r="UNO69" s="136"/>
      <c r="UNP69" s="136"/>
      <c r="UNQ69" s="136"/>
      <c r="UNR69" s="136"/>
      <c r="UNS69" s="136"/>
      <c r="UNT69" s="136"/>
      <c r="UNU69" s="136"/>
      <c r="UNV69" s="136"/>
      <c r="UNW69" s="136"/>
      <c r="UNX69" s="136"/>
      <c r="UNY69" s="136"/>
      <c r="UNZ69" s="136"/>
      <c r="UOA69" s="136"/>
      <c r="UOB69" s="136"/>
      <c r="UOC69" s="136"/>
      <c r="UOD69" s="136"/>
      <c r="UOE69" s="136"/>
      <c r="UOF69" s="136"/>
      <c r="UOG69" s="136"/>
      <c r="UOH69" s="136"/>
      <c r="UOI69" s="136"/>
      <c r="UOJ69" s="136"/>
      <c r="UOK69" s="136"/>
      <c r="UOL69" s="136"/>
      <c r="UOM69" s="136"/>
      <c r="UON69" s="136"/>
      <c r="UOO69" s="136"/>
      <c r="UOP69" s="136"/>
      <c r="UOQ69" s="136"/>
      <c r="UOR69" s="136"/>
      <c r="UOS69" s="136"/>
      <c r="UOT69" s="136"/>
      <c r="UOU69" s="136"/>
      <c r="UOV69" s="136"/>
      <c r="UOW69" s="136"/>
      <c r="UOX69" s="136"/>
      <c r="UOY69" s="136"/>
      <c r="UOZ69" s="136"/>
      <c r="UPA69" s="136"/>
      <c r="UPB69" s="136"/>
      <c r="UPC69" s="136"/>
      <c r="UPD69" s="136"/>
      <c r="UPE69" s="136"/>
      <c r="UPF69" s="136"/>
      <c r="UPG69" s="136"/>
      <c r="UPH69" s="136"/>
      <c r="UPI69" s="136"/>
      <c r="UPJ69" s="136"/>
      <c r="UPK69" s="136"/>
      <c r="UPL69" s="136"/>
      <c r="UPM69" s="136"/>
      <c r="UPN69" s="136"/>
      <c r="UPO69" s="136"/>
      <c r="UPP69" s="136"/>
      <c r="UPQ69" s="136"/>
      <c r="UPR69" s="136"/>
      <c r="UPS69" s="136"/>
      <c r="UPT69" s="136"/>
      <c r="UPU69" s="136"/>
      <c r="UPV69" s="136"/>
      <c r="UPW69" s="136"/>
      <c r="UPX69" s="136"/>
      <c r="UPY69" s="136"/>
      <c r="UPZ69" s="136"/>
      <c r="UQA69" s="136"/>
      <c r="UQB69" s="136"/>
      <c r="UQC69" s="136"/>
      <c r="UQD69" s="136"/>
      <c r="UQE69" s="136"/>
      <c r="UQF69" s="136"/>
      <c r="UQG69" s="136"/>
      <c r="UQH69" s="136"/>
      <c r="UQI69" s="136"/>
      <c r="UQJ69" s="136"/>
      <c r="UQK69" s="136"/>
      <c r="UQL69" s="136"/>
      <c r="UQM69" s="136"/>
      <c r="UQN69" s="136"/>
      <c r="UQO69" s="136"/>
      <c r="UQP69" s="136"/>
      <c r="UQQ69" s="136"/>
      <c r="UQR69" s="136"/>
      <c r="UQS69" s="136"/>
      <c r="UQT69" s="136"/>
      <c r="UQU69" s="136"/>
      <c r="UQV69" s="136"/>
      <c r="UQW69" s="136"/>
      <c r="UQX69" s="136"/>
      <c r="UQY69" s="136"/>
      <c r="UQZ69" s="136"/>
      <c r="URA69" s="136"/>
      <c r="URB69" s="136"/>
      <c r="URC69" s="136"/>
      <c r="URD69" s="136"/>
      <c r="URE69" s="136"/>
      <c r="URF69" s="136"/>
      <c r="URG69" s="136"/>
      <c r="URH69" s="136"/>
      <c r="URI69" s="136"/>
      <c r="URJ69" s="136"/>
      <c r="URK69" s="136"/>
      <c r="URL69" s="136"/>
      <c r="URM69" s="136"/>
      <c r="URN69" s="136"/>
      <c r="URO69" s="136"/>
      <c r="URP69" s="136"/>
      <c r="URQ69" s="136"/>
      <c r="URR69" s="136"/>
      <c r="URS69" s="136"/>
      <c r="URT69" s="136"/>
      <c r="URU69" s="136"/>
      <c r="URV69" s="136"/>
      <c r="URW69" s="136"/>
      <c r="URX69" s="136"/>
      <c r="URY69" s="136"/>
      <c r="URZ69" s="136"/>
      <c r="USA69" s="136"/>
      <c r="USB69" s="136"/>
      <c r="USC69" s="136"/>
      <c r="USD69" s="136"/>
      <c r="USE69" s="136"/>
      <c r="USF69" s="136"/>
      <c r="USG69" s="136"/>
      <c r="USH69" s="136"/>
      <c r="USI69" s="136"/>
      <c r="USJ69" s="136"/>
      <c r="USK69" s="136"/>
      <c r="USL69" s="136"/>
      <c r="USM69" s="136"/>
      <c r="USN69" s="136"/>
      <c r="USO69" s="136"/>
      <c r="USP69" s="136"/>
      <c r="USQ69" s="136"/>
      <c r="USR69" s="136"/>
      <c r="USS69" s="136"/>
      <c r="UST69" s="136"/>
      <c r="USU69" s="136"/>
      <c r="USV69" s="136"/>
      <c r="USW69" s="136"/>
      <c r="USX69" s="136"/>
      <c r="USY69" s="136"/>
      <c r="USZ69" s="136"/>
      <c r="UTA69" s="136"/>
      <c r="UTB69" s="136"/>
      <c r="UTC69" s="136"/>
      <c r="UTD69" s="136"/>
      <c r="UTE69" s="136"/>
      <c r="UTF69" s="136"/>
      <c r="UTG69" s="136"/>
      <c r="UTH69" s="136"/>
      <c r="UTI69" s="136"/>
      <c r="UTJ69" s="136"/>
      <c r="UTK69" s="136"/>
      <c r="UTL69" s="136"/>
      <c r="UTM69" s="136"/>
      <c r="UTN69" s="136"/>
      <c r="UTO69" s="136"/>
      <c r="UTP69" s="136"/>
      <c r="UTQ69" s="136"/>
      <c r="UTR69" s="136"/>
      <c r="UTS69" s="136"/>
      <c r="UTT69" s="136"/>
      <c r="UTU69" s="136"/>
      <c r="UTV69" s="136"/>
      <c r="UTW69" s="136"/>
      <c r="UTX69" s="136"/>
      <c r="UTY69" s="136"/>
      <c r="UTZ69" s="136"/>
      <c r="UUA69" s="136"/>
      <c r="UUB69" s="136"/>
      <c r="UUC69" s="136"/>
      <c r="UUD69" s="136"/>
      <c r="UUE69" s="136"/>
      <c r="UUF69" s="136"/>
      <c r="UUG69" s="136"/>
      <c r="UUH69" s="136"/>
      <c r="UUI69" s="136"/>
      <c r="UUJ69" s="136"/>
      <c r="UUK69" s="136"/>
      <c r="UUL69" s="136"/>
      <c r="UUM69" s="136"/>
      <c r="UUN69" s="136"/>
      <c r="UUO69" s="136"/>
      <c r="UUP69" s="136"/>
      <c r="UUQ69" s="136"/>
      <c r="UUR69" s="136"/>
      <c r="UUS69" s="136"/>
      <c r="UUT69" s="136"/>
      <c r="UUU69" s="136"/>
      <c r="UUV69" s="136"/>
      <c r="UUW69" s="136"/>
      <c r="UUX69" s="136"/>
      <c r="UUY69" s="136"/>
      <c r="UUZ69" s="136"/>
      <c r="UVA69" s="136"/>
      <c r="UVB69" s="136"/>
      <c r="UVC69" s="136"/>
      <c r="UVD69" s="136"/>
      <c r="UVE69" s="136"/>
      <c r="UVF69" s="136"/>
      <c r="UVG69" s="136"/>
      <c r="UVH69" s="136"/>
      <c r="UVI69" s="136"/>
      <c r="UVJ69" s="136"/>
      <c r="UVK69" s="136"/>
      <c r="UVL69" s="136"/>
      <c r="UVM69" s="136"/>
      <c r="UVN69" s="136"/>
      <c r="UVO69" s="136"/>
      <c r="UVP69" s="136"/>
      <c r="UVQ69" s="136"/>
      <c r="UVR69" s="136"/>
      <c r="UVS69" s="136"/>
      <c r="UVT69" s="136"/>
      <c r="UVU69" s="136"/>
      <c r="UVV69" s="136"/>
      <c r="UVW69" s="136"/>
      <c r="UVX69" s="136"/>
      <c r="UVY69" s="136"/>
      <c r="UVZ69" s="136"/>
      <c r="UWA69" s="136"/>
      <c r="UWB69" s="136"/>
      <c r="UWC69" s="136"/>
      <c r="UWD69" s="136"/>
      <c r="UWE69" s="136"/>
      <c r="UWF69" s="136"/>
      <c r="UWG69" s="136"/>
      <c r="UWH69" s="136"/>
      <c r="UWI69" s="136"/>
      <c r="UWJ69" s="136"/>
      <c r="UWK69" s="136"/>
      <c r="UWL69" s="136"/>
      <c r="UWM69" s="136"/>
      <c r="UWN69" s="136"/>
      <c r="UWO69" s="136"/>
      <c r="UWP69" s="136"/>
      <c r="UWQ69" s="136"/>
      <c r="UWR69" s="136"/>
      <c r="UWS69" s="136"/>
      <c r="UWT69" s="136"/>
      <c r="UWU69" s="136"/>
      <c r="UWV69" s="136"/>
      <c r="UWW69" s="136"/>
      <c r="UWX69" s="136"/>
      <c r="UWY69" s="136"/>
      <c r="UWZ69" s="136"/>
      <c r="UXA69" s="136"/>
      <c r="UXB69" s="136"/>
      <c r="UXC69" s="136"/>
      <c r="UXD69" s="136"/>
      <c r="UXE69" s="136"/>
      <c r="UXF69" s="136"/>
      <c r="UXG69" s="136"/>
      <c r="UXH69" s="136"/>
      <c r="UXI69" s="136"/>
      <c r="UXJ69" s="136"/>
      <c r="UXK69" s="136"/>
      <c r="UXL69" s="136"/>
      <c r="UXM69" s="136"/>
      <c r="UXN69" s="136"/>
      <c r="UXO69" s="136"/>
      <c r="UXP69" s="136"/>
      <c r="UXQ69" s="136"/>
      <c r="UXR69" s="136"/>
      <c r="UXS69" s="136"/>
      <c r="UXT69" s="136"/>
      <c r="UXU69" s="136"/>
      <c r="UXV69" s="136"/>
      <c r="UXW69" s="136"/>
      <c r="UXX69" s="136"/>
      <c r="UXY69" s="136"/>
      <c r="UXZ69" s="136"/>
      <c r="UYA69" s="136"/>
      <c r="UYB69" s="136"/>
      <c r="UYC69" s="136"/>
      <c r="UYD69" s="136"/>
      <c r="UYE69" s="136"/>
      <c r="UYF69" s="136"/>
      <c r="UYG69" s="136"/>
      <c r="UYH69" s="136"/>
      <c r="UYI69" s="136"/>
      <c r="UYJ69" s="136"/>
      <c r="UYK69" s="136"/>
      <c r="UYL69" s="136"/>
      <c r="UYM69" s="136"/>
      <c r="UYN69" s="136"/>
      <c r="UYO69" s="136"/>
      <c r="UYP69" s="136"/>
      <c r="UYQ69" s="136"/>
      <c r="UYR69" s="136"/>
      <c r="UYS69" s="136"/>
      <c r="UYT69" s="136"/>
      <c r="UYU69" s="136"/>
      <c r="UYV69" s="136"/>
      <c r="UYW69" s="136"/>
      <c r="UYX69" s="136"/>
      <c r="UYY69" s="136"/>
      <c r="UYZ69" s="136"/>
      <c r="UZA69" s="136"/>
      <c r="UZB69" s="136"/>
      <c r="UZC69" s="136"/>
      <c r="UZD69" s="136"/>
      <c r="UZE69" s="136"/>
      <c r="UZF69" s="136"/>
      <c r="UZG69" s="136"/>
      <c r="UZH69" s="136"/>
      <c r="UZI69" s="136"/>
      <c r="UZJ69" s="136"/>
      <c r="UZK69" s="136"/>
      <c r="UZL69" s="136"/>
      <c r="UZM69" s="136"/>
      <c r="UZN69" s="136"/>
      <c r="UZO69" s="136"/>
      <c r="UZP69" s="136"/>
      <c r="UZQ69" s="136"/>
      <c r="UZR69" s="136"/>
      <c r="UZS69" s="136"/>
      <c r="UZT69" s="136"/>
      <c r="UZU69" s="136"/>
      <c r="UZV69" s="136"/>
      <c r="UZW69" s="136"/>
      <c r="UZX69" s="136"/>
      <c r="UZY69" s="136"/>
      <c r="UZZ69" s="136"/>
      <c r="VAA69" s="136"/>
      <c r="VAB69" s="136"/>
      <c r="VAC69" s="136"/>
      <c r="VAD69" s="136"/>
      <c r="VAE69" s="136"/>
      <c r="VAF69" s="136"/>
      <c r="VAG69" s="136"/>
      <c r="VAH69" s="136"/>
      <c r="VAI69" s="136"/>
      <c r="VAJ69" s="136"/>
      <c r="VAK69" s="136"/>
      <c r="VAL69" s="136"/>
      <c r="VAM69" s="136"/>
      <c r="VAN69" s="136"/>
      <c r="VAO69" s="136"/>
      <c r="VAP69" s="136"/>
      <c r="VAQ69" s="136"/>
      <c r="VAR69" s="136"/>
      <c r="VAS69" s="136"/>
      <c r="VAT69" s="136"/>
      <c r="VAU69" s="136"/>
      <c r="VAV69" s="136"/>
      <c r="VAW69" s="136"/>
      <c r="VAX69" s="136"/>
      <c r="VAY69" s="136"/>
      <c r="VAZ69" s="136"/>
      <c r="VBA69" s="136"/>
      <c r="VBB69" s="136"/>
      <c r="VBC69" s="136"/>
      <c r="VBD69" s="136"/>
      <c r="VBE69" s="136"/>
      <c r="VBF69" s="136"/>
      <c r="VBG69" s="136"/>
      <c r="VBH69" s="136"/>
      <c r="VBI69" s="136"/>
      <c r="VBJ69" s="136"/>
      <c r="VBK69" s="136"/>
      <c r="VBL69" s="136"/>
      <c r="VBM69" s="136"/>
      <c r="VBN69" s="136"/>
      <c r="VBO69" s="136"/>
      <c r="VBP69" s="136"/>
      <c r="VBQ69" s="136"/>
      <c r="VBR69" s="136"/>
      <c r="VBS69" s="136"/>
      <c r="VBT69" s="136"/>
      <c r="VBU69" s="136"/>
      <c r="VBV69" s="136"/>
      <c r="VBW69" s="136"/>
      <c r="VBX69" s="136"/>
      <c r="VBY69" s="136"/>
      <c r="VBZ69" s="136"/>
      <c r="VCA69" s="136"/>
      <c r="VCB69" s="136"/>
      <c r="VCC69" s="136"/>
      <c r="VCD69" s="136"/>
      <c r="VCE69" s="136"/>
      <c r="VCF69" s="136"/>
      <c r="VCG69" s="136"/>
      <c r="VCH69" s="136"/>
      <c r="VCI69" s="136"/>
      <c r="VCJ69" s="136"/>
      <c r="VCK69" s="136"/>
      <c r="VCL69" s="136"/>
      <c r="VCM69" s="136"/>
      <c r="VCN69" s="136"/>
      <c r="VCO69" s="136"/>
      <c r="VCP69" s="136"/>
      <c r="VCQ69" s="136"/>
      <c r="VCR69" s="136"/>
      <c r="VCS69" s="136"/>
      <c r="VCT69" s="136"/>
      <c r="VCU69" s="136"/>
      <c r="VCV69" s="136"/>
      <c r="VCW69" s="136"/>
      <c r="VCX69" s="136"/>
      <c r="VCY69" s="136"/>
      <c r="VCZ69" s="136"/>
      <c r="VDA69" s="136"/>
      <c r="VDB69" s="136"/>
      <c r="VDC69" s="136"/>
      <c r="VDD69" s="136"/>
      <c r="VDE69" s="136"/>
      <c r="VDF69" s="136"/>
      <c r="VDG69" s="136"/>
      <c r="VDH69" s="136"/>
      <c r="VDI69" s="136"/>
      <c r="VDJ69" s="136"/>
      <c r="VDK69" s="136"/>
      <c r="VDL69" s="136"/>
      <c r="VDM69" s="136"/>
      <c r="VDN69" s="136"/>
      <c r="VDO69" s="136"/>
      <c r="VDP69" s="136"/>
      <c r="VDQ69" s="136"/>
      <c r="VDR69" s="136"/>
      <c r="VDS69" s="136"/>
      <c r="VDT69" s="136"/>
      <c r="VDU69" s="136"/>
      <c r="VDV69" s="136"/>
      <c r="VDW69" s="136"/>
      <c r="VDX69" s="136"/>
      <c r="VDY69" s="136"/>
      <c r="VDZ69" s="136"/>
      <c r="VEA69" s="136"/>
      <c r="VEB69" s="136"/>
      <c r="VEC69" s="136"/>
      <c r="VED69" s="136"/>
      <c r="VEE69" s="136"/>
      <c r="VEF69" s="136"/>
      <c r="VEG69" s="136"/>
      <c r="VEH69" s="136"/>
      <c r="VEI69" s="136"/>
      <c r="VEJ69" s="136"/>
      <c r="VEK69" s="136"/>
      <c r="VEL69" s="136"/>
      <c r="VEM69" s="136"/>
      <c r="VEN69" s="136"/>
      <c r="VEO69" s="136"/>
      <c r="VEP69" s="136"/>
      <c r="VEQ69" s="136"/>
      <c r="VER69" s="136"/>
      <c r="VES69" s="136"/>
      <c r="VET69" s="136"/>
      <c r="VEU69" s="136"/>
      <c r="VEV69" s="136"/>
      <c r="VEW69" s="136"/>
      <c r="VEX69" s="136"/>
      <c r="VEY69" s="136"/>
      <c r="VEZ69" s="136"/>
      <c r="VFA69" s="136"/>
      <c r="VFB69" s="136"/>
      <c r="VFC69" s="136"/>
      <c r="VFD69" s="136"/>
      <c r="VFE69" s="136"/>
      <c r="VFF69" s="136"/>
      <c r="VFG69" s="136"/>
      <c r="VFH69" s="136"/>
      <c r="VFI69" s="136"/>
      <c r="VFJ69" s="136"/>
      <c r="VFK69" s="136"/>
      <c r="VFL69" s="136"/>
      <c r="VFM69" s="136"/>
      <c r="VFN69" s="136"/>
      <c r="VFO69" s="136"/>
      <c r="VFP69" s="136"/>
      <c r="VFQ69" s="136"/>
      <c r="VFR69" s="136"/>
      <c r="VFS69" s="136"/>
      <c r="VFT69" s="136"/>
      <c r="VFU69" s="136"/>
      <c r="VFV69" s="136"/>
      <c r="VFW69" s="136"/>
      <c r="VFX69" s="136"/>
      <c r="VFY69" s="136"/>
      <c r="VFZ69" s="136"/>
      <c r="VGA69" s="136"/>
      <c r="VGB69" s="136"/>
      <c r="VGC69" s="136"/>
      <c r="VGD69" s="136"/>
      <c r="VGE69" s="136"/>
      <c r="VGF69" s="136"/>
      <c r="VGG69" s="136"/>
      <c r="VGH69" s="136"/>
      <c r="VGI69" s="136"/>
      <c r="VGJ69" s="136"/>
      <c r="VGK69" s="136"/>
      <c r="VGL69" s="136"/>
      <c r="VGM69" s="136"/>
      <c r="VGN69" s="136"/>
      <c r="VGO69" s="136"/>
      <c r="VGP69" s="136"/>
      <c r="VGQ69" s="136"/>
      <c r="VGR69" s="136"/>
      <c r="VGS69" s="136"/>
      <c r="VGT69" s="136"/>
      <c r="VGU69" s="136"/>
      <c r="VGV69" s="136"/>
      <c r="VGW69" s="136"/>
      <c r="VGX69" s="136"/>
      <c r="VGY69" s="136"/>
      <c r="VGZ69" s="136"/>
      <c r="VHA69" s="136"/>
      <c r="VHB69" s="136"/>
      <c r="VHC69" s="136"/>
      <c r="VHD69" s="136"/>
      <c r="VHE69" s="136"/>
      <c r="VHF69" s="136"/>
      <c r="VHG69" s="136"/>
      <c r="VHH69" s="136"/>
      <c r="VHI69" s="136"/>
      <c r="VHJ69" s="136"/>
      <c r="VHK69" s="136"/>
      <c r="VHL69" s="136"/>
      <c r="VHM69" s="136"/>
      <c r="VHN69" s="136"/>
      <c r="VHO69" s="136"/>
      <c r="VHP69" s="136"/>
      <c r="VHQ69" s="136"/>
      <c r="VHR69" s="136"/>
      <c r="VHS69" s="136"/>
      <c r="VHT69" s="136"/>
      <c r="VHU69" s="136"/>
      <c r="VHV69" s="136"/>
      <c r="VHW69" s="136"/>
      <c r="VHX69" s="136"/>
      <c r="VHY69" s="136"/>
      <c r="VHZ69" s="136"/>
      <c r="VIA69" s="136"/>
      <c r="VIB69" s="136"/>
      <c r="VIC69" s="136"/>
      <c r="VID69" s="136"/>
      <c r="VIE69" s="136"/>
      <c r="VIF69" s="136"/>
      <c r="VIG69" s="136"/>
      <c r="VIH69" s="136"/>
      <c r="VII69" s="136"/>
      <c r="VIJ69" s="136"/>
      <c r="VIK69" s="136"/>
      <c r="VIL69" s="136"/>
      <c r="VIM69" s="136"/>
      <c r="VIN69" s="136"/>
      <c r="VIO69" s="136"/>
      <c r="VIP69" s="136"/>
      <c r="VIQ69" s="136"/>
      <c r="VIR69" s="136"/>
      <c r="VIS69" s="136"/>
      <c r="VIT69" s="136"/>
      <c r="VIU69" s="136"/>
      <c r="VIV69" s="136"/>
      <c r="VIW69" s="136"/>
      <c r="VIX69" s="136"/>
      <c r="VIY69" s="136"/>
      <c r="VIZ69" s="136"/>
      <c r="VJA69" s="136"/>
      <c r="VJB69" s="136"/>
      <c r="VJC69" s="136"/>
      <c r="VJD69" s="136"/>
      <c r="VJE69" s="136"/>
      <c r="VJF69" s="136"/>
      <c r="VJG69" s="136"/>
      <c r="VJH69" s="136"/>
      <c r="VJI69" s="136"/>
      <c r="VJJ69" s="136"/>
      <c r="VJK69" s="136"/>
      <c r="VJL69" s="136"/>
      <c r="VJM69" s="136"/>
      <c r="VJN69" s="136"/>
      <c r="VJO69" s="136"/>
      <c r="VJP69" s="136"/>
      <c r="VJQ69" s="136"/>
      <c r="VJR69" s="136"/>
      <c r="VJS69" s="136"/>
      <c r="VJT69" s="136"/>
      <c r="VJU69" s="136"/>
      <c r="VJV69" s="136"/>
      <c r="VJW69" s="136"/>
      <c r="VJX69" s="136"/>
      <c r="VJY69" s="136"/>
      <c r="VJZ69" s="136"/>
      <c r="VKA69" s="136"/>
      <c r="VKB69" s="136"/>
      <c r="VKC69" s="136"/>
      <c r="VKD69" s="136"/>
      <c r="VKE69" s="136"/>
      <c r="VKF69" s="136"/>
      <c r="VKG69" s="136"/>
      <c r="VKH69" s="136"/>
      <c r="VKI69" s="136"/>
      <c r="VKJ69" s="136"/>
      <c r="VKK69" s="136"/>
      <c r="VKL69" s="136"/>
      <c r="VKM69" s="136"/>
      <c r="VKN69" s="136"/>
      <c r="VKO69" s="136"/>
      <c r="VKP69" s="136"/>
      <c r="VKQ69" s="136"/>
      <c r="VKR69" s="136"/>
      <c r="VKS69" s="136"/>
      <c r="VKT69" s="136"/>
      <c r="VKU69" s="136"/>
      <c r="VKV69" s="136"/>
      <c r="VKW69" s="136"/>
      <c r="VKX69" s="136"/>
      <c r="VKY69" s="136"/>
      <c r="VKZ69" s="136"/>
      <c r="VLA69" s="136"/>
      <c r="VLB69" s="136"/>
      <c r="VLC69" s="136"/>
      <c r="VLD69" s="136"/>
      <c r="VLE69" s="136"/>
      <c r="VLF69" s="136"/>
      <c r="VLG69" s="136"/>
      <c r="VLH69" s="136"/>
      <c r="VLI69" s="136"/>
      <c r="VLJ69" s="136"/>
      <c r="VLK69" s="136"/>
      <c r="VLL69" s="136"/>
      <c r="VLM69" s="136"/>
      <c r="VLN69" s="136"/>
      <c r="VLO69" s="136"/>
      <c r="VLP69" s="136"/>
      <c r="VLQ69" s="136"/>
      <c r="VLR69" s="136"/>
      <c r="VLS69" s="136"/>
      <c r="VLT69" s="136"/>
      <c r="VLU69" s="136"/>
      <c r="VLV69" s="136"/>
      <c r="VLW69" s="136"/>
      <c r="VLX69" s="136"/>
      <c r="VLY69" s="136"/>
      <c r="VLZ69" s="136"/>
      <c r="VMA69" s="136"/>
      <c r="VMB69" s="136"/>
      <c r="VMC69" s="136"/>
      <c r="VMD69" s="136"/>
      <c r="VME69" s="136"/>
      <c r="VMF69" s="136"/>
      <c r="VMG69" s="136"/>
      <c r="VMH69" s="136"/>
      <c r="VMI69" s="136"/>
      <c r="VMJ69" s="136"/>
      <c r="VMK69" s="136"/>
      <c r="VML69" s="136"/>
      <c r="VMM69" s="136"/>
      <c r="VMN69" s="136"/>
      <c r="VMO69" s="136"/>
      <c r="VMP69" s="136"/>
      <c r="VMQ69" s="136"/>
      <c r="VMR69" s="136"/>
      <c r="VMS69" s="136"/>
      <c r="VMT69" s="136"/>
      <c r="VMU69" s="136"/>
      <c r="VMV69" s="136"/>
      <c r="VMW69" s="136"/>
      <c r="VMX69" s="136"/>
      <c r="VMY69" s="136"/>
      <c r="VMZ69" s="136"/>
      <c r="VNA69" s="136"/>
      <c r="VNB69" s="136"/>
      <c r="VNC69" s="136"/>
      <c r="VND69" s="136"/>
      <c r="VNE69" s="136"/>
      <c r="VNF69" s="136"/>
      <c r="VNG69" s="136"/>
      <c r="VNH69" s="136"/>
      <c r="VNI69" s="136"/>
      <c r="VNJ69" s="136"/>
      <c r="VNK69" s="136"/>
      <c r="VNL69" s="136"/>
      <c r="VNM69" s="136"/>
      <c r="VNN69" s="136"/>
      <c r="VNO69" s="136"/>
      <c r="VNP69" s="136"/>
      <c r="VNQ69" s="136"/>
      <c r="VNR69" s="136"/>
      <c r="VNS69" s="136"/>
      <c r="VNT69" s="136"/>
      <c r="VNU69" s="136"/>
      <c r="VNV69" s="136"/>
      <c r="VNW69" s="136"/>
      <c r="VNX69" s="136"/>
      <c r="VNY69" s="136"/>
      <c r="VNZ69" s="136"/>
      <c r="VOA69" s="136"/>
      <c r="VOB69" s="136"/>
      <c r="VOC69" s="136"/>
      <c r="VOD69" s="136"/>
      <c r="VOE69" s="136"/>
      <c r="VOF69" s="136"/>
      <c r="VOG69" s="136"/>
      <c r="VOH69" s="136"/>
      <c r="VOI69" s="136"/>
      <c r="VOJ69" s="136"/>
      <c r="VOK69" s="136"/>
      <c r="VOL69" s="136"/>
      <c r="VOM69" s="136"/>
      <c r="VON69" s="136"/>
      <c r="VOO69" s="136"/>
      <c r="VOP69" s="136"/>
      <c r="VOQ69" s="136"/>
      <c r="VOR69" s="136"/>
      <c r="VOS69" s="136"/>
      <c r="VOT69" s="136"/>
      <c r="VOU69" s="136"/>
      <c r="VOV69" s="136"/>
      <c r="VOW69" s="136"/>
      <c r="VOX69" s="136"/>
      <c r="VOY69" s="136"/>
      <c r="VOZ69" s="136"/>
      <c r="VPA69" s="136"/>
      <c r="VPB69" s="136"/>
      <c r="VPC69" s="136"/>
      <c r="VPD69" s="136"/>
      <c r="VPE69" s="136"/>
      <c r="VPF69" s="136"/>
      <c r="VPG69" s="136"/>
      <c r="VPH69" s="136"/>
      <c r="VPI69" s="136"/>
      <c r="VPJ69" s="136"/>
      <c r="VPK69" s="136"/>
      <c r="VPL69" s="136"/>
      <c r="VPM69" s="136"/>
      <c r="VPN69" s="136"/>
      <c r="VPO69" s="136"/>
      <c r="VPP69" s="136"/>
      <c r="VPQ69" s="136"/>
      <c r="VPR69" s="136"/>
      <c r="VPS69" s="136"/>
      <c r="VPT69" s="136"/>
      <c r="VPU69" s="136"/>
      <c r="VPV69" s="136"/>
      <c r="VPW69" s="136"/>
      <c r="VPX69" s="136"/>
      <c r="VPY69" s="136"/>
      <c r="VPZ69" s="136"/>
      <c r="VQA69" s="136"/>
      <c r="VQB69" s="136"/>
      <c r="VQC69" s="136"/>
      <c r="VQD69" s="136"/>
      <c r="VQE69" s="136"/>
      <c r="VQF69" s="136"/>
      <c r="VQG69" s="136"/>
      <c r="VQH69" s="136"/>
      <c r="VQI69" s="136"/>
      <c r="VQJ69" s="136"/>
      <c r="VQK69" s="136"/>
      <c r="VQL69" s="136"/>
      <c r="VQM69" s="136"/>
      <c r="VQN69" s="136"/>
      <c r="VQO69" s="136"/>
      <c r="VQP69" s="136"/>
      <c r="VQQ69" s="136"/>
      <c r="VQR69" s="136"/>
      <c r="VQS69" s="136"/>
      <c r="VQT69" s="136"/>
      <c r="VQU69" s="136"/>
      <c r="VQV69" s="136"/>
      <c r="VQW69" s="136"/>
      <c r="VQX69" s="136"/>
      <c r="VQY69" s="136"/>
      <c r="VQZ69" s="136"/>
      <c r="VRA69" s="136"/>
      <c r="VRB69" s="136"/>
      <c r="VRC69" s="136"/>
      <c r="VRD69" s="136"/>
      <c r="VRE69" s="136"/>
      <c r="VRF69" s="136"/>
      <c r="VRG69" s="136"/>
      <c r="VRH69" s="136"/>
      <c r="VRI69" s="136"/>
      <c r="VRJ69" s="136"/>
      <c r="VRK69" s="136"/>
      <c r="VRL69" s="136"/>
      <c r="VRM69" s="136"/>
      <c r="VRN69" s="136"/>
      <c r="VRO69" s="136"/>
      <c r="VRP69" s="136"/>
      <c r="VRQ69" s="136"/>
      <c r="VRR69" s="136"/>
      <c r="VRS69" s="136"/>
      <c r="VRT69" s="136"/>
      <c r="VRU69" s="136"/>
      <c r="VRV69" s="136"/>
      <c r="VRW69" s="136"/>
      <c r="VRX69" s="136"/>
      <c r="VRY69" s="136"/>
      <c r="VRZ69" s="136"/>
      <c r="VSA69" s="136"/>
      <c r="VSB69" s="136"/>
      <c r="VSC69" s="136"/>
      <c r="VSD69" s="136"/>
      <c r="VSE69" s="136"/>
      <c r="VSF69" s="136"/>
      <c r="VSG69" s="136"/>
      <c r="VSH69" s="136"/>
      <c r="VSI69" s="136"/>
      <c r="VSJ69" s="136"/>
      <c r="VSK69" s="136"/>
      <c r="VSL69" s="136"/>
      <c r="VSM69" s="136"/>
      <c r="VSN69" s="136"/>
      <c r="VSO69" s="136"/>
      <c r="VSP69" s="136"/>
      <c r="VSQ69" s="136"/>
      <c r="VSR69" s="136"/>
      <c r="VSS69" s="136"/>
      <c r="VST69" s="136"/>
      <c r="VSU69" s="136"/>
      <c r="VSV69" s="136"/>
      <c r="VSW69" s="136"/>
      <c r="VSX69" s="136"/>
      <c r="VSY69" s="136"/>
      <c r="VSZ69" s="136"/>
      <c r="VTA69" s="136"/>
      <c r="VTB69" s="136"/>
      <c r="VTC69" s="136"/>
      <c r="VTD69" s="136"/>
      <c r="VTE69" s="136"/>
      <c r="VTF69" s="136"/>
      <c r="VTG69" s="136"/>
      <c r="VTH69" s="136"/>
      <c r="VTI69" s="136"/>
      <c r="VTJ69" s="136"/>
      <c r="VTK69" s="136"/>
      <c r="VTL69" s="136"/>
      <c r="VTM69" s="136"/>
      <c r="VTN69" s="136"/>
      <c r="VTO69" s="136"/>
      <c r="VTP69" s="136"/>
      <c r="VTQ69" s="136"/>
      <c r="VTR69" s="136"/>
      <c r="VTS69" s="136"/>
      <c r="VTT69" s="136"/>
      <c r="VTU69" s="136"/>
      <c r="VTV69" s="136"/>
      <c r="VTW69" s="136"/>
      <c r="VTX69" s="136"/>
      <c r="VTY69" s="136"/>
      <c r="VTZ69" s="136"/>
      <c r="VUA69" s="136"/>
      <c r="VUB69" s="136"/>
      <c r="VUC69" s="136"/>
      <c r="VUD69" s="136"/>
      <c r="VUE69" s="136"/>
      <c r="VUF69" s="136"/>
      <c r="VUG69" s="136"/>
      <c r="VUH69" s="136"/>
      <c r="VUI69" s="136"/>
      <c r="VUJ69" s="136"/>
      <c r="VUK69" s="136"/>
      <c r="VUL69" s="136"/>
      <c r="VUM69" s="136"/>
      <c r="VUN69" s="136"/>
      <c r="VUO69" s="136"/>
      <c r="VUP69" s="136"/>
      <c r="VUQ69" s="136"/>
      <c r="VUR69" s="136"/>
      <c r="VUS69" s="136"/>
      <c r="VUT69" s="136"/>
      <c r="VUU69" s="136"/>
      <c r="VUV69" s="136"/>
      <c r="VUW69" s="136"/>
      <c r="VUX69" s="136"/>
      <c r="VUY69" s="136"/>
      <c r="VUZ69" s="136"/>
      <c r="VVA69" s="136"/>
      <c r="VVB69" s="136"/>
      <c r="VVC69" s="136"/>
      <c r="VVD69" s="136"/>
      <c r="VVE69" s="136"/>
      <c r="VVF69" s="136"/>
      <c r="VVG69" s="136"/>
      <c r="VVH69" s="136"/>
      <c r="VVI69" s="136"/>
      <c r="VVJ69" s="136"/>
      <c r="VVK69" s="136"/>
      <c r="VVL69" s="136"/>
      <c r="VVM69" s="136"/>
      <c r="VVN69" s="136"/>
      <c r="VVO69" s="136"/>
      <c r="VVP69" s="136"/>
      <c r="VVQ69" s="136"/>
      <c r="VVR69" s="136"/>
      <c r="VVS69" s="136"/>
      <c r="VVT69" s="136"/>
      <c r="VVU69" s="136"/>
      <c r="VVV69" s="136"/>
      <c r="VVW69" s="136"/>
      <c r="VVX69" s="136"/>
      <c r="VVY69" s="136"/>
      <c r="VVZ69" s="136"/>
      <c r="VWA69" s="136"/>
      <c r="VWB69" s="136"/>
      <c r="VWC69" s="136"/>
      <c r="VWD69" s="136"/>
      <c r="VWE69" s="136"/>
      <c r="VWF69" s="136"/>
      <c r="VWG69" s="136"/>
      <c r="VWH69" s="136"/>
      <c r="VWI69" s="136"/>
      <c r="VWJ69" s="136"/>
      <c r="VWK69" s="136"/>
      <c r="VWL69" s="136"/>
      <c r="VWM69" s="136"/>
      <c r="VWN69" s="136"/>
      <c r="VWO69" s="136"/>
      <c r="VWP69" s="136"/>
      <c r="VWQ69" s="136"/>
      <c r="VWR69" s="136"/>
      <c r="VWS69" s="136"/>
      <c r="VWT69" s="136"/>
      <c r="VWU69" s="136"/>
      <c r="VWV69" s="136"/>
      <c r="VWW69" s="136"/>
      <c r="VWX69" s="136"/>
      <c r="VWY69" s="136"/>
      <c r="VWZ69" s="136"/>
      <c r="VXA69" s="136"/>
      <c r="VXB69" s="136"/>
      <c r="VXC69" s="136"/>
      <c r="VXD69" s="136"/>
      <c r="VXE69" s="136"/>
      <c r="VXF69" s="136"/>
      <c r="VXG69" s="136"/>
      <c r="VXH69" s="136"/>
      <c r="VXI69" s="136"/>
      <c r="VXJ69" s="136"/>
      <c r="VXK69" s="136"/>
      <c r="VXL69" s="136"/>
      <c r="VXM69" s="136"/>
      <c r="VXN69" s="136"/>
      <c r="VXO69" s="136"/>
      <c r="VXP69" s="136"/>
      <c r="VXQ69" s="136"/>
      <c r="VXR69" s="136"/>
      <c r="VXS69" s="136"/>
      <c r="VXT69" s="136"/>
      <c r="VXU69" s="136"/>
      <c r="VXV69" s="136"/>
      <c r="VXW69" s="136"/>
      <c r="VXX69" s="136"/>
      <c r="VXY69" s="136"/>
      <c r="VXZ69" s="136"/>
      <c r="VYA69" s="136"/>
      <c r="VYB69" s="136"/>
      <c r="VYC69" s="136"/>
      <c r="VYD69" s="136"/>
      <c r="VYE69" s="136"/>
      <c r="VYF69" s="136"/>
      <c r="VYG69" s="136"/>
      <c r="VYH69" s="136"/>
      <c r="VYI69" s="136"/>
      <c r="VYJ69" s="136"/>
      <c r="VYK69" s="136"/>
      <c r="VYL69" s="136"/>
      <c r="VYM69" s="136"/>
      <c r="VYN69" s="136"/>
      <c r="VYO69" s="136"/>
      <c r="VYP69" s="136"/>
      <c r="VYQ69" s="136"/>
      <c r="VYR69" s="136"/>
      <c r="VYS69" s="136"/>
      <c r="VYT69" s="136"/>
      <c r="VYU69" s="136"/>
      <c r="VYV69" s="136"/>
      <c r="VYW69" s="136"/>
      <c r="VYX69" s="136"/>
      <c r="VYY69" s="136"/>
      <c r="VYZ69" s="136"/>
      <c r="VZA69" s="136"/>
      <c r="VZB69" s="136"/>
      <c r="VZC69" s="136"/>
      <c r="VZD69" s="136"/>
      <c r="VZE69" s="136"/>
      <c r="VZF69" s="136"/>
      <c r="VZG69" s="136"/>
      <c r="VZH69" s="136"/>
      <c r="VZI69" s="136"/>
      <c r="VZJ69" s="136"/>
      <c r="VZK69" s="136"/>
      <c r="VZL69" s="136"/>
      <c r="VZM69" s="136"/>
      <c r="VZN69" s="136"/>
      <c r="VZO69" s="136"/>
      <c r="VZP69" s="136"/>
      <c r="VZQ69" s="136"/>
      <c r="VZR69" s="136"/>
      <c r="VZS69" s="136"/>
      <c r="VZT69" s="136"/>
      <c r="VZU69" s="136"/>
      <c r="VZV69" s="136"/>
      <c r="VZW69" s="136"/>
      <c r="VZX69" s="136"/>
      <c r="VZY69" s="136"/>
      <c r="VZZ69" s="136"/>
      <c r="WAA69" s="136"/>
      <c r="WAB69" s="136"/>
      <c r="WAC69" s="136"/>
      <c r="WAD69" s="136"/>
      <c r="WAE69" s="136"/>
      <c r="WAF69" s="136"/>
      <c r="WAG69" s="136"/>
      <c r="WAH69" s="136"/>
      <c r="WAI69" s="136"/>
      <c r="WAJ69" s="136"/>
      <c r="WAK69" s="136"/>
      <c r="WAL69" s="136"/>
      <c r="WAM69" s="136"/>
      <c r="WAN69" s="136"/>
      <c r="WAO69" s="136"/>
      <c r="WAP69" s="136"/>
      <c r="WAQ69" s="136"/>
      <c r="WAR69" s="136"/>
      <c r="WAS69" s="136"/>
      <c r="WAT69" s="136"/>
      <c r="WAU69" s="136"/>
      <c r="WAV69" s="136"/>
      <c r="WAW69" s="136"/>
      <c r="WAX69" s="136"/>
      <c r="WAY69" s="136"/>
      <c r="WAZ69" s="136"/>
      <c r="WBA69" s="136"/>
      <c r="WBB69" s="136"/>
      <c r="WBC69" s="136"/>
      <c r="WBD69" s="136"/>
      <c r="WBE69" s="136"/>
      <c r="WBF69" s="136"/>
      <c r="WBG69" s="136"/>
      <c r="WBH69" s="136"/>
      <c r="WBI69" s="136"/>
      <c r="WBJ69" s="136"/>
      <c r="WBK69" s="136"/>
      <c r="WBL69" s="136"/>
      <c r="WBM69" s="136"/>
      <c r="WBN69" s="136"/>
      <c r="WBO69" s="136"/>
      <c r="WBP69" s="136"/>
      <c r="WBQ69" s="136"/>
      <c r="WBR69" s="136"/>
      <c r="WBS69" s="136"/>
      <c r="WBT69" s="136"/>
      <c r="WBU69" s="136"/>
      <c r="WBV69" s="136"/>
      <c r="WBW69" s="136"/>
      <c r="WBX69" s="136"/>
      <c r="WBY69" s="136"/>
      <c r="WBZ69" s="136"/>
      <c r="WCA69" s="136"/>
      <c r="WCB69" s="136"/>
      <c r="WCC69" s="136"/>
      <c r="WCD69" s="136"/>
      <c r="WCE69" s="136"/>
      <c r="WCF69" s="136"/>
      <c r="WCG69" s="136"/>
      <c r="WCH69" s="136"/>
      <c r="WCI69" s="136"/>
      <c r="WCJ69" s="136"/>
      <c r="WCK69" s="136"/>
      <c r="WCL69" s="136"/>
      <c r="WCM69" s="136"/>
      <c r="WCN69" s="136"/>
      <c r="WCO69" s="136"/>
      <c r="WCP69" s="136"/>
      <c r="WCQ69" s="136"/>
      <c r="WCR69" s="136"/>
      <c r="WCS69" s="136"/>
      <c r="WCT69" s="136"/>
      <c r="WCU69" s="136"/>
      <c r="WCV69" s="136"/>
      <c r="WCW69" s="136"/>
      <c r="WCX69" s="136"/>
      <c r="WCY69" s="136"/>
      <c r="WCZ69" s="136"/>
      <c r="WDA69" s="136"/>
      <c r="WDB69" s="136"/>
      <c r="WDC69" s="136"/>
      <c r="WDD69" s="136"/>
      <c r="WDE69" s="136"/>
      <c r="WDF69" s="136"/>
      <c r="WDG69" s="136"/>
      <c r="WDH69" s="136"/>
      <c r="WDI69" s="136"/>
      <c r="WDJ69" s="136"/>
      <c r="WDK69" s="136"/>
      <c r="WDL69" s="136"/>
      <c r="WDM69" s="136"/>
      <c r="WDN69" s="136"/>
      <c r="WDO69" s="136"/>
      <c r="WDP69" s="136"/>
      <c r="WDQ69" s="136"/>
      <c r="WDR69" s="136"/>
      <c r="WDS69" s="136"/>
      <c r="WDT69" s="136"/>
      <c r="WDU69" s="136"/>
      <c r="WDV69" s="136"/>
      <c r="WDW69" s="136"/>
      <c r="WDX69" s="136"/>
      <c r="WDY69" s="136"/>
      <c r="WDZ69" s="136"/>
      <c r="WEA69" s="136"/>
      <c r="WEB69" s="136"/>
      <c r="WEC69" s="136"/>
      <c r="WED69" s="136"/>
      <c r="WEE69" s="136"/>
      <c r="WEF69" s="136"/>
      <c r="WEG69" s="136"/>
      <c r="WEH69" s="136"/>
      <c r="WEI69" s="136"/>
      <c r="WEJ69" s="136"/>
      <c r="WEK69" s="136"/>
      <c r="WEL69" s="136"/>
      <c r="WEM69" s="136"/>
      <c r="WEN69" s="136"/>
      <c r="WEO69" s="136"/>
      <c r="WEP69" s="136"/>
      <c r="WEQ69" s="136"/>
      <c r="WER69" s="136"/>
      <c r="WES69" s="136"/>
      <c r="WET69" s="136"/>
      <c r="WEU69" s="136"/>
      <c r="WEV69" s="136"/>
      <c r="WEW69" s="136"/>
      <c r="WEX69" s="136"/>
      <c r="WEY69" s="136"/>
      <c r="WEZ69" s="136"/>
      <c r="WFA69" s="136"/>
      <c r="WFB69" s="136"/>
      <c r="WFC69" s="136"/>
      <c r="WFD69" s="136"/>
      <c r="WFE69" s="136"/>
      <c r="WFF69" s="136"/>
      <c r="WFG69" s="136"/>
      <c r="WFH69" s="136"/>
      <c r="WFI69" s="136"/>
      <c r="WFJ69" s="136"/>
      <c r="WFK69" s="136"/>
      <c r="WFL69" s="136"/>
      <c r="WFM69" s="136"/>
      <c r="WFN69" s="136"/>
      <c r="WFO69" s="136"/>
      <c r="WFP69" s="136"/>
      <c r="WFQ69" s="136"/>
      <c r="WFR69" s="136"/>
      <c r="WFS69" s="136"/>
      <c r="WFT69" s="136"/>
      <c r="WFU69" s="136"/>
      <c r="WFV69" s="136"/>
      <c r="WFW69" s="136"/>
      <c r="WFX69" s="136"/>
      <c r="WFY69" s="136"/>
      <c r="WFZ69" s="136"/>
      <c r="WGA69" s="136"/>
      <c r="WGB69" s="136"/>
      <c r="WGC69" s="136"/>
      <c r="WGD69" s="136"/>
      <c r="WGE69" s="136"/>
      <c r="WGF69" s="136"/>
      <c r="WGG69" s="136"/>
      <c r="WGH69" s="136"/>
      <c r="WGI69" s="136"/>
      <c r="WGJ69" s="136"/>
      <c r="WGK69" s="136"/>
      <c r="WGL69" s="136"/>
      <c r="WGM69" s="136"/>
      <c r="WGN69" s="136"/>
      <c r="WGO69" s="136"/>
      <c r="WGP69" s="136"/>
      <c r="WGQ69" s="136"/>
      <c r="WGR69" s="136"/>
      <c r="WGS69" s="136"/>
      <c r="WGT69" s="136"/>
      <c r="WGU69" s="136"/>
      <c r="WGV69" s="136"/>
      <c r="WGW69" s="136"/>
      <c r="WGX69" s="136"/>
      <c r="WGY69" s="136"/>
      <c r="WGZ69" s="136"/>
      <c r="WHA69" s="136"/>
      <c r="WHB69" s="136"/>
      <c r="WHC69" s="136"/>
      <c r="WHD69" s="136"/>
      <c r="WHE69" s="136"/>
      <c r="WHF69" s="136"/>
      <c r="WHG69" s="136"/>
      <c r="WHH69" s="136"/>
      <c r="WHI69" s="136"/>
      <c r="WHJ69" s="136"/>
      <c r="WHK69" s="136"/>
      <c r="WHL69" s="136"/>
      <c r="WHM69" s="136"/>
      <c r="WHN69" s="136"/>
      <c r="WHO69" s="136"/>
      <c r="WHP69" s="136"/>
      <c r="WHQ69" s="136"/>
      <c r="WHR69" s="136"/>
      <c r="WHS69" s="136"/>
      <c r="WHT69" s="136"/>
      <c r="WHU69" s="136"/>
      <c r="WHV69" s="136"/>
      <c r="WHW69" s="136"/>
      <c r="WHX69" s="136"/>
      <c r="WHY69" s="136"/>
      <c r="WHZ69" s="136"/>
      <c r="WIA69" s="136"/>
      <c r="WIB69" s="136"/>
      <c r="WIC69" s="136"/>
      <c r="WID69" s="136"/>
      <c r="WIE69" s="136"/>
      <c r="WIF69" s="136"/>
      <c r="WIG69" s="136"/>
      <c r="WIH69" s="136"/>
      <c r="WII69" s="136"/>
      <c r="WIJ69" s="136"/>
      <c r="WIK69" s="136"/>
      <c r="WIL69" s="136"/>
      <c r="WIM69" s="136"/>
      <c r="WIN69" s="136"/>
      <c r="WIO69" s="136"/>
      <c r="WIP69" s="136"/>
      <c r="WIQ69" s="136"/>
      <c r="WIR69" s="136"/>
      <c r="WIS69" s="136"/>
      <c r="WIT69" s="136"/>
      <c r="WIU69" s="136"/>
      <c r="WIV69" s="136"/>
      <c r="WIW69" s="136"/>
      <c r="WIX69" s="136"/>
      <c r="WIY69" s="136"/>
      <c r="WIZ69" s="136"/>
      <c r="WJA69" s="136"/>
      <c r="WJB69" s="136"/>
      <c r="WJC69" s="136"/>
      <c r="WJD69" s="136"/>
      <c r="WJE69" s="136"/>
      <c r="WJF69" s="136"/>
      <c r="WJG69" s="136"/>
      <c r="WJH69" s="136"/>
      <c r="WJI69" s="136"/>
      <c r="WJJ69" s="136"/>
      <c r="WJK69" s="136"/>
      <c r="WJL69" s="136"/>
      <c r="WJM69" s="136"/>
      <c r="WJN69" s="136"/>
      <c r="WJO69" s="136"/>
      <c r="WJP69" s="136"/>
      <c r="WJQ69" s="136"/>
      <c r="WJR69" s="136"/>
      <c r="WJS69" s="136"/>
      <c r="WJT69" s="136"/>
      <c r="WJU69" s="136"/>
      <c r="WJV69" s="136"/>
      <c r="WJW69" s="136"/>
      <c r="WJX69" s="136"/>
      <c r="WJY69" s="136"/>
      <c r="WJZ69" s="136"/>
      <c r="WKA69" s="136"/>
      <c r="WKB69" s="136"/>
      <c r="WKC69" s="136"/>
      <c r="WKD69" s="136"/>
      <c r="WKE69" s="136"/>
      <c r="WKF69" s="136"/>
      <c r="WKG69" s="136"/>
      <c r="WKH69" s="136"/>
      <c r="WKI69" s="136"/>
      <c r="WKJ69" s="136"/>
      <c r="WKK69" s="136"/>
      <c r="WKL69" s="136"/>
      <c r="WKM69" s="136"/>
      <c r="WKN69" s="136"/>
      <c r="WKO69" s="136"/>
      <c r="WKP69" s="136"/>
      <c r="WKQ69" s="136"/>
      <c r="WKR69" s="136"/>
      <c r="WKS69" s="136"/>
      <c r="WKT69" s="136"/>
      <c r="WKU69" s="136"/>
      <c r="WKV69" s="136"/>
      <c r="WKW69" s="136"/>
      <c r="WKX69" s="136"/>
      <c r="WKY69" s="136"/>
      <c r="WKZ69" s="136"/>
      <c r="WLA69" s="136"/>
      <c r="WLB69" s="136"/>
      <c r="WLC69" s="136"/>
      <c r="WLD69" s="136"/>
      <c r="WLE69" s="136"/>
      <c r="WLF69" s="136"/>
      <c r="WLG69" s="136"/>
      <c r="WLH69" s="136"/>
      <c r="WLI69" s="136"/>
      <c r="WLJ69" s="136"/>
      <c r="WLK69" s="136"/>
      <c r="WLL69" s="136"/>
      <c r="WLM69" s="136"/>
      <c r="WLN69" s="136"/>
      <c r="WLO69" s="136"/>
      <c r="WLP69" s="136"/>
      <c r="WLQ69" s="136"/>
      <c r="WLR69" s="136"/>
      <c r="WLS69" s="136"/>
      <c r="WLT69" s="136"/>
      <c r="WLU69" s="136"/>
      <c r="WLV69" s="136"/>
      <c r="WLW69" s="136"/>
      <c r="WLX69" s="136"/>
      <c r="WLY69" s="136"/>
      <c r="WLZ69" s="136"/>
      <c r="WMA69" s="136"/>
      <c r="WMB69" s="136"/>
      <c r="WMC69" s="136"/>
      <c r="WMD69" s="136"/>
      <c r="WME69" s="136"/>
      <c r="WMF69" s="136"/>
      <c r="WMG69" s="136"/>
      <c r="WMH69" s="136"/>
      <c r="WMI69" s="136"/>
      <c r="WMJ69" s="136"/>
      <c r="WMK69" s="136"/>
      <c r="WML69" s="136"/>
      <c r="WMM69" s="136"/>
      <c r="WMN69" s="136"/>
      <c r="WMO69" s="136"/>
      <c r="WMP69" s="136"/>
      <c r="WMQ69" s="136"/>
      <c r="WMR69" s="136"/>
      <c r="WMS69" s="136"/>
      <c r="WMT69" s="136"/>
      <c r="WMU69" s="136"/>
      <c r="WMV69" s="136"/>
      <c r="WMW69" s="136"/>
      <c r="WMX69" s="136"/>
      <c r="WMY69" s="136"/>
      <c r="WMZ69" s="136"/>
      <c r="WNA69" s="136"/>
      <c r="WNB69" s="136"/>
      <c r="WNC69" s="136"/>
      <c r="WND69" s="136"/>
      <c r="WNE69" s="136"/>
      <c r="WNF69" s="136"/>
      <c r="WNG69" s="136"/>
      <c r="WNH69" s="136"/>
      <c r="WNI69" s="136"/>
      <c r="WNJ69" s="136"/>
      <c r="WNK69" s="136"/>
      <c r="WNL69" s="136"/>
      <c r="WNM69" s="136"/>
      <c r="WNN69" s="136"/>
      <c r="WNO69" s="136"/>
      <c r="WNP69" s="136"/>
      <c r="WNQ69" s="136"/>
      <c r="WNR69" s="136"/>
      <c r="WNS69" s="136"/>
      <c r="WNT69" s="136"/>
      <c r="WNU69" s="136"/>
      <c r="WNV69" s="136"/>
      <c r="WNW69" s="136"/>
      <c r="WNX69" s="136"/>
      <c r="WNY69" s="136"/>
      <c r="WNZ69" s="136"/>
      <c r="WOA69" s="136"/>
      <c r="WOB69" s="136"/>
      <c r="WOC69" s="136"/>
      <c r="WOD69" s="136"/>
      <c r="WOE69" s="136"/>
      <c r="WOF69" s="136"/>
      <c r="WOG69" s="136"/>
      <c r="WOH69" s="136"/>
      <c r="WOI69" s="136"/>
      <c r="WOJ69" s="136"/>
      <c r="WOK69" s="136"/>
      <c r="WOL69" s="136"/>
      <c r="WOM69" s="136"/>
      <c r="WON69" s="136"/>
      <c r="WOO69" s="136"/>
      <c r="WOP69" s="136"/>
      <c r="WOQ69" s="136"/>
      <c r="WOR69" s="136"/>
      <c r="WOS69" s="136"/>
      <c r="WOT69" s="136"/>
      <c r="WOU69" s="136"/>
      <c r="WOV69" s="136"/>
      <c r="WOW69" s="136"/>
      <c r="WOX69" s="136"/>
      <c r="WOY69" s="136"/>
      <c r="WOZ69" s="136"/>
      <c r="WPA69" s="136"/>
      <c r="WPB69" s="136"/>
      <c r="WPC69" s="136"/>
      <c r="WPD69" s="136"/>
      <c r="WPE69" s="136"/>
      <c r="WPF69" s="136"/>
      <c r="WPG69" s="136"/>
      <c r="WPH69" s="136"/>
      <c r="WPI69" s="136"/>
      <c r="WPJ69" s="136"/>
      <c r="WPK69" s="136"/>
      <c r="WPL69" s="136"/>
      <c r="WPM69" s="136"/>
      <c r="WPN69" s="136"/>
      <c r="WPO69" s="136"/>
      <c r="WPP69" s="136"/>
      <c r="WPQ69" s="136"/>
      <c r="WPR69" s="136"/>
      <c r="WPS69" s="136"/>
      <c r="WPT69" s="136"/>
      <c r="WPU69" s="136"/>
      <c r="WPV69" s="136"/>
      <c r="WPW69" s="136"/>
      <c r="WPX69" s="136"/>
      <c r="WPY69" s="136"/>
      <c r="WPZ69" s="136"/>
      <c r="WQA69" s="136"/>
      <c r="WQB69" s="136"/>
      <c r="WQC69" s="136"/>
      <c r="WQD69" s="136"/>
      <c r="WQE69" s="136"/>
      <c r="WQF69" s="136"/>
      <c r="WQG69" s="136"/>
      <c r="WQH69" s="136"/>
      <c r="WQI69" s="136"/>
      <c r="WQJ69" s="136"/>
      <c r="WQK69" s="136"/>
      <c r="WQL69" s="136"/>
      <c r="WQM69" s="136"/>
      <c r="WQN69" s="136"/>
      <c r="WQO69" s="136"/>
      <c r="WQP69" s="136"/>
      <c r="WQQ69" s="136"/>
      <c r="WQR69" s="136"/>
      <c r="WQS69" s="136"/>
      <c r="WQT69" s="136"/>
      <c r="WQU69" s="136"/>
      <c r="WQV69" s="136"/>
      <c r="WQW69" s="136"/>
      <c r="WQX69" s="136"/>
      <c r="WQY69" s="136"/>
      <c r="WQZ69" s="136"/>
      <c r="WRA69" s="136"/>
      <c r="WRB69" s="136"/>
      <c r="WRC69" s="136"/>
      <c r="WRD69" s="136"/>
      <c r="WRE69" s="136"/>
      <c r="WRF69" s="136"/>
      <c r="WRG69" s="136"/>
      <c r="WRH69" s="136"/>
      <c r="WRI69" s="136"/>
      <c r="WRJ69" s="136"/>
      <c r="WRK69" s="136"/>
      <c r="WRL69" s="136"/>
      <c r="WRM69" s="136"/>
      <c r="WRN69" s="136"/>
      <c r="WRO69" s="136"/>
      <c r="WRP69" s="136"/>
      <c r="WRQ69" s="136"/>
      <c r="WRR69" s="136"/>
      <c r="WRS69" s="136"/>
      <c r="WRT69" s="136"/>
      <c r="WRU69" s="136"/>
      <c r="WRV69" s="136"/>
      <c r="WRW69" s="136"/>
      <c r="WRX69" s="136"/>
      <c r="WRY69" s="136"/>
      <c r="WRZ69" s="136"/>
      <c r="WSA69" s="136"/>
      <c r="WSB69" s="136"/>
      <c r="WSC69" s="136"/>
      <c r="WSD69" s="136"/>
      <c r="WSE69" s="136"/>
      <c r="WSF69" s="136"/>
      <c r="WSG69" s="136"/>
      <c r="WSH69" s="136"/>
      <c r="WSI69" s="136"/>
      <c r="WSJ69" s="136"/>
      <c r="WSK69" s="136"/>
      <c r="WSL69" s="136"/>
      <c r="WSM69" s="136"/>
      <c r="WSN69" s="136"/>
      <c r="WSO69" s="136"/>
      <c r="WSP69" s="136"/>
      <c r="WSQ69" s="136"/>
      <c r="WSR69" s="136"/>
      <c r="WSS69" s="136"/>
      <c r="WST69" s="136"/>
      <c r="WSU69" s="136"/>
      <c r="WSV69" s="136"/>
      <c r="WSW69" s="136"/>
      <c r="WSX69" s="136"/>
      <c r="WSY69" s="136"/>
      <c r="WSZ69" s="136"/>
      <c r="WTA69" s="136"/>
      <c r="WTB69" s="136"/>
      <c r="WTC69" s="136"/>
      <c r="WTD69" s="136"/>
      <c r="WTE69" s="136"/>
      <c r="WTF69" s="136"/>
      <c r="WTG69" s="136"/>
      <c r="WTH69" s="136"/>
      <c r="WTI69" s="136"/>
      <c r="WTJ69" s="136"/>
      <c r="WTK69" s="136"/>
      <c r="WTL69" s="136"/>
      <c r="WTM69" s="136"/>
      <c r="WTN69" s="136"/>
      <c r="WTO69" s="136"/>
      <c r="WTP69" s="136"/>
      <c r="WTQ69" s="136"/>
      <c r="WTR69" s="136"/>
      <c r="WTS69" s="136"/>
      <c r="WTT69" s="136"/>
      <c r="WTU69" s="136"/>
      <c r="WTV69" s="136"/>
      <c r="WTW69" s="136"/>
      <c r="WTX69" s="136"/>
      <c r="WTY69" s="136"/>
      <c r="WTZ69" s="136"/>
      <c r="WUA69" s="136"/>
      <c r="WUB69" s="136"/>
      <c r="WUC69" s="136"/>
      <c r="WUD69" s="136"/>
      <c r="WUE69" s="136"/>
      <c r="WUF69" s="136"/>
      <c r="WUG69" s="136"/>
      <c r="WUH69" s="136"/>
      <c r="WUI69" s="136"/>
      <c r="WUJ69" s="136"/>
      <c r="WUK69" s="136"/>
      <c r="WUL69" s="136"/>
      <c r="WUM69" s="136"/>
      <c r="WUN69" s="136"/>
      <c r="WUO69" s="136"/>
      <c r="WUP69" s="136"/>
      <c r="WUQ69" s="136"/>
      <c r="WUR69" s="136"/>
      <c r="WUS69" s="136"/>
      <c r="WUT69" s="136"/>
      <c r="WUU69" s="136"/>
      <c r="WUV69" s="136"/>
      <c r="WUW69" s="136"/>
      <c r="WUX69" s="136"/>
      <c r="WUY69" s="136"/>
      <c r="WUZ69" s="136"/>
      <c r="WVA69" s="136"/>
      <c r="WVB69" s="136"/>
      <c r="WVC69" s="136"/>
      <c r="WVD69" s="136"/>
      <c r="WVE69" s="136"/>
      <c r="WVF69" s="136"/>
      <c r="WVG69" s="136"/>
      <c r="WVH69" s="136"/>
      <c r="WVI69" s="136"/>
      <c r="WVJ69" s="136"/>
      <c r="WVK69" s="136"/>
      <c r="WVL69" s="136"/>
      <c r="WVM69" s="136"/>
      <c r="WVN69" s="136"/>
      <c r="WVO69" s="136"/>
      <c r="WVP69" s="136"/>
      <c r="WVQ69" s="136"/>
      <c r="WVR69" s="136"/>
      <c r="WVS69" s="136"/>
      <c r="WVT69" s="136"/>
      <c r="WVU69" s="136"/>
      <c r="WVV69" s="136"/>
      <c r="WVW69" s="136"/>
      <c r="WVX69" s="136"/>
      <c r="WVY69" s="136"/>
      <c r="WVZ69" s="136"/>
      <c r="WWA69" s="136"/>
      <c r="WWB69" s="136"/>
      <c r="WWC69" s="136"/>
      <c r="WWD69" s="136"/>
      <c r="WWE69" s="136"/>
      <c r="WWF69" s="136"/>
      <c r="WWG69" s="136"/>
      <c r="WWH69" s="136"/>
      <c r="WWI69" s="136"/>
      <c r="WWJ69" s="136"/>
      <c r="WWK69" s="136"/>
      <c r="WWL69" s="136"/>
      <c r="WWM69" s="136"/>
      <c r="WWN69" s="136"/>
      <c r="WWO69" s="136"/>
      <c r="WWP69" s="136"/>
      <c r="WWQ69" s="136"/>
      <c r="WWR69" s="136"/>
      <c r="WWS69" s="136"/>
      <c r="WWT69" s="136"/>
      <c r="WWU69" s="136"/>
      <c r="WWV69" s="136"/>
      <c r="WWW69" s="136"/>
      <c r="WWX69" s="136"/>
      <c r="WWY69" s="136"/>
      <c r="WWZ69" s="136"/>
      <c r="WXA69" s="136"/>
      <c r="WXB69" s="136"/>
      <c r="WXC69" s="136"/>
      <c r="WXD69" s="136"/>
      <c r="WXE69" s="136"/>
      <c r="WXF69" s="136"/>
      <c r="WXG69" s="136"/>
      <c r="WXH69" s="136"/>
      <c r="WXI69" s="136"/>
      <c r="WXJ69" s="136"/>
      <c r="WXK69" s="136"/>
      <c r="WXL69" s="136"/>
      <c r="WXM69" s="136"/>
      <c r="WXN69" s="136"/>
      <c r="WXO69" s="136"/>
      <c r="WXP69" s="136"/>
      <c r="WXQ69" s="136"/>
      <c r="WXR69" s="136"/>
      <c r="WXS69" s="136"/>
      <c r="WXT69" s="136"/>
      <c r="WXU69" s="136"/>
      <c r="WXV69" s="136"/>
      <c r="WXW69" s="136"/>
      <c r="WXX69" s="136"/>
      <c r="WXY69" s="136"/>
      <c r="WXZ69" s="136"/>
      <c r="WYA69" s="136"/>
      <c r="WYB69" s="136"/>
      <c r="WYC69" s="136"/>
      <c r="WYD69" s="136"/>
      <c r="WYE69" s="136"/>
      <c r="WYF69" s="136"/>
      <c r="WYG69" s="136"/>
      <c r="WYH69" s="136"/>
      <c r="WYI69" s="136"/>
      <c r="WYJ69" s="136"/>
      <c r="WYK69" s="136"/>
      <c r="WYL69" s="136"/>
      <c r="WYM69" s="136"/>
      <c r="WYN69" s="136"/>
      <c r="WYO69" s="136"/>
      <c r="WYP69" s="136"/>
      <c r="WYQ69" s="136"/>
      <c r="WYR69" s="136"/>
      <c r="WYS69" s="136"/>
      <c r="WYT69" s="136"/>
      <c r="WYU69" s="136"/>
      <c r="WYV69" s="136"/>
      <c r="WYW69" s="136"/>
      <c r="WYX69" s="136"/>
      <c r="WYY69" s="136"/>
      <c r="WYZ69" s="136"/>
      <c r="WZA69" s="136"/>
      <c r="WZB69" s="136"/>
      <c r="WZC69" s="136"/>
      <c r="WZD69" s="136"/>
      <c r="WZE69" s="136"/>
      <c r="WZF69" s="136"/>
      <c r="WZG69" s="136"/>
      <c r="WZH69" s="136"/>
      <c r="WZI69" s="136"/>
      <c r="WZJ69" s="136"/>
      <c r="WZK69" s="136"/>
      <c r="WZL69" s="136"/>
      <c r="WZM69" s="136"/>
      <c r="WZN69" s="136"/>
      <c r="WZO69" s="136"/>
      <c r="WZP69" s="136"/>
      <c r="WZQ69" s="136"/>
      <c r="WZR69" s="136"/>
      <c r="WZS69" s="136"/>
      <c r="WZT69" s="136"/>
      <c r="WZU69" s="136"/>
      <c r="WZV69" s="136"/>
      <c r="WZW69" s="136"/>
      <c r="WZX69" s="136"/>
      <c r="WZY69" s="136"/>
      <c r="WZZ69" s="136"/>
      <c r="XAA69" s="136"/>
      <c r="XAB69" s="136"/>
      <c r="XAC69" s="136"/>
      <c r="XAD69" s="136"/>
      <c r="XAE69" s="136"/>
      <c r="XAF69" s="136"/>
      <c r="XAG69" s="136"/>
      <c r="XAH69" s="136"/>
      <c r="XAI69" s="136"/>
      <c r="XAJ69" s="136"/>
      <c r="XAK69" s="136"/>
      <c r="XAL69" s="136"/>
      <c r="XAM69" s="136"/>
      <c r="XAN69" s="136"/>
      <c r="XAO69" s="136"/>
      <c r="XAP69" s="136"/>
      <c r="XAQ69" s="136"/>
      <c r="XAR69" s="136"/>
      <c r="XAS69" s="136"/>
      <c r="XAT69" s="136"/>
      <c r="XAU69" s="136"/>
      <c r="XAV69" s="136"/>
      <c r="XAW69" s="136"/>
      <c r="XAX69" s="136"/>
      <c r="XAY69" s="136"/>
      <c r="XAZ69" s="136"/>
      <c r="XBA69" s="136"/>
      <c r="XBB69" s="136"/>
      <c r="XBC69" s="136"/>
      <c r="XBD69" s="136"/>
      <c r="XBE69" s="136"/>
      <c r="XBF69" s="136"/>
      <c r="XBG69" s="136"/>
      <c r="XBH69" s="136"/>
      <c r="XBI69" s="136"/>
      <c r="XBJ69" s="136"/>
      <c r="XBK69" s="136"/>
      <c r="XBL69" s="136"/>
      <c r="XBM69" s="136"/>
      <c r="XBN69" s="136"/>
      <c r="XBO69" s="136"/>
      <c r="XBP69" s="136"/>
      <c r="XBQ69" s="136"/>
      <c r="XBR69" s="136"/>
      <c r="XBS69" s="136"/>
      <c r="XBT69" s="136"/>
      <c r="XBU69" s="136"/>
      <c r="XBV69" s="136"/>
      <c r="XBW69" s="136"/>
      <c r="XBX69" s="136"/>
      <c r="XBY69" s="136"/>
      <c r="XBZ69" s="136"/>
      <c r="XCA69" s="136"/>
      <c r="XCB69" s="136"/>
      <c r="XCC69" s="136"/>
      <c r="XCD69" s="136"/>
      <c r="XCE69" s="136"/>
      <c r="XCF69" s="136"/>
      <c r="XCG69" s="136"/>
      <c r="XCH69" s="136"/>
      <c r="XCI69" s="136"/>
      <c r="XCJ69" s="136"/>
      <c r="XCK69" s="136"/>
      <c r="XCL69" s="136"/>
      <c r="XCM69" s="136"/>
      <c r="XCN69" s="136"/>
      <c r="XCO69" s="136"/>
      <c r="XCP69" s="136"/>
      <c r="XCQ69" s="136"/>
      <c r="XCR69" s="136"/>
      <c r="XCS69" s="136"/>
      <c r="XCT69" s="136"/>
      <c r="XCU69" s="136"/>
      <c r="XCV69" s="136"/>
      <c r="XCW69" s="136"/>
      <c r="XCX69" s="136"/>
      <c r="XCY69" s="136"/>
      <c r="XCZ69" s="136"/>
      <c r="XDA69" s="136"/>
      <c r="XDB69" s="136"/>
      <c r="XDC69" s="136"/>
      <c r="XDD69" s="136"/>
      <c r="XDE69" s="136"/>
      <c r="XDF69" s="136"/>
      <c r="XDG69" s="136"/>
      <c r="XDH69" s="136"/>
      <c r="XDI69" s="136"/>
      <c r="XDJ69" s="136"/>
      <c r="XDK69" s="136"/>
      <c r="XDL69" s="136"/>
      <c r="XDM69" s="136"/>
      <c r="XDN69" s="136"/>
      <c r="XDO69" s="136"/>
      <c r="XDP69" s="136"/>
      <c r="XDQ69" s="136"/>
      <c r="XDR69" s="136"/>
      <c r="XDS69" s="136"/>
      <c r="XDT69" s="136"/>
      <c r="XDU69" s="136"/>
      <c r="XDV69" s="136"/>
      <c r="XDW69" s="136"/>
      <c r="XDX69" s="136"/>
      <c r="XDY69" s="136"/>
      <c r="XDZ69" s="136"/>
      <c r="XEA69" s="136"/>
      <c r="XEB69" s="136"/>
      <c r="XEC69" s="136"/>
      <c r="XED69" s="136"/>
      <c r="XEE69" s="136"/>
      <c r="XEF69" s="136"/>
      <c r="XEG69" s="136"/>
      <c r="XEH69" s="136"/>
      <c r="XEI69" s="136"/>
      <c r="XEJ69" s="136"/>
      <c r="XEK69" s="136"/>
      <c r="XEL69" s="136"/>
      <c r="XEM69" s="136"/>
      <c r="XEN69" s="136"/>
      <c r="XEO69" s="136"/>
      <c r="XEP69" s="136"/>
      <c r="XEQ69" s="136"/>
      <c r="XER69" s="136"/>
      <c r="XES69" s="136"/>
      <c r="XET69" s="136"/>
      <c r="XEU69" s="136"/>
      <c r="XEV69" s="136"/>
      <c r="XEW69" s="136"/>
      <c r="XEX69" s="136"/>
      <c r="XEY69" s="136"/>
      <c r="XEZ69" s="136"/>
      <c r="XFA69" s="136"/>
      <c r="XFB69" s="136"/>
      <c r="XFC69" s="136"/>
      <c r="XFD69" s="136"/>
    </row>
    <row r="70" spans="1:16384" s="49" customFormat="1">
      <c r="B70" s="36"/>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134"/>
      <c r="BR70" s="134"/>
    </row>
    <row r="71" spans="1:16384" s="49" customFormat="1">
      <c r="B71" s="140" t="s">
        <v>267</v>
      </c>
      <c r="C71" s="159" t="s">
        <v>253</v>
      </c>
      <c r="D71" s="159" t="s">
        <v>254</v>
      </c>
      <c r="E71" s="159" t="s">
        <v>255</v>
      </c>
      <c r="F71" s="159" t="s">
        <v>256</v>
      </c>
      <c r="G71" s="159" t="s">
        <v>257</v>
      </c>
      <c r="H71" s="159" t="s">
        <v>258</v>
      </c>
      <c r="I71" s="159" t="s">
        <v>259</v>
      </c>
      <c r="J71" s="159" t="s">
        <v>260</v>
      </c>
      <c r="K71" s="159" t="s">
        <v>261</v>
      </c>
      <c r="L71" s="159" t="s">
        <v>262</v>
      </c>
      <c r="M71" s="159" t="s">
        <v>263</v>
      </c>
      <c r="N71" s="159" t="s">
        <v>264</v>
      </c>
      <c r="O71" s="159" t="s">
        <v>265</v>
      </c>
      <c r="P71" s="159" t="s">
        <v>266</v>
      </c>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134"/>
      <c r="BR71" s="134"/>
    </row>
    <row r="72" spans="1:16384" s="49" customFormat="1">
      <c r="B72" s="11" t="s">
        <v>251</v>
      </c>
      <c r="C72" s="129">
        <f>C85*0.75+D85*0.25</f>
        <v>0</v>
      </c>
      <c r="D72" s="129">
        <f>D85*0.75+E85*0.25</f>
        <v>0</v>
      </c>
      <c r="E72" s="129">
        <f>E85*0.75+F85*0.25</f>
        <v>0</v>
      </c>
      <c r="F72" s="129">
        <f t="shared" ref="F72:P72" si="10">F85*0.75+G85*0.25</f>
        <v>2.7074854443835762E-2</v>
      </c>
      <c r="G72" s="129">
        <f t="shared" si="10"/>
        <v>0.14051354812082986</v>
      </c>
      <c r="H72" s="129">
        <f t="shared" si="10"/>
        <v>0.22310340357417657</v>
      </c>
      <c r="I72" s="129">
        <f t="shared" si="10"/>
        <v>0.16247016266404218</v>
      </c>
      <c r="J72" s="129">
        <f t="shared" si="10"/>
        <v>6.426170493445571E-2</v>
      </c>
      <c r="K72" s="129">
        <f t="shared" si="10"/>
        <v>-0.15224223300816739</v>
      </c>
      <c r="L72" s="129">
        <f t="shared" si="10"/>
        <v>-0.56686455070467556</v>
      </c>
      <c r="M72" s="129">
        <f t="shared" si="10"/>
        <v>-1.0158580575014109</v>
      </c>
      <c r="N72" s="129">
        <f t="shared" si="10"/>
        <v>-0.91781091398594217</v>
      </c>
      <c r="O72" s="129">
        <f t="shared" si="10"/>
        <v>-0.51653189485121886</v>
      </c>
      <c r="P72" s="129">
        <f t="shared" si="10"/>
        <v>-0.14186813865475517</v>
      </c>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134"/>
      <c r="BR72" s="134"/>
    </row>
    <row r="73" spans="1:16384" s="49" customFormat="1">
      <c r="B73" s="11" t="s">
        <v>252</v>
      </c>
      <c r="C73" s="129">
        <v>0</v>
      </c>
      <c r="D73" s="129">
        <v>0</v>
      </c>
      <c r="E73" s="129">
        <v>0</v>
      </c>
      <c r="F73" s="129">
        <v>3.7109405627226352E-2</v>
      </c>
      <c r="G73" s="129">
        <v>0.22205919881748015</v>
      </c>
      <c r="H73" s="129">
        <v>0.47502168375970677</v>
      </c>
      <c r="I73" s="129">
        <v>0.60438459993670968</v>
      </c>
      <c r="J73" s="129">
        <v>0.71775413143096645</v>
      </c>
      <c r="K73" s="129">
        <v>0.73511911642875649</v>
      </c>
      <c r="L73" s="129">
        <v>0.56541739899366539</v>
      </c>
      <c r="M73" s="129">
        <v>0.1815537922420361</v>
      </c>
      <c r="N73" s="129">
        <v>-0.21774778362281633</v>
      </c>
      <c r="O73" s="129">
        <v>-0.53498536813968678</v>
      </c>
      <c r="P73" s="129">
        <v>-0.6174088091812362</v>
      </c>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c r="BR73" s="134"/>
    </row>
    <row r="75" spans="1:16384" s="127" customFormat="1">
      <c r="A75" s="128" t="s">
        <v>219</v>
      </c>
    </row>
    <row r="76" spans="1:16384" s="49" customFormat="1">
      <c r="B76" s="121" t="s">
        <v>220</v>
      </c>
      <c r="C76" s="49" t="str">
        <f t="shared" ref="C76:AH76" si="11">C38</f>
        <v>2017-May</v>
      </c>
      <c r="D76" s="124" t="str">
        <f t="shared" si="11"/>
        <v>2017-Jul</v>
      </c>
      <c r="E76" s="49" t="str">
        <f t="shared" si="11"/>
        <v>2017-Nov</v>
      </c>
      <c r="F76" s="49" t="str">
        <f t="shared" si="11"/>
        <v>2018-May</v>
      </c>
      <c r="G76" s="49" t="str">
        <f t="shared" si="11"/>
        <v>2018-Nov</v>
      </c>
      <c r="H76" s="49" t="str">
        <f t="shared" si="11"/>
        <v>2019-May</v>
      </c>
      <c r="I76" s="49" t="str">
        <f t="shared" si="11"/>
        <v>2019-Nov</v>
      </c>
      <c r="J76" s="49" t="str">
        <f t="shared" si="11"/>
        <v>2020-May</v>
      </c>
      <c r="K76" s="49" t="str">
        <f t="shared" si="11"/>
        <v>2020-Nov</v>
      </c>
      <c r="L76" s="49" t="str">
        <f t="shared" si="11"/>
        <v>2021-May</v>
      </c>
      <c r="M76" s="124" t="str">
        <f t="shared" si="11"/>
        <v>2021-Jul</v>
      </c>
      <c r="N76" s="49" t="str">
        <f t="shared" si="11"/>
        <v>2021-Nov</v>
      </c>
      <c r="O76" s="49" t="str">
        <f t="shared" si="11"/>
        <v>2022-May</v>
      </c>
      <c r="P76" s="49" t="str">
        <f t="shared" si="11"/>
        <v>2022-Nov</v>
      </c>
      <c r="Q76" s="49" t="str">
        <f t="shared" si="11"/>
        <v>2023-May</v>
      </c>
      <c r="R76" s="49" t="str">
        <f t="shared" si="11"/>
        <v>2023-Nov</v>
      </c>
      <c r="S76" s="49" t="str">
        <f t="shared" si="11"/>
        <v>2024-May</v>
      </c>
      <c r="T76" s="49" t="str">
        <f t="shared" si="11"/>
        <v>2024-Nov</v>
      </c>
      <c r="U76" s="49" t="str">
        <f t="shared" si="11"/>
        <v>2025-May</v>
      </c>
      <c r="V76" s="49" t="str">
        <f t="shared" si="11"/>
        <v>2025-Nov</v>
      </c>
      <c r="W76" s="49" t="str">
        <f t="shared" si="11"/>
        <v>2026-May</v>
      </c>
      <c r="X76" s="49" t="str">
        <f t="shared" si="11"/>
        <v>2026-Nov</v>
      </c>
      <c r="Y76" s="49" t="str">
        <f t="shared" si="11"/>
        <v>2027-May</v>
      </c>
      <c r="Z76" s="49" t="str">
        <f t="shared" si="11"/>
        <v>2027-Nov</v>
      </c>
      <c r="AA76" s="49" t="str">
        <f t="shared" si="11"/>
        <v>2028-May</v>
      </c>
      <c r="AB76" s="49" t="str">
        <f t="shared" si="11"/>
        <v>2028-Nov</v>
      </c>
      <c r="AC76" s="49" t="str">
        <f t="shared" si="11"/>
        <v>2029-May</v>
      </c>
      <c r="AD76" s="49" t="str">
        <f t="shared" si="11"/>
        <v>2029-Nov</v>
      </c>
      <c r="AE76" s="49" t="str">
        <f t="shared" si="11"/>
        <v>2030-May</v>
      </c>
      <c r="AF76" s="49" t="str">
        <f t="shared" si="11"/>
        <v>2030-Nov</v>
      </c>
      <c r="AG76" s="49" t="str">
        <f t="shared" si="11"/>
        <v>2031-May</v>
      </c>
      <c r="AH76" s="49" t="str">
        <f t="shared" si="11"/>
        <v>2031-Nov</v>
      </c>
      <c r="AI76" s="49" t="str">
        <f t="shared" ref="AI76:BR76" si="12">AI38</f>
        <v>2032-May</v>
      </c>
      <c r="AJ76" s="49" t="str">
        <f t="shared" si="12"/>
        <v>2032-Nov</v>
      </c>
      <c r="AK76" s="49" t="str">
        <f t="shared" si="12"/>
        <v>2033-May</v>
      </c>
      <c r="AL76" s="49" t="str">
        <f t="shared" si="12"/>
        <v>2033-Nov</v>
      </c>
      <c r="AM76" s="49" t="str">
        <f t="shared" si="12"/>
        <v>2034-May</v>
      </c>
      <c r="AN76" s="49" t="str">
        <f t="shared" si="12"/>
        <v>2034-Nov</v>
      </c>
      <c r="AO76" s="49" t="str">
        <f t="shared" si="12"/>
        <v>2035-May</v>
      </c>
      <c r="AP76" s="49" t="str">
        <f t="shared" si="12"/>
        <v>2035-Nov</v>
      </c>
      <c r="AQ76" s="49" t="str">
        <f t="shared" si="12"/>
        <v>2036-May</v>
      </c>
      <c r="AR76" s="49" t="str">
        <f t="shared" si="12"/>
        <v>2036-Nov</v>
      </c>
      <c r="AS76" s="49" t="str">
        <f t="shared" si="12"/>
        <v>2037-May</v>
      </c>
      <c r="AT76" s="49" t="str">
        <f t="shared" si="12"/>
        <v>2037-Nov</v>
      </c>
      <c r="AU76" s="49" t="str">
        <f t="shared" si="12"/>
        <v>2038-May</v>
      </c>
      <c r="AV76" s="49" t="str">
        <f t="shared" si="12"/>
        <v>2038-Nov</v>
      </c>
      <c r="AW76" s="49" t="str">
        <f t="shared" si="12"/>
        <v>2039-May</v>
      </c>
      <c r="AX76" s="49" t="str">
        <f t="shared" si="12"/>
        <v>2039-Nov</v>
      </c>
      <c r="AY76" s="49" t="str">
        <f t="shared" si="12"/>
        <v>2040-May</v>
      </c>
      <c r="AZ76" s="49" t="str">
        <f t="shared" si="12"/>
        <v>2040-Nov</v>
      </c>
      <c r="BA76" s="49" t="str">
        <f t="shared" si="12"/>
        <v>2041-May</v>
      </c>
      <c r="BB76" s="49" t="str">
        <f t="shared" si="12"/>
        <v>2041-Nov</v>
      </c>
      <c r="BC76" s="49" t="str">
        <f t="shared" si="12"/>
        <v>2042-May</v>
      </c>
      <c r="BD76" s="49" t="str">
        <f t="shared" si="12"/>
        <v>2042-Nov</v>
      </c>
      <c r="BE76" s="49" t="str">
        <f t="shared" si="12"/>
        <v>2043-May</v>
      </c>
      <c r="BF76" s="49" t="str">
        <f t="shared" si="12"/>
        <v>2043-Nov</v>
      </c>
      <c r="BG76" s="49" t="str">
        <f t="shared" si="12"/>
        <v>2044-May</v>
      </c>
      <c r="BH76" s="49" t="str">
        <f t="shared" si="12"/>
        <v>2044-Nov</v>
      </c>
      <c r="BI76" s="49" t="str">
        <f t="shared" si="12"/>
        <v>2045-May</v>
      </c>
      <c r="BJ76" s="49" t="str">
        <f t="shared" si="12"/>
        <v>2045-Nov</v>
      </c>
      <c r="BK76" s="49" t="str">
        <f t="shared" si="12"/>
        <v>2046-May</v>
      </c>
      <c r="BL76" s="49" t="str">
        <f t="shared" si="12"/>
        <v>2046-Nov</v>
      </c>
      <c r="BM76" s="49" t="str">
        <f t="shared" si="12"/>
        <v>2047-May</v>
      </c>
      <c r="BN76" s="49" t="str">
        <f t="shared" si="12"/>
        <v>2047-Nov</v>
      </c>
      <c r="BO76" s="49" t="str">
        <f t="shared" si="12"/>
        <v>2048-May</v>
      </c>
      <c r="BP76" s="49" t="str">
        <f t="shared" si="12"/>
        <v>2048-Nov</v>
      </c>
      <c r="BQ76" s="49" t="str">
        <f t="shared" si="12"/>
        <v>2049-May</v>
      </c>
      <c r="BR76" s="49" t="str">
        <f t="shared" si="12"/>
        <v>2049-Nov</v>
      </c>
    </row>
    <row r="77" spans="1:16384" s="67" customFormat="1">
      <c r="B77" s="121" t="s">
        <v>201</v>
      </c>
      <c r="C77" s="149">
        <v>172.17401747984218</v>
      </c>
      <c r="D77" s="149">
        <v>837.6858701849892</v>
      </c>
      <c r="E77" s="149">
        <v>1160.1665927649483</v>
      </c>
      <c r="F77" s="149">
        <v>1033.3304867212914</v>
      </c>
      <c r="G77" s="149">
        <v>1157.4852988369157</v>
      </c>
      <c r="H77" s="149">
        <v>1120.1843109999409</v>
      </c>
      <c r="I77" s="149">
        <v>1239.9705468613756</v>
      </c>
      <c r="J77" s="149">
        <v>1199.4538220739205</v>
      </c>
      <c r="K77" s="149">
        <v>1179.4314676429753</v>
      </c>
      <c r="L77" s="149">
        <v>371.36971101619179</v>
      </c>
      <c r="M77" s="149">
        <v>727.58991704163782</v>
      </c>
      <c r="N77" s="149">
        <v>971.77112306731397</v>
      </c>
      <c r="O77" s="149">
        <v>838.41146226139654</v>
      </c>
      <c r="P77" s="149">
        <v>734.87024709759953</v>
      </c>
      <c r="Q77" s="149">
        <v>584.53427539579161</v>
      </c>
      <c r="R77" s="149">
        <v>520.67853111870681</v>
      </c>
      <c r="S77" s="149">
        <v>380.12905307926667</v>
      </c>
      <c r="T77" s="149">
        <v>217.74399560557049</v>
      </c>
      <c r="U77" s="149">
        <v>17.24289288561431</v>
      </c>
      <c r="V77" s="132">
        <v>-91.379099851677893</v>
      </c>
      <c r="W77" s="132">
        <v>-276.79009399329607</v>
      </c>
      <c r="X77" s="132">
        <v>-427.53772616074275</v>
      </c>
      <c r="Y77" s="132">
        <v>-647.18343907825238</v>
      </c>
      <c r="Z77" s="132">
        <v>-674.6428613387825</v>
      </c>
      <c r="AA77" s="132">
        <v>-685.13404483900194</v>
      </c>
      <c r="AB77" s="132">
        <v>-685.85853225879146</v>
      </c>
      <c r="AC77" s="132">
        <v>-694.637860465637</v>
      </c>
      <c r="AD77" s="132">
        <v>-696.87727689530311</v>
      </c>
      <c r="AE77" s="132">
        <v>-706.55062823651951</v>
      </c>
      <c r="AF77" s="132">
        <v>-704.36996739087044</v>
      </c>
      <c r="AG77" s="132">
        <v>-711.92439081891052</v>
      </c>
      <c r="AH77" s="132">
        <v>-717.32349475697902</v>
      </c>
      <c r="AI77" s="132">
        <v>-728.83274607418571</v>
      </c>
      <c r="AJ77" s="132">
        <v>-731.47037259515309</v>
      </c>
      <c r="AK77" s="132">
        <v>-741.76842176508353</v>
      </c>
      <c r="AL77" s="132">
        <v>-739.8027106024856</v>
      </c>
      <c r="AM77" s="132">
        <v>-747.88291102362518</v>
      </c>
      <c r="AN77" s="132">
        <v>-748.4932753453686</v>
      </c>
      <c r="AO77" s="132">
        <v>-757.97440458808296</v>
      </c>
      <c r="AP77" s="132">
        <v>-758.53399410473321</v>
      </c>
      <c r="AQ77" s="132">
        <v>-768.12371591641204</v>
      </c>
      <c r="AR77" s="132">
        <v>-768.76503856329987</v>
      </c>
      <c r="AS77" s="132">
        <v>-778.52123919327641</v>
      </c>
      <c r="AT77" s="132">
        <v>-779.24748915241389</v>
      </c>
      <c r="AU77" s="132">
        <v>-789.17485299616897</v>
      </c>
      <c r="AV77" s="132">
        <v>-789.98933637425057</v>
      </c>
      <c r="AW77" s="132">
        <v>-800.0927019198557</v>
      </c>
      <c r="AX77" s="132">
        <v>-800.99884059889746</v>
      </c>
      <c r="AY77" s="132">
        <v>-811.28320566659613</v>
      </c>
      <c r="AZ77" s="132">
        <v>-812.28454128665567</v>
      </c>
      <c r="BA77" s="132">
        <v>-822.75506844773486</v>
      </c>
      <c r="BB77" s="132">
        <v>-823.85526652617818</v>
      </c>
      <c r="BC77" s="132">
        <v>-834.51728870723218</v>
      </c>
      <c r="BD77" s="132">
        <v>-835.72014289924277</v>
      </c>
      <c r="BE77" s="132">
        <v>-846.57916917824423</v>
      </c>
      <c r="BF77" s="132">
        <v>-847.88860568342625</v>
      </c>
      <c r="BG77" s="132">
        <v>-858.95032728411604</v>
      </c>
      <c r="BH77" s="132">
        <v>-860.37040940418547</v>
      </c>
      <c r="BI77" s="132">
        <v>-871.64070589560038</v>
      </c>
      <c r="BJ77" s="132">
        <v>-873.17563874835628</v>
      </c>
      <c r="BK77" s="132">
        <v>-884.66058445652868</v>
      </c>
      <c r="BL77" s="132">
        <v>-886.31471985142844</v>
      </c>
      <c r="BM77" s="132">
        <v>-898.02059049051763</v>
      </c>
      <c r="BN77" s="132">
        <v>-899.79843197143157</v>
      </c>
      <c r="BO77" s="132">
        <v>0</v>
      </c>
      <c r="BP77" s="132">
        <v>0</v>
      </c>
      <c r="BQ77" s="132">
        <v>0</v>
      </c>
      <c r="BR77" s="132">
        <v>0</v>
      </c>
    </row>
    <row r="78" spans="1:16384" s="67" customFormat="1">
      <c r="B78" s="121" t="s">
        <v>221</v>
      </c>
      <c r="C78" s="67">
        <v>2017</v>
      </c>
      <c r="D78" s="124">
        <v>2017</v>
      </c>
      <c r="E78" s="67">
        <f t="shared" ref="E78:AJ78" si="13">E35</f>
        <v>2017</v>
      </c>
      <c r="F78" s="67">
        <f t="shared" si="13"/>
        <v>2018</v>
      </c>
      <c r="G78" s="67">
        <f t="shared" si="13"/>
        <v>2018</v>
      </c>
      <c r="H78" s="67">
        <f t="shared" si="13"/>
        <v>2019</v>
      </c>
      <c r="I78" s="67">
        <f t="shared" si="13"/>
        <v>2019</v>
      </c>
      <c r="J78" s="67">
        <f t="shared" si="13"/>
        <v>2020</v>
      </c>
      <c r="K78" s="67">
        <f t="shared" si="13"/>
        <v>2020</v>
      </c>
      <c r="L78" s="67">
        <f t="shared" si="13"/>
        <v>2021</v>
      </c>
      <c r="M78" s="124">
        <f t="shared" si="13"/>
        <v>2021</v>
      </c>
      <c r="N78" s="67">
        <f t="shared" si="13"/>
        <v>2021</v>
      </c>
      <c r="O78" s="67">
        <f t="shared" si="13"/>
        <v>2022</v>
      </c>
      <c r="P78" s="67">
        <f t="shared" si="13"/>
        <v>2022</v>
      </c>
      <c r="Q78" s="67">
        <f t="shared" si="13"/>
        <v>2023</v>
      </c>
      <c r="R78" s="67">
        <f t="shared" si="13"/>
        <v>2023</v>
      </c>
      <c r="S78" s="67">
        <f t="shared" si="13"/>
        <v>2024</v>
      </c>
      <c r="T78" s="67">
        <f t="shared" si="13"/>
        <v>2024</v>
      </c>
      <c r="U78" s="67">
        <f t="shared" si="13"/>
        <v>2025</v>
      </c>
      <c r="V78" s="67">
        <f t="shared" si="13"/>
        <v>2025</v>
      </c>
      <c r="W78" s="67">
        <f t="shared" si="13"/>
        <v>2026</v>
      </c>
      <c r="X78" s="67">
        <f t="shared" si="13"/>
        <v>2026</v>
      </c>
      <c r="Y78" s="67">
        <f t="shared" si="13"/>
        <v>2027</v>
      </c>
      <c r="Z78" s="67">
        <f t="shared" si="13"/>
        <v>2027</v>
      </c>
      <c r="AA78" s="67">
        <f t="shared" si="13"/>
        <v>2028</v>
      </c>
      <c r="AB78" s="67">
        <f t="shared" si="13"/>
        <v>2028</v>
      </c>
      <c r="AC78" s="67">
        <f t="shared" si="13"/>
        <v>2029</v>
      </c>
      <c r="AD78" s="67">
        <f t="shared" si="13"/>
        <v>2029</v>
      </c>
      <c r="AE78" s="67">
        <f t="shared" si="13"/>
        <v>2030</v>
      </c>
      <c r="AF78" s="67">
        <f t="shared" si="13"/>
        <v>2030</v>
      </c>
      <c r="AG78" s="67">
        <f t="shared" si="13"/>
        <v>2031</v>
      </c>
      <c r="AH78" s="67">
        <f t="shared" si="13"/>
        <v>2031</v>
      </c>
      <c r="AI78" s="67">
        <f t="shared" si="13"/>
        <v>2032</v>
      </c>
      <c r="AJ78" s="67">
        <f t="shared" si="13"/>
        <v>2032</v>
      </c>
      <c r="AK78" s="67">
        <f t="shared" ref="AK78:BR78" si="14">AK35</f>
        <v>2033</v>
      </c>
      <c r="AL78" s="67">
        <f t="shared" si="14"/>
        <v>2033</v>
      </c>
      <c r="AM78" s="67">
        <f t="shared" si="14"/>
        <v>2034</v>
      </c>
      <c r="AN78" s="67">
        <f t="shared" si="14"/>
        <v>2034</v>
      </c>
      <c r="AO78" s="67">
        <f t="shared" si="14"/>
        <v>2035</v>
      </c>
      <c r="AP78" s="67">
        <f t="shared" si="14"/>
        <v>2035</v>
      </c>
      <c r="AQ78" s="67">
        <f t="shared" si="14"/>
        <v>2036</v>
      </c>
      <c r="AR78" s="67">
        <f t="shared" si="14"/>
        <v>2036</v>
      </c>
      <c r="AS78" s="67">
        <f t="shared" si="14"/>
        <v>2037</v>
      </c>
      <c r="AT78" s="67">
        <f t="shared" si="14"/>
        <v>2037</v>
      </c>
      <c r="AU78" s="67">
        <f t="shared" si="14"/>
        <v>2038</v>
      </c>
      <c r="AV78" s="67">
        <f t="shared" si="14"/>
        <v>2038</v>
      </c>
      <c r="AW78" s="67">
        <f t="shared" si="14"/>
        <v>2039</v>
      </c>
      <c r="AX78" s="67">
        <f t="shared" si="14"/>
        <v>2039</v>
      </c>
      <c r="AY78" s="67">
        <f t="shared" si="14"/>
        <v>2040</v>
      </c>
      <c r="AZ78" s="67">
        <f t="shared" si="14"/>
        <v>2040</v>
      </c>
      <c r="BA78" s="67">
        <f t="shared" si="14"/>
        <v>2041</v>
      </c>
      <c r="BB78" s="67">
        <f t="shared" si="14"/>
        <v>2041</v>
      </c>
      <c r="BC78" s="67">
        <f t="shared" si="14"/>
        <v>2042</v>
      </c>
      <c r="BD78" s="67">
        <f t="shared" si="14"/>
        <v>2042</v>
      </c>
      <c r="BE78" s="67">
        <f t="shared" si="14"/>
        <v>2043</v>
      </c>
      <c r="BF78" s="67">
        <f t="shared" si="14"/>
        <v>2043</v>
      </c>
      <c r="BG78" s="67">
        <f t="shared" si="14"/>
        <v>2044</v>
      </c>
      <c r="BH78" s="67">
        <f t="shared" si="14"/>
        <v>2044</v>
      </c>
      <c r="BI78" s="67">
        <f t="shared" si="14"/>
        <v>2045</v>
      </c>
      <c r="BJ78" s="67">
        <f t="shared" si="14"/>
        <v>2045</v>
      </c>
      <c r="BK78" s="67">
        <f t="shared" si="14"/>
        <v>2046</v>
      </c>
      <c r="BL78" s="67">
        <f t="shared" si="14"/>
        <v>2046</v>
      </c>
      <c r="BM78" s="67">
        <f t="shared" si="14"/>
        <v>2047</v>
      </c>
      <c r="BN78" s="67">
        <f t="shared" si="14"/>
        <v>2047</v>
      </c>
      <c r="BO78" s="67">
        <f t="shared" si="14"/>
        <v>2048</v>
      </c>
      <c r="BP78" s="67">
        <f t="shared" si="14"/>
        <v>2048</v>
      </c>
      <c r="BQ78" s="67">
        <f t="shared" si="14"/>
        <v>2049</v>
      </c>
      <c r="BR78" s="67">
        <f t="shared" si="14"/>
        <v>2049</v>
      </c>
    </row>
    <row r="79" spans="1:16384" s="67" customFormat="1">
      <c r="B79" s="121" t="s">
        <v>222</v>
      </c>
      <c r="C79" s="123">
        <v>1</v>
      </c>
      <c r="D79" s="126">
        <v>1</v>
      </c>
      <c r="E79" s="123">
        <f>2/6</f>
        <v>0.33333333333333331</v>
      </c>
      <c r="F79" s="123">
        <v>1</v>
      </c>
      <c r="G79" s="123">
        <f>2/6</f>
        <v>0.33333333333333331</v>
      </c>
      <c r="H79" s="123">
        <v>1</v>
      </c>
      <c r="I79" s="123">
        <f>2/6</f>
        <v>0.33333333333333331</v>
      </c>
      <c r="J79" s="123">
        <v>1</v>
      </c>
      <c r="K79" s="123">
        <f>2/6</f>
        <v>0.33333333333333331</v>
      </c>
      <c r="L79" s="123">
        <v>1</v>
      </c>
      <c r="M79" s="126">
        <v>1</v>
      </c>
      <c r="N79" s="123">
        <f>2/6</f>
        <v>0.33333333333333331</v>
      </c>
      <c r="O79" s="123">
        <v>1</v>
      </c>
      <c r="P79" s="123">
        <f>2/6</f>
        <v>0.33333333333333331</v>
      </c>
      <c r="Q79" s="123">
        <v>1</v>
      </c>
      <c r="R79" s="123">
        <f>2/6</f>
        <v>0.33333333333333331</v>
      </c>
      <c r="S79" s="123">
        <v>1</v>
      </c>
      <c r="T79" s="123">
        <f>2/6</f>
        <v>0.33333333333333331</v>
      </c>
      <c r="U79" s="123">
        <v>1</v>
      </c>
      <c r="V79" s="123">
        <f>2/6</f>
        <v>0.33333333333333331</v>
      </c>
      <c r="W79" s="123">
        <v>1</v>
      </c>
      <c r="X79" s="123">
        <f>2/6</f>
        <v>0.33333333333333331</v>
      </c>
      <c r="Y79" s="123">
        <v>1</v>
      </c>
      <c r="Z79" s="123">
        <f>2/6</f>
        <v>0.33333333333333331</v>
      </c>
      <c r="AA79" s="123">
        <v>1</v>
      </c>
      <c r="AB79" s="123">
        <f>2/6</f>
        <v>0.33333333333333331</v>
      </c>
      <c r="AC79" s="123">
        <v>1</v>
      </c>
      <c r="AD79" s="123">
        <f>2/6</f>
        <v>0.33333333333333331</v>
      </c>
      <c r="AE79" s="123">
        <v>1</v>
      </c>
      <c r="AF79" s="123">
        <f>2/6</f>
        <v>0.33333333333333331</v>
      </c>
      <c r="AG79" s="123">
        <v>1</v>
      </c>
      <c r="AH79" s="123">
        <f>2/6</f>
        <v>0.33333333333333331</v>
      </c>
      <c r="AI79" s="123">
        <v>1</v>
      </c>
      <c r="AJ79" s="123">
        <f>2/6</f>
        <v>0.33333333333333331</v>
      </c>
      <c r="AK79" s="123">
        <v>1</v>
      </c>
      <c r="AL79" s="123">
        <f>2/6</f>
        <v>0.33333333333333331</v>
      </c>
      <c r="AM79" s="123">
        <v>1</v>
      </c>
      <c r="AN79" s="123">
        <f>2/6</f>
        <v>0.33333333333333331</v>
      </c>
      <c r="AO79" s="123">
        <v>1</v>
      </c>
      <c r="AP79" s="123">
        <f>2/6</f>
        <v>0.33333333333333331</v>
      </c>
      <c r="AQ79" s="123">
        <v>1</v>
      </c>
      <c r="AR79" s="123">
        <f>2/6</f>
        <v>0.33333333333333331</v>
      </c>
      <c r="AS79" s="123">
        <v>1</v>
      </c>
      <c r="AT79" s="123">
        <f>2/6</f>
        <v>0.33333333333333331</v>
      </c>
      <c r="AU79" s="123">
        <v>1</v>
      </c>
      <c r="AV79" s="123">
        <f>2/6</f>
        <v>0.33333333333333331</v>
      </c>
      <c r="AW79" s="123">
        <v>1</v>
      </c>
      <c r="AX79" s="123">
        <f>2/6</f>
        <v>0.33333333333333331</v>
      </c>
      <c r="AY79" s="123">
        <v>1</v>
      </c>
      <c r="AZ79" s="123">
        <f>2/6</f>
        <v>0.33333333333333331</v>
      </c>
      <c r="BA79" s="123">
        <v>1</v>
      </c>
      <c r="BB79" s="123">
        <f>2/6</f>
        <v>0.33333333333333331</v>
      </c>
      <c r="BC79" s="123">
        <v>1</v>
      </c>
      <c r="BD79" s="123">
        <f>2/6</f>
        <v>0.33333333333333331</v>
      </c>
      <c r="BE79" s="123">
        <v>1</v>
      </c>
      <c r="BF79" s="123">
        <f>2/6</f>
        <v>0.33333333333333331</v>
      </c>
      <c r="BG79" s="123">
        <v>1</v>
      </c>
      <c r="BH79" s="123">
        <f>2/6</f>
        <v>0.33333333333333331</v>
      </c>
      <c r="BI79" s="123">
        <v>1</v>
      </c>
      <c r="BJ79" s="123">
        <f>2/6</f>
        <v>0.33333333333333331</v>
      </c>
      <c r="BK79" s="123">
        <v>1</v>
      </c>
      <c r="BL79" s="123">
        <f>2/6</f>
        <v>0.33333333333333331</v>
      </c>
      <c r="BM79" s="123">
        <v>1</v>
      </c>
      <c r="BN79" s="123">
        <f>2/6</f>
        <v>0.33333333333333331</v>
      </c>
      <c r="BO79" s="123">
        <v>1</v>
      </c>
      <c r="BP79" s="123">
        <f>2/6</f>
        <v>0.33333333333333331</v>
      </c>
      <c r="BQ79" s="123">
        <v>1</v>
      </c>
      <c r="BR79" s="123">
        <f>2/6</f>
        <v>0.33333333333333331</v>
      </c>
    </row>
    <row r="80" spans="1:16384" s="67" customFormat="1">
      <c r="B80" s="121" t="s">
        <v>223</v>
      </c>
      <c r="C80" s="123">
        <v>0</v>
      </c>
      <c r="D80" s="126">
        <v>0</v>
      </c>
      <c r="E80" s="123">
        <f>4/6</f>
        <v>0.66666666666666663</v>
      </c>
      <c r="F80" s="123">
        <v>0</v>
      </c>
      <c r="G80" s="123">
        <f>4/6</f>
        <v>0.66666666666666663</v>
      </c>
      <c r="H80" s="123">
        <v>0</v>
      </c>
      <c r="I80" s="123">
        <f>4/6</f>
        <v>0.66666666666666663</v>
      </c>
      <c r="J80" s="123">
        <v>0</v>
      </c>
      <c r="K80" s="123">
        <f>4/6</f>
        <v>0.66666666666666663</v>
      </c>
      <c r="L80" s="123">
        <v>0</v>
      </c>
      <c r="M80" s="126">
        <v>0</v>
      </c>
      <c r="N80" s="123">
        <f>4/6</f>
        <v>0.66666666666666663</v>
      </c>
      <c r="O80" s="123">
        <v>0</v>
      </c>
      <c r="P80" s="123">
        <f>4/6</f>
        <v>0.66666666666666663</v>
      </c>
      <c r="Q80" s="123">
        <v>0</v>
      </c>
      <c r="R80" s="123">
        <f>4/6</f>
        <v>0.66666666666666663</v>
      </c>
      <c r="S80" s="123">
        <v>0</v>
      </c>
      <c r="T80" s="123">
        <f>4/6</f>
        <v>0.66666666666666663</v>
      </c>
      <c r="U80" s="123">
        <v>0</v>
      </c>
      <c r="V80" s="123">
        <f>4/6</f>
        <v>0.66666666666666663</v>
      </c>
      <c r="W80" s="123">
        <v>0</v>
      </c>
      <c r="X80" s="123">
        <f>4/6</f>
        <v>0.66666666666666663</v>
      </c>
      <c r="Y80" s="123">
        <v>0</v>
      </c>
      <c r="Z80" s="123">
        <f>4/6</f>
        <v>0.66666666666666663</v>
      </c>
      <c r="AA80" s="123">
        <v>0</v>
      </c>
      <c r="AB80" s="123">
        <f>4/6</f>
        <v>0.66666666666666663</v>
      </c>
      <c r="AC80" s="123">
        <v>0</v>
      </c>
      <c r="AD80" s="123">
        <f>4/6</f>
        <v>0.66666666666666663</v>
      </c>
      <c r="AE80" s="123">
        <v>0</v>
      </c>
      <c r="AF80" s="123">
        <f>4/6</f>
        <v>0.66666666666666663</v>
      </c>
      <c r="AG80" s="123">
        <v>0</v>
      </c>
      <c r="AH80" s="123">
        <f>4/6</f>
        <v>0.66666666666666663</v>
      </c>
      <c r="AI80" s="123">
        <v>0</v>
      </c>
      <c r="AJ80" s="123">
        <f>4/6</f>
        <v>0.66666666666666663</v>
      </c>
      <c r="AK80" s="123">
        <v>0</v>
      </c>
      <c r="AL80" s="123">
        <f>4/6</f>
        <v>0.66666666666666663</v>
      </c>
      <c r="AM80" s="123">
        <v>0</v>
      </c>
      <c r="AN80" s="123">
        <f>4/6</f>
        <v>0.66666666666666663</v>
      </c>
      <c r="AO80" s="123">
        <v>0</v>
      </c>
      <c r="AP80" s="123">
        <f>4/6</f>
        <v>0.66666666666666663</v>
      </c>
      <c r="AQ80" s="123">
        <v>0</v>
      </c>
      <c r="AR80" s="123">
        <f>4/6</f>
        <v>0.66666666666666663</v>
      </c>
      <c r="AS80" s="123">
        <v>0</v>
      </c>
      <c r="AT80" s="123">
        <f>4/6</f>
        <v>0.66666666666666663</v>
      </c>
      <c r="AU80" s="123">
        <v>0</v>
      </c>
      <c r="AV80" s="123">
        <f>4/6</f>
        <v>0.66666666666666663</v>
      </c>
      <c r="AW80" s="123">
        <v>0</v>
      </c>
      <c r="AX80" s="123">
        <f>4/6</f>
        <v>0.66666666666666663</v>
      </c>
      <c r="AY80" s="123">
        <v>0</v>
      </c>
      <c r="AZ80" s="123">
        <f>4/6</f>
        <v>0.66666666666666663</v>
      </c>
      <c r="BA80" s="123">
        <v>0</v>
      </c>
      <c r="BB80" s="123">
        <f>4/6</f>
        <v>0.66666666666666663</v>
      </c>
      <c r="BC80" s="123">
        <v>0</v>
      </c>
      <c r="BD80" s="123">
        <f>4/6</f>
        <v>0.66666666666666663</v>
      </c>
      <c r="BE80" s="123">
        <v>0</v>
      </c>
      <c r="BF80" s="123">
        <f>4/6</f>
        <v>0.66666666666666663</v>
      </c>
      <c r="BG80" s="123">
        <v>0</v>
      </c>
      <c r="BH80" s="123">
        <f>4/6</f>
        <v>0.66666666666666663</v>
      </c>
      <c r="BI80" s="123">
        <v>0</v>
      </c>
      <c r="BJ80" s="123">
        <f>4/6</f>
        <v>0.66666666666666663</v>
      </c>
      <c r="BK80" s="123">
        <v>0</v>
      </c>
      <c r="BL80" s="123">
        <f>4/6</f>
        <v>0.66666666666666663</v>
      </c>
      <c r="BM80" s="123">
        <v>0</v>
      </c>
      <c r="BN80" s="123">
        <f>4/6</f>
        <v>0.66666666666666663</v>
      </c>
      <c r="BO80" s="123">
        <v>0</v>
      </c>
      <c r="BP80" s="123">
        <f>4/6</f>
        <v>0.66666666666666663</v>
      </c>
      <c r="BQ80" s="123">
        <v>0</v>
      </c>
      <c r="BR80" s="123">
        <f>4/6</f>
        <v>0.66666666666666663</v>
      </c>
    </row>
    <row r="81" spans="2:70" s="67" customFormat="1">
      <c r="B81" s="121" t="s">
        <v>224</v>
      </c>
      <c r="C81" s="118">
        <f>(C77*C79)</f>
        <v>172.17401747984218</v>
      </c>
      <c r="D81" s="125">
        <f>(D77*D79)</f>
        <v>837.6858701849892</v>
      </c>
      <c r="E81" s="118">
        <f>E77*E79</f>
        <v>386.72219758831608</v>
      </c>
      <c r="F81" s="118">
        <f>(F77*F79)+(E77*E80)</f>
        <v>1806.7748818979235</v>
      </c>
      <c r="G81" s="118">
        <f>G77*G79</f>
        <v>385.82843294563855</v>
      </c>
      <c r="H81" s="118">
        <f>(H77*H79)+(G77*G80)</f>
        <v>1891.8411768912179</v>
      </c>
      <c r="I81" s="118">
        <f>I77*I79</f>
        <v>413.32351562045852</v>
      </c>
      <c r="J81" s="118">
        <f>(J77*J79)+(I77*I80)</f>
        <v>2026.1008533148374</v>
      </c>
      <c r="K81" s="118">
        <f>K77*K79</f>
        <v>393.14382254765843</v>
      </c>
      <c r="L81" s="118">
        <f>(L77*L79)+(K77*K80)</f>
        <v>1157.6573561115088</v>
      </c>
      <c r="M81" s="125">
        <f>M77*M79</f>
        <v>727.58991704163782</v>
      </c>
      <c r="N81" s="118">
        <f>N77*N79</f>
        <v>323.92370768910462</v>
      </c>
      <c r="O81" s="118">
        <f>(O77*O79)+(N77*N80)</f>
        <v>1486.2588776396058</v>
      </c>
      <c r="P81" s="118">
        <f>P77*P79</f>
        <v>244.95674903253317</v>
      </c>
      <c r="Q81" s="118">
        <f>(Q77*Q79)+(P77*P80)</f>
        <v>1074.4477734608579</v>
      </c>
      <c r="R81" s="118">
        <f>R77*R79</f>
        <v>173.55951037290225</v>
      </c>
      <c r="S81" s="118">
        <f>(S77*S79)+(R77*R80)</f>
        <v>727.24807382507117</v>
      </c>
      <c r="T81" s="118">
        <f>T77*T79</f>
        <v>72.581331868523492</v>
      </c>
      <c r="U81" s="118">
        <f>(U77*U79)+(T77*T80)</f>
        <v>162.40555662266129</v>
      </c>
      <c r="V81" s="118">
        <f>V77*V79</f>
        <v>-30.459699950559298</v>
      </c>
      <c r="W81" s="118">
        <f>(W77*W79)+(V77*V80)</f>
        <v>-337.70949389441466</v>
      </c>
      <c r="X81" s="118">
        <f>X77*X79</f>
        <v>-142.51257538691425</v>
      </c>
      <c r="Y81" s="118">
        <f>(Y77*Y79)+(X77*X80)</f>
        <v>-932.20858985208088</v>
      </c>
      <c r="Z81" s="118">
        <f>Z77*Z79</f>
        <v>-224.88095377959417</v>
      </c>
      <c r="AA81" s="118">
        <f>(AA77*AA79)+(Z77*Z80)</f>
        <v>-1134.8959523981903</v>
      </c>
      <c r="AB81" s="118">
        <f>AB77*AB79</f>
        <v>-228.61951075293047</v>
      </c>
      <c r="AC81" s="118">
        <f>(AC77*AC79)+(AB77*AB80)</f>
        <v>-1151.8768819714978</v>
      </c>
      <c r="AD81" s="118">
        <f>AD77*AD79</f>
        <v>-232.29242563176768</v>
      </c>
      <c r="AE81" s="118">
        <f>(AE77*AE79)+(AD77*AD80)</f>
        <v>-1171.1354795000548</v>
      </c>
      <c r="AF81" s="118">
        <f>AF77*AF79</f>
        <v>-234.78998913029014</v>
      </c>
      <c r="AG81" s="118">
        <f>(AG77*AG79)+(AF77*AF80)</f>
        <v>-1181.5043690794907</v>
      </c>
      <c r="AH81" s="118">
        <f>AH77*AH79</f>
        <v>-239.10783158565965</v>
      </c>
      <c r="AI81" s="118">
        <f>(AI77*AI79)+(AH77*AH80)</f>
        <v>-1207.0484092455049</v>
      </c>
      <c r="AJ81" s="118">
        <f>AJ77*AJ79</f>
        <v>-243.82345753171768</v>
      </c>
      <c r="AK81" s="118">
        <f>(AK77*AK79)+(AJ77*AJ80)</f>
        <v>-1229.4153368285188</v>
      </c>
      <c r="AL81" s="118">
        <f>AL77*AL79</f>
        <v>-246.60090353416186</v>
      </c>
      <c r="AM81" s="118">
        <f>(AM77*AM79)+(AL77*AL80)</f>
        <v>-1241.0847180919488</v>
      </c>
      <c r="AN81" s="118">
        <f>AN77*AN79</f>
        <v>-249.49775844845618</v>
      </c>
      <c r="AO81" s="118">
        <f>(AO77*AO79)+(AN77*AN80)</f>
        <v>-1256.9699214849952</v>
      </c>
      <c r="AP81" s="118">
        <f>AP77*AP79</f>
        <v>-252.84466470157773</v>
      </c>
      <c r="AQ81" s="118">
        <f>(AQ77*AQ79)+(AP77*AP80)</f>
        <v>-1273.8130453195674</v>
      </c>
      <c r="AR81" s="118">
        <f>AR77*AR79</f>
        <v>-256.25501285443329</v>
      </c>
      <c r="AS81" s="118">
        <f>(AS77*AS79)+(AR77*AR80)</f>
        <v>-1291.031264902143</v>
      </c>
      <c r="AT81" s="118">
        <f>AT77*AT79</f>
        <v>-259.74916305080461</v>
      </c>
      <c r="AU81" s="118">
        <f>(AU77*AU79)+(AT77*AT80)</f>
        <v>-1308.6731790977783</v>
      </c>
      <c r="AV81" s="118">
        <f>AV77*AV79</f>
        <v>-263.32977879141686</v>
      </c>
      <c r="AW81" s="118">
        <f>(AW77*AW79)+(AV77*AV80)</f>
        <v>-1326.7522595026894</v>
      </c>
      <c r="AX81" s="118">
        <f>AX77*AX79</f>
        <v>-266.99961353296578</v>
      </c>
      <c r="AY81" s="118">
        <f>(AY77*AY79)+(AX77*AX80)</f>
        <v>-1345.2824327325277</v>
      </c>
      <c r="AZ81" s="118">
        <f>AZ77*AZ79</f>
        <v>-270.76151376221856</v>
      </c>
      <c r="BA81" s="118">
        <f>(BA77*BA79)+(AZ77*AZ80)</f>
        <v>-1364.278095972172</v>
      </c>
      <c r="BB81" s="118">
        <f>BB77*BB79</f>
        <v>-274.61842217539271</v>
      </c>
      <c r="BC81" s="118">
        <f>(BC77*BC79)+(BB77*BB80)</f>
        <v>-1383.7541330580175</v>
      </c>
      <c r="BD81" s="118">
        <f>BD77*BD79</f>
        <v>-278.57338096641422</v>
      </c>
      <c r="BE81" s="118">
        <f>(BE77*BE79)+(BD77*BD80)</f>
        <v>-1403.7259311110727</v>
      </c>
      <c r="BF81" s="118">
        <f>BF77*BF79</f>
        <v>-282.62953522780873</v>
      </c>
      <c r="BG81" s="118">
        <f>(BG77*BG79)+(BF77*BF80)</f>
        <v>-1424.2093977397335</v>
      </c>
      <c r="BH81" s="118">
        <f>BH77*BH79</f>
        <v>-286.7901364680618</v>
      </c>
      <c r="BI81" s="118">
        <f>(BI77*BI79)+(BH77*BH80)</f>
        <v>-1445.2209788317241</v>
      </c>
      <c r="BJ81" s="118">
        <f>BJ77*BJ79</f>
        <v>-291.05854624945209</v>
      </c>
      <c r="BK81" s="118">
        <f>(BK77*BK79)+(BJ77*BJ80)</f>
        <v>-1466.777676955433</v>
      </c>
      <c r="BL81" s="118">
        <f>BL77*BL79</f>
        <v>-295.43823995047615</v>
      </c>
      <c r="BM81" s="118">
        <f>(BM77*BM79)+(BL77*BL80)</f>
        <v>-1488.8970703914699</v>
      </c>
      <c r="BN81" s="118">
        <f>BN77*BN79</f>
        <v>-299.93281065714382</v>
      </c>
      <c r="BO81" s="118">
        <f>(BO77*BO79)+(BN77*BN80)</f>
        <v>-599.86562131428764</v>
      </c>
      <c r="BP81" s="118">
        <f>BP77*BP79</f>
        <v>0</v>
      </c>
      <c r="BQ81" s="118">
        <f>(BQ77*BQ79)+(BP77*BP80)</f>
        <v>0</v>
      </c>
      <c r="BR81" s="118">
        <f>BR77*BR79</f>
        <v>0</v>
      </c>
    </row>
    <row r="82" spans="2:70" s="67" customFormat="1">
      <c r="B82" s="130" t="s">
        <v>221</v>
      </c>
      <c r="C82" s="131">
        <v>2017</v>
      </c>
      <c r="D82" s="131">
        <v>2018</v>
      </c>
      <c r="E82" s="131">
        <v>2019</v>
      </c>
      <c r="F82" s="131">
        <v>2020</v>
      </c>
      <c r="G82" s="131">
        <v>2021</v>
      </c>
      <c r="H82" s="131">
        <v>2022</v>
      </c>
      <c r="I82" s="131">
        <v>2023</v>
      </c>
      <c r="J82" s="131">
        <v>2024</v>
      </c>
      <c r="K82" s="131">
        <v>2025</v>
      </c>
      <c r="L82" s="131">
        <v>2026</v>
      </c>
      <c r="M82" s="131">
        <v>2027</v>
      </c>
      <c r="N82" s="131">
        <v>2028</v>
      </c>
      <c r="O82" s="131">
        <v>2029</v>
      </c>
      <c r="P82" s="131">
        <v>2030</v>
      </c>
      <c r="Q82" s="131">
        <v>2031</v>
      </c>
      <c r="R82" s="131">
        <v>2032</v>
      </c>
      <c r="S82" s="131">
        <v>2033</v>
      </c>
      <c r="T82" s="131">
        <v>2034</v>
      </c>
      <c r="U82" s="131">
        <v>2035</v>
      </c>
      <c r="V82" s="131">
        <v>2036</v>
      </c>
      <c r="W82" s="131">
        <v>2037</v>
      </c>
      <c r="X82" s="131">
        <v>2038</v>
      </c>
      <c r="Y82" s="131">
        <v>2039</v>
      </c>
      <c r="Z82" s="131">
        <v>2040</v>
      </c>
      <c r="AA82" s="131">
        <v>2041</v>
      </c>
      <c r="AB82" s="131">
        <v>2042</v>
      </c>
      <c r="AC82" s="131">
        <v>2043</v>
      </c>
      <c r="AD82" s="131">
        <v>2044</v>
      </c>
      <c r="AE82" s="131">
        <v>2045</v>
      </c>
      <c r="AF82" s="131">
        <v>2046</v>
      </c>
      <c r="AG82" s="131">
        <v>2047</v>
      </c>
      <c r="AH82" s="131">
        <v>2048</v>
      </c>
    </row>
    <row r="83" spans="2:70" s="67" customFormat="1">
      <c r="B83" s="118" t="s">
        <v>225</v>
      </c>
      <c r="C83" s="150">
        <f>SUMIF($C$78:$BR$78,C82,$C$81:$BR$81)</f>
        <v>1396.5820852531474</v>
      </c>
      <c r="D83" s="150">
        <f t="shared" ref="D83:AH83" si="15">SUMIF($C$78:$BR$78,D82,$C$81:$BR$81)</f>
        <v>2192.6033148435622</v>
      </c>
      <c r="E83" s="150">
        <f t="shared" si="15"/>
        <v>2305.1646925116765</v>
      </c>
      <c r="F83" s="150">
        <f t="shared" si="15"/>
        <v>2419.244675862496</v>
      </c>
      <c r="G83" s="150">
        <f t="shared" si="15"/>
        <v>2209.1709808422511</v>
      </c>
      <c r="H83" s="150">
        <f t="shared" si="15"/>
        <v>1731.215626672139</v>
      </c>
      <c r="I83" s="150">
        <f t="shared" si="15"/>
        <v>1248.0072838337601</v>
      </c>
      <c r="J83" s="118">
        <f t="shared" si="15"/>
        <v>799.82940569359471</v>
      </c>
      <c r="K83" s="118">
        <f t="shared" si="15"/>
        <v>131.945856672102</v>
      </c>
      <c r="L83" s="118">
        <f t="shared" si="15"/>
        <v>-480.22206928132891</v>
      </c>
      <c r="M83" s="118">
        <f t="shared" si="15"/>
        <v>-1157.089543631675</v>
      </c>
      <c r="N83" s="118">
        <f t="shared" si="15"/>
        <v>-1363.5154631511207</v>
      </c>
      <c r="O83" s="118">
        <f t="shared" si="15"/>
        <v>-1384.1693076032655</v>
      </c>
      <c r="P83" s="118">
        <f t="shared" si="15"/>
        <v>-1405.925468630345</v>
      </c>
      <c r="Q83" s="118">
        <f t="shared" si="15"/>
        <v>-1420.6122006651503</v>
      </c>
      <c r="R83" s="118">
        <f t="shared" si="15"/>
        <v>-1450.8718667772225</v>
      </c>
      <c r="S83" s="118">
        <f t="shared" si="15"/>
        <v>-1476.0162403626807</v>
      </c>
      <c r="T83" s="118">
        <f t="shared" si="15"/>
        <v>-1490.582476540405</v>
      </c>
      <c r="U83" s="118">
        <f t="shared" si="15"/>
        <v>-1509.814586186573</v>
      </c>
      <c r="V83" s="118">
        <f t="shared" si="15"/>
        <v>-1530.0680581740007</v>
      </c>
      <c r="W83" s="118">
        <f t="shared" si="15"/>
        <v>-1550.7804279529475</v>
      </c>
      <c r="X83" s="118">
        <f t="shared" si="15"/>
        <v>-1572.0029578891952</v>
      </c>
      <c r="Y83" s="118">
        <f t="shared" si="15"/>
        <v>-1593.7518730356551</v>
      </c>
      <c r="Z83" s="118">
        <f t="shared" si="15"/>
        <v>-1616.0439464947463</v>
      </c>
      <c r="AA83" s="118">
        <f t="shared" si="15"/>
        <v>-1638.8965181475646</v>
      </c>
      <c r="AB83" s="118">
        <f t="shared" si="15"/>
        <v>-1662.3275140244318</v>
      </c>
      <c r="AC83" s="118">
        <f t="shared" si="15"/>
        <v>-1686.3554663388813</v>
      </c>
      <c r="AD83" s="118">
        <f t="shared" si="15"/>
        <v>-1710.9995342077953</v>
      </c>
      <c r="AE83" s="118">
        <f t="shared" si="15"/>
        <v>-1736.2795250811762</v>
      </c>
      <c r="AF83" s="118">
        <f t="shared" si="15"/>
        <v>-1762.2159169059091</v>
      </c>
      <c r="AG83" s="118">
        <f t="shared" si="15"/>
        <v>-1788.8298810486137</v>
      </c>
      <c r="AH83" s="118">
        <f t="shared" si="15"/>
        <v>-599.86562131428764</v>
      </c>
    </row>
    <row r="84" spans="2:70">
      <c r="B84" s="121" t="s">
        <v>226</v>
      </c>
      <c r="C84" s="132">
        <v>1396.5820852531474</v>
      </c>
      <c r="D84" s="132">
        <v>2192.6033148435622</v>
      </c>
      <c r="E84" s="132">
        <v>2305.1646925116765</v>
      </c>
      <c r="F84" s="132">
        <v>2419.244675862496</v>
      </c>
      <c r="G84" s="132">
        <v>2100.871563066908</v>
      </c>
      <c r="H84" s="132">
        <v>1494.0596875148487</v>
      </c>
      <c r="I84" s="132">
        <v>1067.0614870089246</v>
      </c>
      <c r="J84" s="132">
        <v>692.78614551193243</v>
      </c>
      <c r="K84" s="132">
        <v>196.028817479266</v>
      </c>
      <c r="L84" s="132">
        <v>-63.502019670151334</v>
      </c>
      <c r="M84" s="132">
        <v>-139.7914896465054</v>
      </c>
      <c r="N84" s="132">
        <v>-351.9773951009862</v>
      </c>
      <c r="O84" s="132">
        <v>-747.53985580990025</v>
      </c>
      <c r="P84" s="132">
        <v>-1249.686244605565</v>
      </c>
      <c r="Q84" s="132">
        <v>-1321.8573181204697</v>
      </c>
      <c r="R84" s="132">
        <v>-1523.5845092100635</v>
      </c>
      <c r="S84" s="132">
        <v>-1665.7553953313329</v>
      </c>
      <c r="T84" s="132">
        <v>-1788.818362937466</v>
      </c>
      <c r="U84" s="132">
        <v>-1809.2690834947393</v>
      </c>
      <c r="V84" s="132">
        <v>-1831.3488964851902</v>
      </c>
      <c r="W84" s="132">
        <v>-1853.9568693965948</v>
      </c>
      <c r="X84" s="132">
        <v>-1877.0869292484883</v>
      </c>
      <c r="Y84" s="132">
        <v>-1900.7553761348759</v>
      </c>
      <c r="Z84" s="132">
        <v>-1924.9790586714421</v>
      </c>
      <c r="AA84" s="132">
        <v>-1949.7753927276453</v>
      </c>
      <c r="AB84" s="132">
        <v>-1975.1623808002755</v>
      </c>
      <c r="AC84" s="132">
        <v>-2001.1586320504493</v>
      </c>
      <c r="AD84" s="132">
        <v>-2027.7833830267782</v>
      </c>
      <c r="AE84" s="132">
        <v>-2055.0565190981738</v>
      </c>
      <c r="AF84" s="132">
        <v>-2082.9985966206837</v>
      </c>
      <c r="AG84" s="132">
        <v>-2111.6308658634211</v>
      </c>
      <c r="AH84" s="132">
        <v>-707.47664860190071</v>
      </c>
    </row>
    <row r="85" spans="2:70">
      <c r="B85" s="121" t="s">
        <v>227</v>
      </c>
      <c r="C85" s="78">
        <f>(C83-C84)/1000</f>
        <v>0</v>
      </c>
      <c r="D85" s="78">
        <f t="shared" ref="D85:AH85" si="16">(D83-D84)/1000</f>
        <v>0</v>
      </c>
      <c r="E85" s="78">
        <f t="shared" si="16"/>
        <v>0</v>
      </c>
      <c r="F85" s="78">
        <f t="shared" si="16"/>
        <v>0</v>
      </c>
      <c r="G85" s="78">
        <f t="shared" si="16"/>
        <v>0.10829941777534305</v>
      </c>
      <c r="H85" s="78">
        <f t="shared" si="16"/>
        <v>0.23715593915729027</v>
      </c>
      <c r="I85" s="78">
        <f t="shared" si="16"/>
        <v>0.1809457968248355</v>
      </c>
      <c r="J85" s="78">
        <f t="shared" si="16"/>
        <v>0.10704326018166227</v>
      </c>
      <c r="K85" s="78">
        <f t="shared" si="16"/>
        <v>-6.4082960807163997E-2</v>
      </c>
      <c r="L85" s="78">
        <f t="shared" si="16"/>
        <v>-0.41672004961117753</v>
      </c>
      <c r="M85" s="78">
        <f t="shared" si="16"/>
        <v>-1.0172980539851697</v>
      </c>
      <c r="N85" s="78">
        <f t="shared" si="16"/>
        <v>-1.0115380680501345</v>
      </c>
      <c r="O85" s="78">
        <f t="shared" si="16"/>
        <v>-0.63662945179336516</v>
      </c>
      <c r="P85" s="78">
        <f t="shared" si="16"/>
        <v>-0.15623922402478002</v>
      </c>
      <c r="Q85" s="78">
        <f t="shared" si="16"/>
        <v>-9.8754882544680636E-2</v>
      </c>
      <c r="R85" s="78">
        <f t="shared" si="16"/>
        <v>7.2712642432840993E-2</v>
      </c>
      <c r="S85" s="78">
        <f t="shared" si="16"/>
        <v>0.18973915496865221</v>
      </c>
      <c r="T85" s="78">
        <f t="shared" si="16"/>
        <v>0.298235886397061</v>
      </c>
      <c r="U85" s="78">
        <f t="shared" si="16"/>
        <v>0.29945449730816631</v>
      </c>
      <c r="V85" s="78">
        <f t="shared" si="16"/>
        <v>0.3012808383111894</v>
      </c>
      <c r="W85" s="78">
        <f t="shared" si="16"/>
        <v>0.30317644144364725</v>
      </c>
      <c r="X85" s="78">
        <f t="shared" si="16"/>
        <v>0.30508397135929316</v>
      </c>
      <c r="Y85" s="78">
        <f t="shared" si="16"/>
        <v>0.30700350309922075</v>
      </c>
      <c r="Z85" s="78">
        <f t="shared" si="16"/>
        <v>0.30893511217669584</v>
      </c>
      <c r="AA85" s="78">
        <f t="shared" si="16"/>
        <v>0.31087887458008073</v>
      </c>
      <c r="AB85" s="78">
        <f t="shared" si="16"/>
        <v>0.31283486677584371</v>
      </c>
      <c r="AC85" s="78">
        <f t="shared" si="16"/>
        <v>0.31480316571156802</v>
      </c>
      <c r="AD85" s="78">
        <f t="shared" si="16"/>
        <v>0.31678384881898297</v>
      </c>
      <c r="AE85" s="78">
        <f t="shared" si="16"/>
        <v>0.31877699401699761</v>
      </c>
      <c r="AF85" s="78">
        <f t="shared" si="16"/>
        <v>0.32078267971477453</v>
      </c>
      <c r="AG85" s="78">
        <f t="shared" si="16"/>
        <v>0.3228009848148074</v>
      </c>
      <c r="AH85" s="78">
        <f t="shared" si="16"/>
        <v>0.10761102728761307</v>
      </c>
    </row>
    <row r="86" spans="2:70">
      <c r="C86" s="78"/>
      <c r="D86" s="78"/>
      <c r="E86" s="78"/>
      <c r="F86" s="78"/>
      <c r="G86" s="78"/>
      <c r="H86" s="78"/>
      <c r="I86" s="78"/>
      <c r="J86" s="78"/>
      <c r="K86" s="78"/>
      <c r="L86" s="78"/>
      <c r="M86" s="78"/>
      <c r="N86" s="78"/>
      <c r="O86" s="78"/>
      <c r="P86" s="78"/>
      <c r="Q86" s="78"/>
      <c r="R86" s="78"/>
    </row>
    <row r="89" spans="2:70">
      <c r="B89" s="49"/>
    </row>
    <row r="90" spans="2:70">
      <c r="B90" s="49"/>
    </row>
    <row r="91" spans="2:70">
      <c r="B91" s="49"/>
    </row>
    <row r="92" spans="2:70">
      <c r="B92" s="49"/>
    </row>
    <row r="93" spans="2:70">
      <c r="B93" s="49"/>
    </row>
    <row r="94" spans="2:70">
      <c r="B94" s="49"/>
    </row>
    <row r="95" spans="2:70">
      <c r="B95" s="49"/>
    </row>
    <row r="96" spans="2:70">
      <c r="B96" s="49"/>
    </row>
    <row r="97" spans="2:2">
      <c r="B97" s="49"/>
    </row>
    <row r="98" spans="2:2">
      <c r="B98" s="49"/>
    </row>
    <row r="99" spans="2:2">
      <c r="B99" s="49"/>
    </row>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'Res Bill Annual'!$K$2:$K$3</xm:f>
          </x14:formula1>
          <xm:sqref>C12</xm:sqref>
        </x14:dataValidation>
        <x14:dataValidation type="list" allowBlank="1" showInputMessage="1" showErrorMessage="1">
          <x14:formula1>
            <xm:f>'Res Bill Annual'!$K$5:$K$6</xm:f>
          </x14:formula1>
          <xm:sqref>C13</xm:sqref>
        </x14:dataValidation>
        <x14:dataValidation type="list" allowBlank="1" showInputMessage="1" showErrorMessage="1">
          <x14:formula1>
            <xm:f>'Res Bill Annual'!D1:G1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23"/>
  <sheetViews>
    <sheetView zoomScale="90" zoomScaleNormal="90" workbookViewId="0">
      <selection activeCell="F20" sqref="F20"/>
    </sheetView>
  </sheetViews>
  <sheetFormatPr defaultRowHeight="15"/>
  <cols>
    <col min="1" max="1" width="27" customWidth="1"/>
    <col min="2" max="2" width="26.5703125" customWidth="1"/>
    <col min="3" max="3" width="10.5703125" bestFit="1" customWidth="1"/>
  </cols>
  <sheetData>
    <row r="1" spans="1:22">
      <c r="A1" t="s">
        <v>238</v>
      </c>
    </row>
    <row r="2" spans="1:22">
      <c r="B2" s="4" t="s">
        <v>0</v>
      </c>
      <c r="C2" s="3"/>
      <c r="D2" s="3"/>
      <c r="E2" s="3"/>
      <c r="F2" s="3"/>
      <c r="G2" s="3"/>
      <c r="H2" s="3"/>
      <c r="I2" s="3"/>
      <c r="J2" s="3"/>
      <c r="K2" s="3"/>
      <c r="L2" s="3"/>
      <c r="M2" s="3"/>
      <c r="N2" s="3"/>
      <c r="O2" s="3"/>
      <c r="P2" s="3"/>
      <c r="Q2" s="3"/>
      <c r="R2" s="3"/>
      <c r="S2" s="3"/>
      <c r="T2" s="3"/>
      <c r="U2" s="3"/>
      <c r="V2" s="3"/>
    </row>
    <row r="3" spans="1:22">
      <c r="B3" s="3"/>
      <c r="C3" s="3">
        <v>2016</v>
      </c>
      <c r="D3" s="3">
        <v>2017</v>
      </c>
      <c r="E3" s="3">
        <v>2018</v>
      </c>
      <c r="F3" s="3">
        <v>2019</v>
      </c>
      <c r="G3" s="3">
        <v>2020</v>
      </c>
      <c r="H3" s="3">
        <v>2021</v>
      </c>
      <c r="I3" s="3">
        <v>2022</v>
      </c>
      <c r="J3" s="3">
        <v>2023</v>
      </c>
      <c r="K3" s="3">
        <v>2024</v>
      </c>
      <c r="L3" s="3">
        <v>2025</v>
      </c>
      <c r="M3" s="3">
        <v>2026</v>
      </c>
      <c r="N3" s="3">
        <v>2027</v>
      </c>
      <c r="O3" s="3">
        <v>2028</v>
      </c>
      <c r="P3" s="3">
        <v>2029</v>
      </c>
      <c r="Q3" s="3">
        <v>2030</v>
      </c>
      <c r="R3" s="3">
        <v>2031</v>
      </c>
      <c r="S3" s="3">
        <v>2032</v>
      </c>
      <c r="T3" s="3">
        <v>2033</v>
      </c>
      <c r="U3" s="3">
        <v>2034</v>
      </c>
      <c r="V3" s="3">
        <v>2035</v>
      </c>
    </row>
    <row r="4" spans="1:22">
      <c r="B4" s="3" t="s">
        <v>1</v>
      </c>
      <c r="C4" s="5">
        <v>18.137578551912288</v>
      </c>
      <c r="D4" s="5">
        <v>23.934740867580583</v>
      </c>
      <c r="E4" s="5">
        <v>25.744051369863712</v>
      </c>
      <c r="F4" s="5">
        <v>27.174449771689495</v>
      </c>
      <c r="G4" s="5">
        <v>30.500462204007722</v>
      </c>
      <c r="H4" s="5">
        <v>34.237067351597915</v>
      </c>
      <c r="I4" s="5">
        <v>36.075020547945378</v>
      </c>
      <c r="J4" s="5">
        <v>40.45125913242088</v>
      </c>
      <c r="K4" s="5">
        <v>34.824615209471759</v>
      </c>
      <c r="L4" s="5">
        <v>44.054005707762848</v>
      </c>
      <c r="M4" s="5">
        <v>39.058687214612128</v>
      </c>
      <c r="N4" s="5">
        <v>39.894207762556725</v>
      </c>
      <c r="O4" s="5">
        <v>39.219793943533737</v>
      </c>
      <c r="P4" s="5">
        <v>40.291285388128287</v>
      </c>
      <c r="Q4" s="5">
        <v>41.660391552510973</v>
      </c>
      <c r="R4" s="5">
        <v>47.073474885844611</v>
      </c>
      <c r="S4" s="5">
        <v>46.062777777778493</v>
      </c>
      <c r="T4" s="5">
        <v>48.012502283104723</v>
      </c>
      <c r="U4" s="5">
        <v>49.791178082191173</v>
      </c>
      <c r="V4" s="5">
        <v>55.807228310501493</v>
      </c>
    </row>
    <row r="7" spans="1:22">
      <c r="B7" s="4" t="s">
        <v>2</v>
      </c>
      <c r="C7" s="3"/>
      <c r="D7" s="3"/>
      <c r="E7" s="3"/>
      <c r="F7" s="3"/>
      <c r="G7" s="3"/>
      <c r="H7" s="3"/>
      <c r="I7" s="3"/>
      <c r="J7" s="3"/>
      <c r="K7" s="3"/>
      <c r="L7" s="3"/>
      <c r="M7" s="3"/>
      <c r="N7" s="3"/>
      <c r="O7" s="3"/>
      <c r="P7" s="3"/>
      <c r="Q7" s="3"/>
      <c r="R7" s="3"/>
      <c r="S7" s="3"/>
      <c r="T7" s="3"/>
      <c r="U7" s="3"/>
      <c r="V7" s="3"/>
    </row>
    <row r="8" spans="1:22">
      <c r="B8" s="3"/>
      <c r="C8" s="3">
        <v>2016</v>
      </c>
      <c r="D8" s="3">
        <v>2017</v>
      </c>
      <c r="E8" s="3">
        <v>2018</v>
      </c>
      <c r="F8" s="3">
        <v>2019</v>
      </c>
      <c r="G8" s="3">
        <v>2020</v>
      </c>
      <c r="H8" s="3">
        <v>2021</v>
      </c>
      <c r="I8" s="3">
        <v>2022</v>
      </c>
      <c r="J8" s="3">
        <v>2023</v>
      </c>
      <c r="K8" s="3">
        <v>2024</v>
      </c>
      <c r="L8" s="3">
        <v>2025</v>
      </c>
      <c r="M8" s="3">
        <v>2026</v>
      </c>
      <c r="N8" s="3">
        <v>2027</v>
      </c>
      <c r="O8" s="3">
        <v>2028</v>
      </c>
      <c r="P8" s="3">
        <v>2029</v>
      </c>
      <c r="Q8" s="3">
        <v>2030</v>
      </c>
      <c r="R8" s="3">
        <v>2031</v>
      </c>
      <c r="S8" s="3">
        <v>2032</v>
      </c>
      <c r="T8" s="3">
        <v>2033</v>
      </c>
      <c r="U8" s="3">
        <v>2034</v>
      </c>
      <c r="V8" s="3">
        <v>2035</v>
      </c>
    </row>
    <row r="9" spans="1:22">
      <c r="B9" s="3" t="s">
        <v>1</v>
      </c>
      <c r="C9" s="6">
        <v>40.720502180612648</v>
      </c>
      <c r="D9" s="6">
        <v>39.884572948947927</v>
      </c>
      <c r="E9" s="6">
        <v>38.259754847688896</v>
      </c>
      <c r="F9" s="6">
        <v>36.87179517987407</v>
      </c>
      <c r="G9" s="6">
        <v>38.077414118674881</v>
      </c>
      <c r="H9" s="6">
        <v>33.266300894558505</v>
      </c>
      <c r="I9" s="6">
        <v>31.982619123421138</v>
      </c>
      <c r="J9" s="6">
        <v>30.204938663640306</v>
      </c>
      <c r="K9" s="6">
        <v>32.170221689868221</v>
      </c>
      <c r="L9" s="6">
        <v>29.83578630115268</v>
      </c>
      <c r="M9" s="6">
        <v>28.07659404567752</v>
      </c>
      <c r="N9" s="6">
        <v>30.082416588950078</v>
      </c>
      <c r="O9" s="6">
        <v>28.894996333938145</v>
      </c>
      <c r="P9" s="6">
        <v>26.206484402006819</v>
      </c>
      <c r="Q9" s="6">
        <v>24.780729241328398</v>
      </c>
      <c r="R9" s="6">
        <v>21.628410775613105</v>
      </c>
      <c r="S9" s="6">
        <v>21.459635534923706</v>
      </c>
      <c r="T9" s="6">
        <v>19.515284845855689</v>
      </c>
      <c r="U9" s="6">
        <v>17.890736782584202</v>
      </c>
      <c r="V9" s="6">
        <v>12.631401240470279</v>
      </c>
    </row>
    <row r="12" spans="1:22">
      <c r="B12" s="4" t="s">
        <v>3</v>
      </c>
      <c r="C12" s="3"/>
      <c r="D12" s="3"/>
      <c r="E12" s="3"/>
      <c r="F12" s="3"/>
      <c r="G12" s="3"/>
      <c r="H12" s="3"/>
      <c r="I12" s="3"/>
      <c r="J12" s="3"/>
      <c r="K12" s="3"/>
      <c r="L12" s="3"/>
      <c r="M12" s="3"/>
      <c r="N12" s="3"/>
      <c r="O12" s="3"/>
      <c r="P12" s="3"/>
      <c r="Q12" s="3"/>
      <c r="R12" s="3"/>
      <c r="S12" s="3"/>
      <c r="T12" s="3"/>
      <c r="U12" s="3"/>
      <c r="V12" s="3"/>
    </row>
    <row r="13" spans="1:22">
      <c r="B13" s="3"/>
      <c r="C13" s="3">
        <v>2016</v>
      </c>
      <c r="D13" s="3">
        <v>2017</v>
      </c>
      <c r="E13" s="3">
        <v>2018</v>
      </c>
      <c r="F13" s="3">
        <v>2019</v>
      </c>
      <c r="G13" s="3">
        <v>2020</v>
      </c>
      <c r="H13" s="3">
        <v>2021</v>
      </c>
      <c r="I13" s="3">
        <v>2022</v>
      </c>
      <c r="J13" s="3">
        <v>2023</v>
      </c>
      <c r="K13" s="3">
        <v>2024</v>
      </c>
      <c r="L13" s="3">
        <v>2025</v>
      </c>
      <c r="M13" s="3">
        <v>2026</v>
      </c>
      <c r="N13" s="3">
        <v>2027</v>
      </c>
      <c r="O13" s="3">
        <v>2028</v>
      </c>
      <c r="P13" s="3">
        <v>2029</v>
      </c>
      <c r="Q13" s="3">
        <v>2030</v>
      </c>
      <c r="R13" s="3">
        <v>2031</v>
      </c>
      <c r="S13" s="3">
        <v>2032</v>
      </c>
      <c r="T13" s="3">
        <v>2033</v>
      </c>
      <c r="U13" s="3">
        <v>2034</v>
      </c>
      <c r="V13" s="3">
        <v>2035</v>
      </c>
    </row>
    <row r="14" spans="1:22">
      <c r="B14" s="49" t="s">
        <v>235</v>
      </c>
      <c r="C14" s="6">
        <v>90.857322870794135</v>
      </c>
      <c r="D14" s="6">
        <v>79.159144068046572</v>
      </c>
      <c r="E14" s="6">
        <v>76.70082919772959</v>
      </c>
      <c r="F14" s="6">
        <v>78.72256464176526</v>
      </c>
      <c r="G14" s="6">
        <v>74.102585916044234</v>
      </c>
      <c r="H14" s="6">
        <v>65.347251465099347</v>
      </c>
      <c r="I14" s="6">
        <v>61.539833671429861</v>
      </c>
      <c r="J14" s="6">
        <v>55.046932261203331</v>
      </c>
      <c r="K14" s="6">
        <v>59.399055333463778</v>
      </c>
      <c r="L14" s="6">
        <v>51.395131785109108</v>
      </c>
      <c r="M14" s="6">
        <v>54.873573061276353</v>
      </c>
      <c r="N14" s="6">
        <v>53.941693163296705</v>
      </c>
      <c r="O14" s="6">
        <v>52.173212625104398</v>
      </c>
      <c r="P14" s="6">
        <v>48.349504511435732</v>
      </c>
      <c r="Q14" s="6">
        <v>43.823811008813706</v>
      </c>
      <c r="R14" s="6">
        <v>37.331727860501303</v>
      </c>
      <c r="S14" s="6">
        <v>35.123792096263671</v>
      </c>
      <c r="T14" s="6">
        <v>29.828469208466707</v>
      </c>
      <c r="U14" s="6">
        <v>23.772098800652444</v>
      </c>
      <c r="V14" s="6">
        <v>17.207015982946235</v>
      </c>
    </row>
    <row r="16" spans="1:22" s="122" customFormat="1">
      <c r="A16" s="119" t="s">
        <v>236</v>
      </c>
    </row>
    <row r="17" spans="2:22">
      <c r="B17" s="49" t="s">
        <v>233</v>
      </c>
      <c r="C17" s="9"/>
      <c r="D17" s="9"/>
      <c r="E17" s="9"/>
      <c r="F17" s="9"/>
      <c r="G17" s="9"/>
      <c r="H17" s="9"/>
      <c r="I17" s="9"/>
      <c r="J17" s="9"/>
      <c r="K17" s="9"/>
      <c r="L17" s="9"/>
      <c r="M17" s="9"/>
      <c r="N17" s="9"/>
      <c r="O17" s="9"/>
      <c r="P17" s="9"/>
      <c r="Q17" s="9"/>
      <c r="R17" s="9"/>
      <c r="S17" s="9"/>
      <c r="T17" s="9"/>
      <c r="U17" s="9"/>
      <c r="V17" s="9"/>
    </row>
    <row r="18" spans="2:22">
      <c r="B18" s="49" t="s">
        <v>234</v>
      </c>
      <c r="C18" t="s">
        <v>190</v>
      </c>
      <c r="D18" s="123">
        <v>80.742326949407499</v>
      </c>
      <c r="E18" s="123">
        <v>79.799542697317861</v>
      </c>
      <c r="F18" s="123">
        <v>83.541015378358424</v>
      </c>
      <c r="G18" s="123">
        <v>80.211022134689344</v>
      </c>
      <c r="H18" s="123">
        <v>72.14864588449926</v>
      </c>
      <c r="I18" s="123">
        <v>69.303847968521623</v>
      </c>
      <c r="J18" s="123">
        <v>63.231622136505031</v>
      </c>
      <c r="K18" s="123">
        <v>69.59546040412549</v>
      </c>
      <c r="L18" s="123">
        <v>61.421940059748216</v>
      </c>
      <c r="M18" s="123">
        <v>66.890579366870497</v>
      </c>
      <c r="N18" s="123">
        <v>67.069715430550573</v>
      </c>
      <c r="O18" s="123">
        <v>66.168248807755646</v>
      </c>
      <c r="P18" s="123">
        <v>62.545239615148994</v>
      </c>
      <c r="Q18" s="123">
        <v>57.824587942610592</v>
      </c>
      <c r="R18" s="123">
        <v>50.24359054238149</v>
      </c>
      <c r="S18" s="123">
        <v>48.217439698325393</v>
      </c>
      <c r="T18" s="123">
        <v>41.767058056800956</v>
      </c>
      <c r="U18" s="123">
        <v>33.952410909044268</v>
      </c>
      <c r="V18" s="123">
        <v>25.067373129820467</v>
      </c>
    </row>
    <row r="19" spans="2:22">
      <c r="B19" s="49" t="s">
        <v>235</v>
      </c>
      <c r="C19" s="49" t="s">
        <v>190</v>
      </c>
      <c r="D19" s="78">
        <f>D18/1.02^(D3-2016)</f>
        <v>79.159144068046572</v>
      </c>
      <c r="E19" s="78">
        <f t="shared" ref="E19:V19" si="0">E18/1.02^(E3-2016)</f>
        <v>76.70082919772959</v>
      </c>
      <c r="F19" s="78">
        <f t="shared" si="0"/>
        <v>78.72256464176526</v>
      </c>
      <c r="G19" s="78">
        <f t="shared" si="0"/>
        <v>74.102585916044234</v>
      </c>
      <c r="H19" s="78">
        <f t="shared" si="0"/>
        <v>65.347251465099347</v>
      </c>
      <c r="I19" s="78">
        <f t="shared" si="0"/>
        <v>61.539833671429861</v>
      </c>
      <c r="J19" s="78">
        <f t="shared" si="0"/>
        <v>55.046932261203331</v>
      </c>
      <c r="K19" s="78">
        <f t="shared" si="0"/>
        <v>59.399055333463778</v>
      </c>
      <c r="L19" s="78">
        <f t="shared" si="0"/>
        <v>51.395131785109108</v>
      </c>
      <c r="M19" s="78">
        <f t="shared" si="0"/>
        <v>54.873573061276353</v>
      </c>
      <c r="N19" s="78">
        <f t="shared" si="0"/>
        <v>53.941693163296705</v>
      </c>
      <c r="O19" s="78">
        <f t="shared" si="0"/>
        <v>52.173212625104398</v>
      </c>
      <c r="P19" s="78">
        <f t="shared" si="0"/>
        <v>48.349504511435732</v>
      </c>
      <c r="Q19" s="78">
        <f t="shared" si="0"/>
        <v>43.823811008813706</v>
      </c>
      <c r="R19" s="78">
        <f t="shared" si="0"/>
        <v>37.331727860501303</v>
      </c>
      <c r="S19" s="78">
        <f t="shared" si="0"/>
        <v>35.123792096263671</v>
      </c>
      <c r="T19" s="78">
        <f t="shared" si="0"/>
        <v>29.828469208466707</v>
      </c>
      <c r="U19" s="78">
        <f t="shared" si="0"/>
        <v>23.772098800652444</v>
      </c>
      <c r="V19" s="78">
        <f t="shared" si="0"/>
        <v>17.207015982946235</v>
      </c>
    </row>
    <row r="21" spans="2:22">
      <c r="B21" t="s">
        <v>237</v>
      </c>
      <c r="D21" s="78"/>
      <c r="E21" s="78"/>
      <c r="F21" s="78"/>
      <c r="G21" s="78"/>
      <c r="H21" s="78"/>
      <c r="I21" s="78"/>
      <c r="J21" s="78"/>
      <c r="K21" s="78"/>
      <c r="L21" s="78"/>
      <c r="M21" s="78"/>
      <c r="N21" s="78"/>
      <c r="O21" s="78"/>
      <c r="P21" s="78"/>
      <c r="Q21" s="78"/>
      <c r="R21" s="78"/>
      <c r="S21" s="78"/>
      <c r="T21" s="78"/>
      <c r="U21" s="78"/>
      <c r="V21" s="78"/>
    </row>
    <row r="22" spans="2:22">
      <c r="B22" s="4" t="s">
        <v>3</v>
      </c>
    </row>
    <row r="23" spans="2:22">
      <c r="B23" s="49" t="s">
        <v>1</v>
      </c>
      <c r="C23" s="9">
        <v>90.857322870794135</v>
      </c>
      <c r="D23" s="9">
        <v>88.992161882316481</v>
      </c>
      <c r="E23" s="9">
        <v>85.366798369420309</v>
      </c>
      <c r="F23" s="9">
        <v>82.269923504985755</v>
      </c>
      <c r="G23" s="9">
        <v>84.959951950507261</v>
      </c>
      <c r="H23" s="9">
        <v>74.22519073286179</v>
      </c>
      <c r="I23" s="9">
        <v>71.360985163238198</v>
      </c>
      <c r="J23" s="9">
        <v>67.39454863013701</v>
      </c>
      <c r="K23" s="9">
        <v>71.779572018465828</v>
      </c>
      <c r="L23" s="9">
        <v>66.570880119412607</v>
      </c>
      <c r="M23" s="9">
        <v>62.645695257041098</v>
      </c>
      <c r="N23" s="9">
        <v>67.12117214647887</v>
      </c>
      <c r="O23" s="9">
        <v>64.471749381149991</v>
      </c>
      <c r="P23" s="9">
        <v>58.473026782935889</v>
      </c>
      <c r="Q23" s="9">
        <v>55.291821001290728</v>
      </c>
      <c r="R23" s="9">
        <v>48.258233464459622</v>
      </c>
      <c r="S23" s="9">
        <v>47.88165494222288</v>
      </c>
      <c r="T23" s="9">
        <v>43.543336678190968</v>
      </c>
      <c r="U23" s="9">
        <v>39.918575685580805</v>
      </c>
      <c r="V23" s="9">
        <v>28.183721696889208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AV34"/>
  <sheetViews>
    <sheetView tabSelected="1" topLeftCell="B1" zoomScale="70" zoomScaleNormal="70" workbookViewId="0">
      <pane xSplit="2" ySplit="5" topLeftCell="D6" activePane="bottomRight" state="frozen"/>
      <selection activeCell="B1" sqref="B1"/>
      <selection pane="topRight" activeCell="D1" sqref="D1"/>
      <selection pane="bottomLeft" activeCell="B6" sqref="B6"/>
      <selection pane="bottomRight" activeCell="E17" sqref="E17"/>
    </sheetView>
  </sheetViews>
  <sheetFormatPr defaultRowHeight="15"/>
  <cols>
    <col min="1" max="1" width="2.42578125" style="89" customWidth="1"/>
    <col min="2" max="2" width="46" style="89" customWidth="1"/>
    <col min="3" max="3" width="18.28515625" style="89" customWidth="1"/>
    <col min="4" max="9" width="26.42578125" style="89" customWidth="1"/>
    <col min="10" max="23" width="22.140625" style="89" bestFit="1" customWidth="1"/>
    <col min="24" max="38" width="13.5703125" style="89" customWidth="1"/>
    <col min="39" max="16384" width="9.140625" style="89"/>
  </cols>
  <sheetData>
    <row r="2" spans="2:48" s="160" customFormat="1">
      <c r="B2" s="163" t="s">
        <v>268</v>
      </c>
    </row>
    <row r="3" spans="2:48" ht="18.75">
      <c r="B3" s="88" t="s">
        <v>232</v>
      </c>
      <c r="C3" s="88"/>
    </row>
    <row r="4" spans="2:48">
      <c r="B4" s="89" t="s">
        <v>39</v>
      </c>
      <c r="S4" s="95"/>
      <c r="T4" s="95"/>
      <c r="U4" s="95"/>
      <c r="V4" s="95"/>
      <c r="W4" s="95"/>
    </row>
    <row r="5" spans="2:48" ht="30">
      <c r="B5" s="24" t="s">
        <v>40</v>
      </c>
      <c r="C5" s="97" t="s">
        <v>207</v>
      </c>
      <c r="D5" s="98" t="s">
        <v>29</v>
      </c>
      <c r="E5" s="98">
        <v>2017</v>
      </c>
      <c r="F5" s="98">
        <v>2018</v>
      </c>
      <c r="G5" s="98">
        <v>2019</v>
      </c>
      <c r="H5" s="98">
        <v>2020</v>
      </c>
      <c r="I5" s="98">
        <v>2021</v>
      </c>
      <c r="J5" s="98">
        <v>2022</v>
      </c>
      <c r="K5" s="98">
        <v>2023</v>
      </c>
      <c r="L5" s="98">
        <v>2024</v>
      </c>
      <c r="M5" s="98">
        <v>2025</v>
      </c>
      <c r="N5" s="98">
        <v>2026</v>
      </c>
      <c r="O5" s="98">
        <v>2027</v>
      </c>
      <c r="P5" s="98">
        <v>2028</v>
      </c>
      <c r="Q5" s="98">
        <v>2029</v>
      </c>
      <c r="R5" s="98">
        <v>2030</v>
      </c>
      <c r="S5" s="98">
        <v>2031</v>
      </c>
      <c r="T5" s="98">
        <v>2032</v>
      </c>
      <c r="U5" s="98">
        <v>2033</v>
      </c>
      <c r="V5" s="98">
        <v>2034</v>
      </c>
      <c r="W5" s="98">
        <v>2035</v>
      </c>
      <c r="X5" s="98">
        <v>2036</v>
      </c>
      <c r="Y5" s="98">
        <v>2037</v>
      </c>
      <c r="Z5" s="98">
        <v>2038</v>
      </c>
      <c r="AA5" s="98">
        <v>2039</v>
      </c>
      <c r="AB5" s="98">
        <v>2040</v>
      </c>
      <c r="AC5" s="98">
        <v>2041</v>
      </c>
      <c r="AD5" s="98">
        <v>2042</v>
      </c>
      <c r="AE5" s="98">
        <v>2043</v>
      </c>
      <c r="AF5" s="98">
        <v>2044</v>
      </c>
      <c r="AG5" s="98">
        <v>2045</v>
      </c>
      <c r="AH5" s="98">
        <v>2046</v>
      </c>
      <c r="AI5" s="98">
        <v>2047</v>
      </c>
      <c r="AJ5" s="98">
        <v>2048</v>
      </c>
      <c r="AK5" s="98">
        <v>2049</v>
      </c>
      <c r="AL5" s="98">
        <v>2050</v>
      </c>
      <c r="AM5" s="90"/>
      <c r="AN5" s="90"/>
      <c r="AO5" s="90"/>
      <c r="AP5" s="90"/>
      <c r="AQ5" s="90"/>
      <c r="AR5" s="90"/>
      <c r="AS5" s="90"/>
      <c r="AT5" s="90"/>
      <c r="AU5" s="90"/>
      <c r="AV5" s="90"/>
    </row>
    <row r="6" spans="2:48">
      <c r="B6" s="91" t="s">
        <v>16</v>
      </c>
      <c r="C6" s="99">
        <f>(W6/R6)^(1/COUNT($S$5:$W$5))-1</f>
        <v>1.7376456462485645E-2</v>
      </c>
      <c r="D6" s="86">
        <v>39.906489333333347</v>
      </c>
      <c r="E6" s="86">
        <v>40.066836110832156</v>
      </c>
      <c r="F6" s="86">
        <v>41.708350560751846</v>
      </c>
      <c r="G6" s="86">
        <v>42.40243757834947</v>
      </c>
      <c r="H6" s="86">
        <v>43.270335127552165</v>
      </c>
      <c r="I6" s="86">
        <v>44.019086138305816</v>
      </c>
      <c r="J6" s="86">
        <v>44.899809521837611</v>
      </c>
      <c r="K6" s="86">
        <v>45.806823685597166</v>
      </c>
      <c r="L6" s="86">
        <v>46.787623343303864</v>
      </c>
      <c r="M6" s="86">
        <v>47.686345871731888</v>
      </c>
      <c r="N6" s="86">
        <v>48.675567772307232</v>
      </c>
      <c r="O6" s="86">
        <v>49.652868804988742</v>
      </c>
      <c r="P6" s="86">
        <v>50.605080276552151</v>
      </c>
      <c r="Q6" s="86">
        <v>51.521658062735639</v>
      </c>
      <c r="R6" s="86">
        <v>52.468672227737976</v>
      </c>
      <c r="S6" s="86">
        <v>53.357369193477197</v>
      </c>
      <c r="T6" s="86">
        <v>54.375297763939699</v>
      </c>
      <c r="U6" s="86">
        <v>55.325536555711075</v>
      </c>
      <c r="V6" s="86">
        <v>56.226660406419555</v>
      </c>
      <c r="W6" s="86">
        <v>57.188471637926902</v>
      </c>
      <c r="X6" s="100">
        <f>W6*(1+$C6)</f>
        <v>58.182204625499438</v>
      </c>
      <c r="Y6" s="100">
        <f t="shared" ref="Y6:AL6" si="0">X6*(1+$C6)</f>
        <v>59.193205171065863</v>
      </c>
      <c r="Z6" s="100">
        <f t="shared" si="0"/>
        <v>60.221773323595869</v>
      </c>
      <c r="AA6" s="100">
        <f t="shared" si="0"/>
        <v>61.268214345847014</v>
      </c>
      <c r="AB6" s="100">
        <f t="shared" si="0"/>
        <v>62.33283880496186</v>
      </c>
      <c r="AC6" s="100">
        <f t="shared" si="0"/>
        <v>63.415962664639416</v>
      </c>
      <c r="AD6" s="100">
        <f t="shared" si="0"/>
        <v>64.517907378908134</v>
      </c>
      <c r="AE6" s="100">
        <f t="shared" si="0"/>
        <v>65.638999987528408</v>
      </c>
      <c r="AF6" s="100">
        <f t="shared" si="0"/>
        <v>66.779573213052785</v>
      </c>
      <c r="AG6" s="100">
        <f t="shared" si="0"/>
        <v>67.939965559572769</v>
      </c>
      <c r="AH6" s="100">
        <f t="shared" si="0"/>
        <v>69.120521413181464</v>
      </c>
      <c r="AI6" s="100">
        <f t="shared" si="0"/>
        <v>70.321591144181923</v>
      </c>
      <c r="AJ6" s="100">
        <f t="shared" si="0"/>
        <v>71.54353121107151</v>
      </c>
      <c r="AK6" s="100">
        <f t="shared" si="0"/>
        <v>72.786704266333174</v>
      </c>
      <c r="AL6" s="100">
        <f t="shared" si="0"/>
        <v>74.051479264064938</v>
      </c>
    </row>
    <row r="7" spans="2:48">
      <c r="B7" s="91" t="s">
        <v>17</v>
      </c>
      <c r="C7" s="99">
        <f t="shared" ref="C7:C16" si="1">(W7/R7)^(1/COUNT($S$5:$W$5))-1</f>
        <v>1.8438467053037977E-2</v>
      </c>
      <c r="D7" s="86">
        <v>12.796202000000001</v>
      </c>
      <c r="E7" s="86">
        <v>13.710418166449834</v>
      </c>
      <c r="F7" s="86">
        <v>14.457092250212472</v>
      </c>
      <c r="G7" s="86">
        <v>14.872212460598146</v>
      </c>
      <c r="H7" s="86">
        <v>15.807478982297722</v>
      </c>
      <c r="I7" s="86">
        <v>16.198316290955326</v>
      </c>
      <c r="J7" s="86">
        <v>17.006714882582244</v>
      </c>
      <c r="K7" s="86">
        <v>17.348089145560273</v>
      </c>
      <c r="L7" s="86">
        <v>17.65042227396162</v>
      </c>
      <c r="M7" s="86">
        <v>18.007873438883689</v>
      </c>
      <c r="N7" s="86">
        <v>18.374486681361425</v>
      </c>
      <c r="O7" s="86">
        <v>18.674295644948405</v>
      </c>
      <c r="P7" s="86">
        <v>18.922954077774794</v>
      </c>
      <c r="Q7" s="86">
        <v>19.207261719002844</v>
      </c>
      <c r="R7" s="86">
        <v>19.461629085393611</v>
      </c>
      <c r="S7" s="86">
        <v>19.732149057914924</v>
      </c>
      <c r="T7" s="86">
        <v>19.965065660941036</v>
      </c>
      <c r="U7" s="86">
        <v>21.02957041941923</v>
      </c>
      <c r="V7" s="86">
        <v>21.183640228878616</v>
      </c>
      <c r="W7" s="86">
        <v>21.323238465998848</v>
      </c>
      <c r="X7" s="100">
        <f t="shared" ref="X7:AL10" si="2">W7*(1+$C7)</f>
        <v>21.71640629591824</v>
      </c>
      <c r="Y7" s="100">
        <f t="shared" si="2"/>
        <v>22.116823537915916</v>
      </c>
      <c r="Z7" s="100">
        <f t="shared" si="2"/>
        <v>22.524623860037632</v>
      </c>
      <c r="AA7" s="100">
        <f t="shared" si="2"/>
        <v>22.939943394963009</v>
      </c>
      <c r="AB7" s="100">
        <f t="shared" si="2"/>
        <v>23.362920785449592</v>
      </c>
      <c r="AC7" s="100">
        <f t="shared" si="2"/>
        <v>23.793697230614839</v>
      </c>
      <c r="AD7" s="100">
        <f t="shared" si="2"/>
        <v>24.232416533071493</v>
      </c>
      <c r="AE7" s="100">
        <f t="shared" si="2"/>
        <v>24.679225146932026</v>
      </c>
      <c r="AF7" s="100">
        <f t="shared" si="2"/>
        <v>25.13427222669824</v>
      </c>
      <c r="AG7" s="100">
        <f t="shared" si="2"/>
        <v>25.597709677052304</v>
      </c>
      <c r="AH7" s="100">
        <f t="shared" si="2"/>
        <v>26.069692203565864</v>
      </c>
      <c r="AI7" s="100">
        <f t="shared" si="2"/>
        <v>26.550377364344154</v>
      </c>
      <c r="AJ7" s="100">
        <f t="shared" si="2"/>
        <v>27.039925622622338</v>
      </c>
      <c r="AK7" s="100">
        <f t="shared" si="2"/>
        <v>27.538500400331657</v>
      </c>
      <c r="AL7" s="100">
        <f t="shared" si="2"/>
        <v>28.046268132653246</v>
      </c>
    </row>
    <row r="8" spans="2:48">
      <c r="B8" s="92" t="s">
        <v>30</v>
      </c>
      <c r="C8" s="99">
        <f t="shared" si="1"/>
        <v>8.8957588749958294E-3</v>
      </c>
      <c r="D8" s="86">
        <v>4.8802899999999996</v>
      </c>
      <c r="E8" s="86">
        <v>4.0144903458051528</v>
      </c>
      <c r="F8" s="152">
        <f>F18-'Res Bill Annual'!D23</f>
        <v>6.086924238784249</v>
      </c>
      <c r="G8" s="152">
        <f>G18-'Res Bill Annual'!E23</f>
        <v>6.2688894465573579</v>
      </c>
      <c r="H8" s="152">
        <f>H18-'Res Bill Annual'!F23</f>
        <v>6.4145822779397204</v>
      </c>
      <c r="I8" s="152">
        <f>I18-'Res Bill Annual'!G23</f>
        <v>6.5010451521151609</v>
      </c>
      <c r="J8" s="152">
        <f>J18-'Res Bill Annual'!H23</f>
        <v>6.6552181528136733</v>
      </c>
      <c r="K8" s="152">
        <f>K18-'Res Bill Annual'!I23</f>
        <v>6.8254490685329507</v>
      </c>
      <c r="L8" s="152">
        <f>L18-'Res Bill Annual'!J23</f>
        <v>7.0091972596693761</v>
      </c>
      <c r="M8" s="152">
        <f>M18-'Res Bill Annual'!K23</f>
        <v>7.1660863419153111</v>
      </c>
      <c r="N8" s="152">
        <f>N18-'Res Bill Annual'!L23</f>
        <v>7.3387728472343694</v>
      </c>
      <c r="O8" s="152">
        <f>O18-'Res Bill Annual'!M23</f>
        <v>7.4985793159501224</v>
      </c>
      <c r="P8" s="152">
        <f>P18-'Res Bill Annual'!N23</f>
        <v>7.6328813811104261</v>
      </c>
      <c r="Q8" s="152">
        <f>Q18-'Res Bill Annual'!O23</f>
        <v>7.7504740322900494</v>
      </c>
      <c r="R8" s="152">
        <f>R18-'Res Bill Annual'!P23</f>
        <v>7.8728605012138377</v>
      </c>
      <c r="S8" s="152">
        <f>S18-'Res Bill Annual'!Q23</f>
        <v>7.9657169025209518</v>
      </c>
      <c r="T8" s="152">
        <f>T18-'Res Bill Annual'!R23</f>
        <v>8.1025096113154262</v>
      </c>
      <c r="U8" s="152">
        <f>U18-'Res Bill Annual'!S23</f>
        <v>8.200858570693601</v>
      </c>
      <c r="V8" s="152">
        <f>V18-'Res Bill Annual'!T23</f>
        <v>8.2643199548742885</v>
      </c>
      <c r="W8" s="152">
        <f>W18-'Res Bill Annual'!U23</f>
        <v>8.2293216642957123</v>
      </c>
      <c r="X8" s="100">
        <f t="shared" si="2"/>
        <v>8.3025277255260672</v>
      </c>
      <c r="Y8" s="100">
        <f t="shared" si="2"/>
        <v>8.3763850102253148</v>
      </c>
      <c r="Z8" s="100">
        <f t="shared" si="2"/>
        <v>8.4508993115204092</v>
      </c>
      <c r="AA8" s="100">
        <f t="shared" si="2"/>
        <v>8.5260764740725623</v>
      </c>
      <c r="AB8" s="100">
        <f t="shared" si="2"/>
        <v>8.601922394535686</v>
      </c>
      <c r="AC8" s="100">
        <f t="shared" si="2"/>
        <v>8.6784430220189019</v>
      </c>
      <c r="AD8" s="100">
        <f t="shared" si="2"/>
        <v>8.7556443585531714</v>
      </c>
      <c r="AE8" s="100">
        <f t="shared" si="2"/>
        <v>8.8335324595620772</v>
      </c>
      <c r="AF8" s="100">
        <f t="shared" si="2"/>
        <v>8.9121134343367903</v>
      </c>
      <c r="AG8" s="100">
        <f t="shared" si="2"/>
        <v>8.9913934465152607</v>
      </c>
      <c r="AH8" s="100">
        <f t="shared" si="2"/>
        <v>9.0713787145656788</v>
      </c>
      <c r="AI8" s="100">
        <f t="shared" si="2"/>
        <v>9.1520755122742248</v>
      </c>
      <c r="AJ8" s="100">
        <f t="shared" si="2"/>
        <v>9.2334901692371698</v>
      </c>
      <c r="AK8" s="100">
        <f t="shared" si="2"/>
        <v>9.315629071357348</v>
      </c>
      <c r="AL8" s="100">
        <f t="shared" si="2"/>
        <v>9.3984986613450445</v>
      </c>
    </row>
    <row r="9" spans="2:48">
      <c r="B9" s="91" t="s">
        <v>19</v>
      </c>
      <c r="C9" s="99"/>
      <c r="D9" s="86">
        <v>0</v>
      </c>
      <c r="E9" s="86">
        <v>0</v>
      </c>
      <c r="F9" s="86">
        <v>0</v>
      </c>
      <c r="G9" s="86">
        <v>0</v>
      </c>
      <c r="H9" s="86">
        <v>0</v>
      </c>
      <c r="I9" s="86">
        <v>0</v>
      </c>
      <c r="J9" s="86">
        <v>0</v>
      </c>
      <c r="K9" s="86">
        <v>0</v>
      </c>
      <c r="L9" s="86">
        <v>0</v>
      </c>
      <c r="M9" s="86">
        <v>0</v>
      </c>
      <c r="N9" s="86">
        <v>0</v>
      </c>
      <c r="O9" s="86">
        <v>0</v>
      </c>
      <c r="P9" s="86">
        <v>0</v>
      </c>
      <c r="Q9" s="86">
        <v>0</v>
      </c>
      <c r="R9" s="86">
        <v>0</v>
      </c>
      <c r="S9" s="86">
        <v>0</v>
      </c>
      <c r="T9" s="86">
        <v>0</v>
      </c>
      <c r="U9" s="86">
        <v>0</v>
      </c>
      <c r="V9" s="86">
        <v>0</v>
      </c>
      <c r="W9" s="86">
        <v>0</v>
      </c>
      <c r="X9" s="100">
        <f t="shared" si="2"/>
        <v>0</v>
      </c>
      <c r="Y9" s="100">
        <f t="shared" si="2"/>
        <v>0</v>
      </c>
      <c r="Z9" s="100">
        <f t="shared" si="2"/>
        <v>0</v>
      </c>
      <c r="AA9" s="100">
        <f t="shared" si="2"/>
        <v>0</v>
      </c>
      <c r="AB9" s="100">
        <f t="shared" si="2"/>
        <v>0</v>
      </c>
      <c r="AC9" s="100">
        <f t="shared" si="2"/>
        <v>0</v>
      </c>
      <c r="AD9" s="100">
        <f t="shared" si="2"/>
        <v>0</v>
      </c>
      <c r="AE9" s="100">
        <f t="shared" si="2"/>
        <v>0</v>
      </c>
      <c r="AF9" s="100">
        <f t="shared" si="2"/>
        <v>0</v>
      </c>
      <c r="AG9" s="100">
        <f t="shared" si="2"/>
        <v>0</v>
      </c>
      <c r="AH9" s="100">
        <f t="shared" si="2"/>
        <v>0</v>
      </c>
      <c r="AI9" s="100">
        <f t="shared" si="2"/>
        <v>0</v>
      </c>
      <c r="AJ9" s="100">
        <f t="shared" si="2"/>
        <v>0</v>
      </c>
      <c r="AK9" s="100">
        <f t="shared" si="2"/>
        <v>0</v>
      </c>
      <c r="AL9" s="100">
        <f t="shared" si="2"/>
        <v>0</v>
      </c>
    </row>
    <row r="10" spans="2:48">
      <c r="B10" s="91" t="s">
        <v>23</v>
      </c>
      <c r="C10" s="99">
        <f t="shared" si="1"/>
        <v>-2.1453220636579062E-2</v>
      </c>
      <c r="D10" s="86">
        <v>82.497500000000002</v>
      </c>
      <c r="E10" s="86">
        <v>77.705036007404999</v>
      </c>
      <c r="F10" s="86">
        <v>79.426450697719133</v>
      </c>
      <c r="G10" s="86">
        <v>82.403324299841913</v>
      </c>
      <c r="H10" s="86">
        <v>84.562326205048691</v>
      </c>
      <c r="I10" s="86">
        <v>83.135000195236998</v>
      </c>
      <c r="J10" s="86">
        <v>84.792423895885349</v>
      </c>
      <c r="K10" s="86">
        <v>86.714766473012986</v>
      </c>
      <c r="L10" s="86">
        <v>90.156300057270144</v>
      </c>
      <c r="M10" s="86">
        <v>90.962607064217508</v>
      </c>
      <c r="N10" s="86">
        <v>93.71431293815354</v>
      </c>
      <c r="O10" s="86">
        <v>95.678047432047293</v>
      </c>
      <c r="P10" s="86">
        <v>96.493955612758967</v>
      </c>
      <c r="Q10" s="86">
        <v>95.872087990648268</v>
      </c>
      <c r="R10" s="86">
        <v>95.559957414722831</v>
      </c>
      <c r="S10" s="86">
        <v>93.186620320226424</v>
      </c>
      <c r="T10" s="86">
        <v>93.73060942658131</v>
      </c>
      <c r="U10" s="86">
        <v>91.9441550993878</v>
      </c>
      <c r="V10" s="86">
        <v>88.310806832805056</v>
      </c>
      <c r="W10" s="86">
        <v>85.7400844794888</v>
      </c>
      <c r="X10" s="100">
        <f t="shared" si="2"/>
        <v>83.900683529751404</v>
      </c>
      <c r="Y10" s="100">
        <f t="shared" si="2"/>
        <v>82.100743654427859</v>
      </c>
      <c r="Z10" s="100">
        <f t="shared" si="2"/>
        <v>80.339418286382198</v>
      </c>
      <c r="AA10" s="100">
        <f t="shared" si="2"/>
        <v>78.615879020070025</v>
      </c>
      <c r="AB10" s="100">
        <f t="shared" si="2"/>
        <v>76.929315221913853</v>
      </c>
      <c r="AC10" s="100">
        <f t="shared" si="2"/>
        <v>75.278933649037199</v>
      </c>
      <c r="AD10" s="100">
        <f t="shared" si="2"/>
        <v>73.663958076178005</v>
      </c>
      <c r="AE10" s="100">
        <f t="shared" si="2"/>
        <v>72.083628930606054</v>
      </c>
      <c r="AF10" s="100">
        <f t="shared" si="2"/>
        <v>70.537202934872468</v>
      </c>
      <c r="AG10" s="100">
        <f t="shared" si="2"/>
        <v>69.023952757223498</v>
      </c>
      <c r="AH10" s="100">
        <f t="shared" si="2"/>
        <v>67.543166669513965</v>
      </c>
      <c r="AI10" s="100">
        <f t="shared" si="2"/>
        <v>66.094148212459643</v>
      </c>
      <c r="AJ10" s="100">
        <f t="shared" si="2"/>
        <v>64.676215868070983</v>
      </c>
      <c r="AK10" s="100">
        <f t="shared" si="2"/>
        <v>63.288702739114242</v>
      </c>
      <c r="AL10" s="100">
        <f t="shared" si="2"/>
        <v>61.930956235449159</v>
      </c>
    </row>
    <row r="11" spans="2:48">
      <c r="B11" s="91" t="s">
        <v>205</v>
      </c>
      <c r="C11" s="99">
        <f t="shared" si="1"/>
        <v>2.0826122510768652E-3</v>
      </c>
      <c r="D11" s="87" t="e">
        <f>INDEX('Nav commod adjust'!$D$12:$AW$12,MATCH('IESO Res Bill'!D5,'Nav commod adjust'!$D$5:$AW$5,0))+D10</f>
        <v>#N/A</v>
      </c>
      <c r="E11" s="87">
        <f>INDEX('Nav commod adjust'!$D$12:$AW$12,MATCH('IESO Res Bill'!E5,'Nav commod adjust'!$D$5:$AW$5,0))+E10</f>
        <v>62.270528650404927</v>
      </c>
      <c r="F11" s="87">
        <f>INDEX('Nav commod adjust'!$D$12:$AW$12,MATCH('IESO Res Bill'!F5,'Nav commod adjust'!$D$5:$AW$5,0))+F10</f>
        <v>56.6033465137902</v>
      </c>
      <c r="G11" s="87">
        <f>INDEX('Nav commod adjust'!$D$12:$AW$12,MATCH('IESO Res Bill'!G5,'Nav commod adjust'!$D$5:$AW$5,0))+G10</f>
        <v>58.391192086178627</v>
      </c>
      <c r="H11" s="87">
        <f>INDEX('Nav commod adjust'!$D$12:$AW$12,MATCH('IESO Res Bill'!H5,'Nav commod adjust'!$D$5:$AW$5,0))+H10</f>
        <v>59.361860831481003</v>
      </c>
      <c r="I11" s="87">
        <f>INDEX('Nav commod adjust'!$D$12:$AW$12,MATCH('IESO Res Bill'!I5,'Nav commod adjust'!$D$5:$AW$5,0))+I10</f>
        <v>60.12280247813019</v>
      </c>
      <c r="J11" s="87">
        <f>INDEX('Nav commod adjust'!$D$12:$AW$12,MATCH('IESO Res Bill'!J5,'Nav commod adjust'!$D$5:$AW$5,0))+J10</f>
        <v>66.466047815669711</v>
      </c>
      <c r="K11" s="87">
        <f>INDEX('Nav commod adjust'!$D$12:$AW$12,MATCH('IESO Res Bill'!K5,'Nav commod adjust'!$D$5:$AW$5,0))+K10</f>
        <v>72.891618710071455</v>
      </c>
      <c r="L11" s="87">
        <f>INDEX('Nav commod adjust'!$D$12:$AW$12,MATCH('IESO Res Bill'!L5,'Nav commod adjust'!$D$5:$AW$5,0))+L10</f>
        <v>79.850983014378471</v>
      </c>
      <c r="M11" s="87">
        <f>INDEX('Nav commod adjust'!$D$12:$AW$12,MATCH('IESO Res Bill'!M5,'Nav commod adjust'!$D$5:$AW$5,0))+M10</f>
        <v>86.387830438593454</v>
      </c>
      <c r="N11" s="87">
        <f>INDEX('Nav commod adjust'!$D$12:$AW$12,MATCH('IESO Res Bill'!N5,'Nav commod adjust'!$D$5:$AW$5,0))+N10</f>
        <v>91.686639452102028</v>
      </c>
      <c r="O11" s="87">
        <f>INDEX('Nav commod adjust'!$D$12:$AW$12,MATCH('IESO Res Bill'!O5,'Nav commod adjust'!$D$5:$AW$5,0))+O10</f>
        <v>93.907328154618668</v>
      </c>
      <c r="P11" s="87">
        <f>INDEX('Nav commod adjust'!$D$12:$AW$12,MATCH('IESO Res Bill'!P5,'Nav commod adjust'!$D$5:$AW$5,0))+P10</f>
        <v>96.83504107246668</v>
      </c>
      <c r="Q11" s="87">
        <f>INDEX('Nav commod adjust'!$D$12:$AW$12,MATCH('IESO Res Bill'!Q5,'Nav commod adjust'!$D$5:$AW$5,0))+Q10</f>
        <v>100.18173070347066</v>
      </c>
      <c r="R11" s="87">
        <f>INDEX('Nav commod adjust'!$D$12:$AW$12,MATCH('IESO Res Bill'!R5,'Nav commod adjust'!$D$5:$AW$5,0))+R10</f>
        <v>105.82150295269309</v>
      </c>
      <c r="S11" s="87">
        <f>INDEX('Nav commod adjust'!$D$12:$AW$12,MATCH('IESO Res Bill'!S5,'Nav commod adjust'!$D$5:$AW$5,0))+S10</f>
        <v>103.00337216974559</v>
      </c>
      <c r="T11" s="87">
        <f>INDEX('Nav commod adjust'!$D$12:$AW$12,MATCH('IESO Res Bill'!T5,'Nav commod adjust'!$D$5:$AW$5,0))+T10</f>
        <v>105.82585212779999</v>
      </c>
      <c r="U11" s="87">
        <f>INDEX('Nav commod adjust'!$D$12:$AW$12,MATCH('IESO Res Bill'!U5,'Nav commod adjust'!$D$5:$AW$5,0))+U10</f>
        <v>105.00387515626397</v>
      </c>
      <c r="V11" s="87">
        <f>INDEX('Nav commod adjust'!$D$12:$AW$12,MATCH('IESO Res Bill'!V5,'Nav commod adjust'!$D$5:$AW$5,0))+V10</f>
        <v>107.58685752473546</v>
      </c>
      <c r="W11" s="87">
        <f>INDEX('Nav commod adjust'!$D$12:$AW$12,MATCH('IESO Res Bill'!W5,'Nav commod adjust'!$D$5:$AW$5,0))+W10</f>
        <v>106.92802808205171</v>
      </c>
      <c r="X11" s="87">
        <f>INDEX('Nav commod adjust'!$D$12:$AW$12,MATCH('IESO Res Bill'!X5,'Nav commod adjust'!$D$5:$AW$5,0))+X10</f>
        <v>106.72426224727027</v>
      </c>
      <c r="Y11" s="87">
        <f>INDEX('Nav commod adjust'!$D$12:$AW$12,MATCH('IESO Res Bill'!Y5,'Nav commod adjust'!$D$5:$AW$5,0))+Y10</f>
        <v>104.07175824916852</v>
      </c>
      <c r="Z11" s="87">
        <f>INDEX('Nav commod adjust'!$D$12:$AW$12,MATCH('IESO Res Bill'!Z5,'Nav commod adjust'!$D$5:$AW$5,0))+Z10</f>
        <v>103.05012687948881</v>
      </c>
      <c r="AA11" s="87">
        <f>INDEX('Nav commod adjust'!$D$12:$AW$12,MATCH('IESO Res Bill'!AA5,'Nav commod adjust'!$D$5:$AW$5,0))+AA10</f>
        <v>98.783249671233023</v>
      </c>
      <c r="AB11" s="87">
        <f>INDEX('Nav commod adjust'!$D$12:$AW$12,MATCH('IESO Res Bill'!AB5,'Nav commod adjust'!$D$5:$AW$5,0))+AB10</f>
        <v>95.941528954088199</v>
      </c>
      <c r="AC11" s="87">
        <f>INDEX('Nav commod adjust'!$D$12:$AW$12,MATCH('IESO Res Bill'!AC5,'Nav commod adjust'!$D$5:$AW$5,0))+AC10</f>
        <v>94.24960615854846</v>
      </c>
      <c r="AD11" s="87">
        <f>INDEX('Nav commod adjust'!$D$12:$AW$12,MATCH('IESO Res Bill'!AD5,'Nav commod adjust'!$D$5:$AW$5,0))+AD10</f>
        <v>92.601681142825726</v>
      </c>
      <c r="AE11" s="87">
        <f>INDEX('Nav commod adjust'!$D$12:$AW$12,MATCH('IESO Res Bill'!AE5,'Nav commod adjust'!$D$5:$AW$5,0))+AE10</f>
        <v>89.585087342153514</v>
      </c>
      <c r="AF11" s="87">
        <f>INDEX('Nav commod adjust'!$D$12:$AW$12,MATCH('IESO Res Bill'!AF5,'Nav commod adjust'!$D$5:$AW$5,0))+AF10</f>
        <v>87.96912930015867</v>
      </c>
      <c r="AG11" s="87">
        <f>INDEX('Nav commod adjust'!$D$12:$AW$12,MATCH('IESO Res Bill'!AG5,'Nav commod adjust'!$D$5:$AW$5,0))+AG10</f>
        <v>85.362532421008055</v>
      </c>
      <c r="AH11" s="87">
        <f>INDEX('Nav commod adjust'!$D$12:$AW$12,MATCH('IESO Res Bill'!AH5,'Nav commod adjust'!$D$5:$AW$5,0))+AH10</f>
        <v>83.858646420819895</v>
      </c>
      <c r="AI11" s="87">
        <f>INDEX('Nav commod adjust'!$D$12:$AW$12,MATCH('IESO Res Bill'!AI5,'Nav commod adjust'!$D$5:$AW$5,0))+AI10</f>
        <v>82.697994362978505</v>
      </c>
      <c r="AJ11" s="87">
        <f>INDEX('Nav commod adjust'!$D$12:$AW$12,MATCH('IESO Res Bill'!AJ5,'Nav commod adjust'!$D$5:$AW$5,0))+AJ10</f>
        <v>81.873346500522729</v>
      </c>
      <c r="AK11" s="87">
        <f>INDEX('Nav commod adjust'!$D$12:$AW$12,MATCH('IESO Res Bill'!AK5,'Nav commod adjust'!$D$5:$AW$5,0))+AK10</f>
        <v>80.807887677175785</v>
      </c>
      <c r="AL11" s="87">
        <f>INDEX('Nav commod adjust'!$D$12:$AW$12,MATCH('IESO Res Bill'!AL5,'Nav commod adjust'!$D$5:$AW$5,0))+AL10</f>
        <v>84.195453161474475</v>
      </c>
    </row>
    <row r="12" spans="2:48">
      <c r="B12" s="93" t="s">
        <v>206</v>
      </c>
      <c r="C12" s="99">
        <f t="shared" si="1"/>
        <v>8.5209224956244167E-3</v>
      </c>
      <c r="D12" s="87" t="e">
        <f>D6+D7+D8+D9+D11</f>
        <v>#N/A</v>
      </c>
      <c r="E12" s="87">
        <f t="shared" ref="E12:W12" si="3">E6+E7+E8+E9+E11</f>
        <v>120.06227327349207</v>
      </c>
      <c r="F12" s="87">
        <f t="shared" si="3"/>
        <v>118.85571356353877</v>
      </c>
      <c r="G12" s="87">
        <f t="shared" si="3"/>
        <v>121.9347315716836</v>
      </c>
      <c r="H12" s="87">
        <f t="shared" si="3"/>
        <v>124.85425721927061</v>
      </c>
      <c r="I12" s="87">
        <f t="shared" si="3"/>
        <v>126.84125005950648</v>
      </c>
      <c r="J12" s="87">
        <f t="shared" si="3"/>
        <v>135.02779037290324</v>
      </c>
      <c r="K12" s="87">
        <f t="shared" si="3"/>
        <v>142.87198060976186</v>
      </c>
      <c r="L12" s="87">
        <f t="shared" si="3"/>
        <v>151.29822589131334</v>
      </c>
      <c r="M12" s="87">
        <f t="shared" si="3"/>
        <v>159.24813609112437</v>
      </c>
      <c r="N12" s="87">
        <f t="shared" si="3"/>
        <v>166.07546675300506</v>
      </c>
      <c r="O12" s="87">
        <f t="shared" si="3"/>
        <v>169.73307192050595</v>
      </c>
      <c r="P12" s="87">
        <f t="shared" si="3"/>
        <v>173.99595680790407</v>
      </c>
      <c r="Q12" s="87">
        <f t="shared" si="3"/>
        <v>178.66112451749919</v>
      </c>
      <c r="R12" s="87">
        <f t="shared" si="3"/>
        <v>185.62466476703852</v>
      </c>
      <c r="S12" s="87">
        <f t="shared" si="3"/>
        <v>184.05860732365866</v>
      </c>
      <c r="T12" s="87">
        <f t="shared" si="3"/>
        <v>188.26872516399615</v>
      </c>
      <c r="U12" s="87">
        <f t="shared" si="3"/>
        <v>189.55984070208785</v>
      </c>
      <c r="V12" s="87">
        <f t="shared" si="3"/>
        <v>193.2614781149079</v>
      </c>
      <c r="W12" s="87">
        <f t="shared" si="3"/>
        <v>193.66905985027319</v>
      </c>
      <c r="X12" s="101">
        <f t="shared" ref="X12" si="4">X6+X7+X8+X9+X11</f>
        <v>194.92540089421402</v>
      </c>
      <c r="Y12" s="101">
        <f t="shared" ref="Y12" si="5">Y6+Y7+Y8+Y9+Y11</f>
        <v>193.75817196837562</v>
      </c>
      <c r="Z12" s="101">
        <f t="shared" ref="Z12" si="6">Z6+Z7+Z8+Z9+Z11</f>
        <v>194.24742337464272</v>
      </c>
      <c r="AA12" s="101">
        <f t="shared" ref="AA12" si="7">AA6+AA7+AA8+AA9+AA11</f>
        <v>191.5174838861156</v>
      </c>
      <c r="AB12" s="101">
        <f t="shared" ref="AB12" si="8">AB6+AB7+AB8+AB9+AB11</f>
        <v>190.23921093903533</v>
      </c>
      <c r="AC12" s="101">
        <f t="shared" ref="AC12" si="9">AC6+AC7+AC8+AC9+AC11</f>
        <v>190.13770907582159</v>
      </c>
      <c r="AD12" s="101">
        <f t="shared" ref="AD12" si="10">AD6+AD7+AD8+AD9+AD11</f>
        <v>190.1076494133585</v>
      </c>
      <c r="AE12" s="101">
        <f t="shared" ref="AE12" si="11">AE6+AE7+AE8+AE9+AE11</f>
        <v>188.73684493617603</v>
      </c>
      <c r="AF12" s="101">
        <f t="shared" ref="AF12" si="12">AF6+AF7+AF8+AF9+AF11</f>
        <v>188.79508817424647</v>
      </c>
      <c r="AG12" s="101">
        <f t="shared" ref="AG12" si="13">AG6+AG7+AG8+AG9+AG11</f>
        <v>187.89160110414838</v>
      </c>
      <c r="AH12" s="101">
        <f t="shared" ref="AH12" si="14">AH6+AH7+AH8+AH9+AH11</f>
        <v>188.12023875213291</v>
      </c>
      <c r="AI12" s="101">
        <f t="shared" ref="AI12" si="15">AI6+AI7+AI8+AI9+AI11</f>
        <v>188.72203838377879</v>
      </c>
      <c r="AJ12" s="101">
        <f t="shared" ref="AJ12" si="16">AJ6+AJ7+AJ8+AJ9+AJ11</f>
        <v>189.69029350345374</v>
      </c>
      <c r="AK12" s="101">
        <f t="shared" ref="AK12" si="17">AK6+AK7+AK8+AK9+AK11</f>
        <v>190.44872141519795</v>
      </c>
      <c r="AL12" s="101">
        <f t="shared" ref="AL12" si="18">AL6+AL7+AL8+AL9+AL11</f>
        <v>195.6916992195377</v>
      </c>
    </row>
    <row r="13" spans="2:48">
      <c r="B13" s="93" t="s">
        <v>25</v>
      </c>
      <c r="C13" s="99">
        <f t="shared" si="1"/>
        <v>-3.3087204252587599E-3</v>
      </c>
      <c r="D13" s="86">
        <f>D6+D7+D8+D9+D10</f>
        <v>140.08048133333335</v>
      </c>
      <c r="E13" s="151">
        <v>143.03</v>
      </c>
      <c r="F13" s="86">
        <f t="shared" ref="F13:W13" si="19">F6+F7+F8+F9+F10</f>
        <v>141.67881774746769</v>
      </c>
      <c r="G13" s="86">
        <f t="shared" si="19"/>
        <v>145.94686378534689</v>
      </c>
      <c r="H13" s="86">
        <f t="shared" si="19"/>
        <v>150.05472259283829</v>
      </c>
      <c r="I13" s="86">
        <f t="shared" si="19"/>
        <v>149.85344777661328</v>
      </c>
      <c r="J13" s="86">
        <f t="shared" si="19"/>
        <v>153.35416645311886</v>
      </c>
      <c r="K13" s="86">
        <f t="shared" si="19"/>
        <v>156.69512837270338</v>
      </c>
      <c r="L13" s="86">
        <f t="shared" si="19"/>
        <v>161.603542934205</v>
      </c>
      <c r="M13" s="86">
        <f t="shared" si="19"/>
        <v>163.82291271674842</v>
      </c>
      <c r="N13" s="86">
        <f t="shared" si="19"/>
        <v>168.10314023905656</v>
      </c>
      <c r="O13" s="86">
        <f t="shared" si="19"/>
        <v>171.50379119793456</v>
      </c>
      <c r="P13" s="86">
        <f t="shared" si="19"/>
        <v>173.65487134819634</v>
      </c>
      <c r="Q13" s="86">
        <f t="shared" si="19"/>
        <v>174.35148180467678</v>
      </c>
      <c r="R13" s="86">
        <f t="shared" si="19"/>
        <v>175.36311922906827</v>
      </c>
      <c r="S13" s="86">
        <f t="shared" si="19"/>
        <v>174.2418554741395</v>
      </c>
      <c r="T13" s="86">
        <f t="shared" si="19"/>
        <v>176.17348246277749</v>
      </c>
      <c r="U13" s="86">
        <f t="shared" si="19"/>
        <v>176.50012064521169</v>
      </c>
      <c r="V13" s="86">
        <f t="shared" si="19"/>
        <v>173.98542742297752</v>
      </c>
      <c r="W13" s="86">
        <f t="shared" si="19"/>
        <v>172.48111624771025</v>
      </c>
    </row>
    <row r="14" spans="2:48">
      <c r="B14" s="93" t="s">
        <v>24</v>
      </c>
      <c r="C14" s="99">
        <f t="shared" si="1"/>
        <v>-3.3087204252587599E-3</v>
      </c>
      <c r="D14" s="86">
        <v>18.210462573333338</v>
      </c>
      <c r="E14" s="152">
        <f>E13*0.13</f>
        <v>18.593900000000001</v>
      </c>
      <c r="F14" s="152">
        <f>F13*0.13</f>
        <v>18.418246307170801</v>
      </c>
      <c r="G14" s="152">
        <f t="shared" ref="G14:W14" si="20">G13*0.13</f>
        <v>18.973092292095096</v>
      </c>
      <c r="H14" s="152">
        <f t="shared" si="20"/>
        <v>19.507113937068979</v>
      </c>
      <c r="I14" s="152">
        <f t="shared" si="20"/>
        <v>19.480948210959728</v>
      </c>
      <c r="J14" s="152">
        <f t="shared" si="20"/>
        <v>19.936041638905454</v>
      </c>
      <c r="K14" s="152">
        <f t="shared" si="20"/>
        <v>20.37036668845144</v>
      </c>
      <c r="L14" s="152">
        <f t="shared" si="20"/>
        <v>21.008460581446649</v>
      </c>
      <c r="M14" s="152">
        <f t="shared" si="20"/>
        <v>21.296978653177295</v>
      </c>
      <c r="N14" s="152">
        <f t="shared" si="20"/>
        <v>21.853408231077353</v>
      </c>
      <c r="O14" s="152">
        <f t="shared" si="20"/>
        <v>22.295492855731492</v>
      </c>
      <c r="P14" s="152">
        <f t="shared" si="20"/>
        <v>22.575133275265525</v>
      </c>
      <c r="Q14" s="152">
        <f t="shared" si="20"/>
        <v>22.665692634607982</v>
      </c>
      <c r="R14" s="152">
        <f t="shared" si="20"/>
        <v>22.797205499778876</v>
      </c>
      <c r="S14" s="152">
        <f t="shared" si="20"/>
        <v>22.651441211638137</v>
      </c>
      <c r="T14" s="152">
        <f t="shared" si="20"/>
        <v>22.902552720161076</v>
      </c>
      <c r="U14" s="152">
        <f t="shared" si="20"/>
        <v>22.945015683877521</v>
      </c>
      <c r="V14" s="152">
        <f t="shared" si="20"/>
        <v>22.618105564987079</v>
      </c>
      <c r="W14" s="152">
        <f t="shared" si="20"/>
        <v>22.422545112202332</v>
      </c>
    </row>
    <row r="15" spans="2:48">
      <c r="B15" s="93" t="s">
        <v>31</v>
      </c>
      <c r="C15" s="99">
        <f t="shared" si="1"/>
        <v>-3.3087204252587599E-3</v>
      </c>
      <c r="D15" s="152"/>
      <c r="E15" s="152">
        <f>(E13*0.08)*-1</f>
        <v>-11.442400000000001</v>
      </c>
      <c r="F15" s="152">
        <f t="shared" ref="F15:W15" si="21">(F13*0.08)*-1</f>
        <v>-11.334305419797415</v>
      </c>
      <c r="G15" s="152">
        <f t="shared" si="21"/>
        <v>-11.675749102827751</v>
      </c>
      <c r="H15" s="152">
        <f t="shared" si="21"/>
        <v>-12.004377807427064</v>
      </c>
      <c r="I15" s="152">
        <f t="shared" si="21"/>
        <v>-11.988275822129063</v>
      </c>
      <c r="J15" s="152">
        <f t="shared" si="21"/>
        <v>-12.26833331624951</v>
      </c>
      <c r="K15" s="152">
        <f t="shared" si="21"/>
        <v>-12.535610269816271</v>
      </c>
      <c r="L15" s="152">
        <f t="shared" si="21"/>
        <v>-12.9282834347364</v>
      </c>
      <c r="M15" s="152">
        <f t="shared" si="21"/>
        <v>-13.105833017339874</v>
      </c>
      <c r="N15" s="152">
        <f t="shared" si="21"/>
        <v>-13.448251219124526</v>
      </c>
      <c r="O15" s="152">
        <f t="shared" si="21"/>
        <v>-13.720303295834766</v>
      </c>
      <c r="P15" s="152">
        <f t="shared" si="21"/>
        <v>-13.892389707855708</v>
      </c>
      <c r="Q15" s="152">
        <f t="shared" si="21"/>
        <v>-13.948118544374143</v>
      </c>
      <c r="R15" s="152">
        <f t="shared" si="21"/>
        <v>-14.029049538325463</v>
      </c>
      <c r="S15" s="152">
        <f t="shared" si="21"/>
        <v>-13.939348437931161</v>
      </c>
      <c r="T15" s="152">
        <f t="shared" si="21"/>
        <v>-14.093878597022199</v>
      </c>
      <c r="U15" s="152">
        <f t="shared" si="21"/>
        <v>-14.120009651616936</v>
      </c>
      <c r="V15" s="152">
        <f t="shared" si="21"/>
        <v>-13.918834193838203</v>
      </c>
      <c r="W15" s="152">
        <f t="shared" si="21"/>
        <v>-13.79848929981682</v>
      </c>
    </row>
    <row r="16" spans="2:48" s="94" customFormat="1">
      <c r="B16" s="93" t="s">
        <v>32</v>
      </c>
      <c r="C16" s="99">
        <f t="shared" si="1"/>
        <v>-3.3087204252586488E-3</v>
      </c>
      <c r="D16" s="153"/>
      <c r="E16" s="153">
        <f>E13+E14+E15</f>
        <v>150.1815</v>
      </c>
      <c r="F16" s="153">
        <f t="shared" ref="F16:W16" si="22">F13+F14+F15</f>
        <v>148.76275863484108</v>
      </c>
      <c r="G16" s="153">
        <f t="shared" si="22"/>
        <v>153.24420697461423</v>
      </c>
      <c r="H16" s="153">
        <f t="shared" si="22"/>
        <v>157.55745872248022</v>
      </c>
      <c r="I16" s="153">
        <f t="shared" si="22"/>
        <v>157.34612016544395</v>
      </c>
      <c r="J16" s="153">
        <f t="shared" si="22"/>
        <v>161.02187477577482</v>
      </c>
      <c r="K16" s="153">
        <f t="shared" si="22"/>
        <v>164.52988479133856</v>
      </c>
      <c r="L16" s="153">
        <f t="shared" si="22"/>
        <v>169.68372008091524</v>
      </c>
      <c r="M16" s="153">
        <f t="shared" si="22"/>
        <v>172.01405835258583</v>
      </c>
      <c r="N16" s="153">
        <f t="shared" si="22"/>
        <v>176.50829725100937</v>
      </c>
      <c r="O16" s="153">
        <f t="shared" si="22"/>
        <v>180.07898075783129</v>
      </c>
      <c r="P16" s="153">
        <f t="shared" si="22"/>
        <v>182.33761491560617</v>
      </c>
      <c r="Q16" s="153">
        <f t="shared" si="22"/>
        <v>183.0690558949106</v>
      </c>
      <c r="R16" s="153">
        <f t="shared" si="22"/>
        <v>184.13127519052168</v>
      </c>
      <c r="S16" s="153">
        <f t="shared" si="22"/>
        <v>182.95394824784648</v>
      </c>
      <c r="T16" s="153">
        <f t="shared" si="22"/>
        <v>184.98215658591636</v>
      </c>
      <c r="U16" s="153">
        <f t="shared" si="22"/>
        <v>185.3251266774723</v>
      </c>
      <c r="V16" s="153">
        <f t="shared" si="22"/>
        <v>182.6846987941264</v>
      </c>
      <c r="W16" s="153">
        <f t="shared" si="22"/>
        <v>181.10517206009575</v>
      </c>
    </row>
    <row r="17" spans="2:38">
      <c r="E17" s="95"/>
      <c r="F17" s="95"/>
      <c r="G17" s="95"/>
      <c r="H17" s="95"/>
      <c r="I17" s="95"/>
      <c r="J17" s="95"/>
      <c r="K17" s="95"/>
      <c r="L17" s="95"/>
      <c r="M17" s="95"/>
      <c r="N17" s="95"/>
      <c r="O17" s="95"/>
      <c r="P17" s="95"/>
      <c r="Q17" s="95"/>
      <c r="R17" s="95"/>
      <c r="S17" s="95"/>
      <c r="T17" s="95"/>
      <c r="U17" s="95"/>
      <c r="V17" s="95"/>
      <c r="W17" s="95"/>
    </row>
    <row r="18" spans="2:38">
      <c r="B18" s="89" t="s">
        <v>30</v>
      </c>
      <c r="C18" s="172">
        <v>-4.7056807298473391E-3</v>
      </c>
      <c r="D18" s="173">
        <v>4.8802899999999996</v>
      </c>
      <c r="E18" s="173">
        <v>4.0144903458051528</v>
      </c>
      <c r="F18" s="174">
        <v>3.6369242387842493</v>
      </c>
      <c r="G18" s="174">
        <v>3.7788894465573586</v>
      </c>
      <c r="H18" s="174">
        <v>3.8745822779397203</v>
      </c>
      <c r="I18" s="174">
        <v>3.9210451521151604</v>
      </c>
      <c r="J18" s="174">
        <v>4.0059741533830726</v>
      </c>
      <c r="K18" s="174">
        <v>4.1051026466263441</v>
      </c>
      <c r="L18" s="174">
        <v>4.2158401144722513</v>
      </c>
      <c r="M18" s="174">
        <v>4.2977589561866001</v>
      </c>
      <c r="N18" s="174">
        <v>4.3934631127210944</v>
      </c>
      <c r="O18" s="174">
        <v>4.4742211219098786</v>
      </c>
      <c r="P18" s="174">
        <v>4.527353164951557</v>
      </c>
      <c r="Q18" s="174">
        <v>4.5615972913128005</v>
      </c>
      <c r="R18" s="174">
        <v>4.5983982644084938</v>
      </c>
      <c r="S18" s="174">
        <v>4.6033721613509293</v>
      </c>
      <c r="T18" s="174">
        <v>4.6499237083845273</v>
      </c>
      <c r="U18" s="174">
        <v>4.6556095451671036</v>
      </c>
      <c r="V18" s="174">
        <v>4.6239208434931811</v>
      </c>
      <c r="W18" s="174">
        <v>4.491218756792267</v>
      </c>
    </row>
    <row r="19" spans="2:38" s="162" customFormat="1">
      <c r="B19" s="164" t="s">
        <v>269</v>
      </c>
      <c r="E19" s="161"/>
      <c r="F19" s="161"/>
      <c r="G19" s="161"/>
      <c r="H19" s="161"/>
      <c r="I19" s="161"/>
      <c r="J19" s="161"/>
      <c r="K19" s="161"/>
      <c r="L19" s="161"/>
      <c r="M19" s="161"/>
      <c r="N19" s="161"/>
      <c r="O19" s="161"/>
      <c r="P19" s="161"/>
      <c r="Q19" s="161"/>
      <c r="R19" s="161"/>
      <c r="S19" s="161"/>
      <c r="T19" s="161"/>
      <c r="U19" s="161"/>
      <c r="V19" s="161"/>
      <c r="W19" s="161"/>
    </row>
    <row r="20" spans="2:38">
      <c r="B20" s="91" t="s">
        <v>16</v>
      </c>
      <c r="C20" s="99">
        <f>(W20/R20)^(1/COUNT($S$5:$W$5))-1</f>
        <v>1.7392385791038967E-2</v>
      </c>
      <c r="D20" s="152">
        <f>D6</f>
        <v>39.906489333333347</v>
      </c>
      <c r="E20" s="152">
        <f>E6</f>
        <v>40.066836110832156</v>
      </c>
      <c r="F20" s="86">
        <v>41.573553047546206</v>
      </c>
      <c r="G20" s="86">
        <v>42.294922064729612</v>
      </c>
      <c r="H20" s="86">
        <v>43.156108124474081</v>
      </c>
      <c r="I20" s="86">
        <v>43.924831458392042</v>
      </c>
      <c r="J20" s="86">
        <v>44.803625092644566</v>
      </c>
      <c r="K20" s="86">
        <v>45.708694969321179</v>
      </c>
      <c r="L20" s="86">
        <v>46.688423050510956</v>
      </c>
      <c r="M20" s="86">
        <v>47.585124429455057</v>
      </c>
      <c r="N20" s="86">
        <v>48.57227403334079</v>
      </c>
      <c r="O20" s="86">
        <v>49.547878734662085</v>
      </c>
      <c r="P20" s="86">
        <v>50.498681965224613</v>
      </c>
      <c r="Q20" s="86">
        <v>51.413651607502011</v>
      </c>
      <c r="R20" s="86">
        <v>52.359226546453975</v>
      </c>
      <c r="S20" s="86">
        <v>53.246450716884503</v>
      </c>
      <c r="T20" s="86">
        <v>54.263155760312173</v>
      </c>
      <c r="U20" s="86">
        <v>55.212277073040127</v>
      </c>
      <c r="V20" s="86">
        <v>56.112584283063825</v>
      </c>
      <c r="W20" s="86">
        <v>57.073648687258874</v>
      </c>
      <c r="X20" s="100">
        <f t="shared" ref="X20:Y24" si="23">W20*(1+$C20)</f>
        <v>58.066295603729905</v>
      </c>
      <c r="Y20" s="100">
        <f t="shared" si="23"/>
        <v>59.076207018326485</v>
      </c>
      <c r="Z20" s="100">
        <f t="shared" ref="Z20:Z24" si="24">Y20*(1+$C20)</f>
        <v>60.103683201860505</v>
      </c>
      <c r="AA20" s="100">
        <f t="shared" ref="AA20:AA24" si="25">Z20*(1+$C20)</f>
        <v>61.149029647569648</v>
      </c>
      <c r="AB20" s="100">
        <f t="shared" ref="AB20:AB24" si="26">AA20*(1+$C20)</f>
        <v>62.212557161947856</v>
      </c>
      <c r="AC20" s="100">
        <f t="shared" ref="AC20:AC24" si="27">AB20*(1+$C20)</f>
        <v>63.294581957155515</v>
      </c>
      <c r="AD20" s="100">
        <f t="shared" ref="AD20:AD24" si="28">AC20*(1+$C20)</f>
        <v>64.395425745036903</v>
      </c>
      <c r="AE20" s="100">
        <f t="shared" ref="AE20:AE24" si="29">AD20*(1+$C20)</f>
        <v>65.515415832772788</v>
      </c>
      <c r="AF20" s="100">
        <f t="shared" ref="AF20:AF24" si="30">AE20*(1+$C20)</f>
        <v>66.654885220196718</v>
      </c>
      <c r="AG20" s="100">
        <f t="shared" ref="AG20:AG24" si="31">AF20*(1+$C20)</f>
        <v>67.814172698803802</v>
      </c>
      <c r="AH20" s="100">
        <f t="shared" ref="AH20:AH24" si="32">AG20*(1+$C20)</f>
        <v>68.993622952481545</v>
      </c>
      <c r="AI20" s="100">
        <f t="shared" ref="AI20:AI24" si="33">AH20*(1+$C20)</f>
        <v>70.19358665999259</v>
      </c>
      <c r="AJ20" s="100">
        <f t="shared" ref="AJ20:AJ24" si="34">AI20*(1+$C20)</f>
        <v>71.414420599239904</v>
      </c>
      <c r="AK20" s="100">
        <f t="shared" ref="AK20:AK24" si="35">AJ20*(1+$C20)</f>
        <v>72.656487753345402</v>
      </c>
      <c r="AL20" s="100">
        <f t="shared" ref="AL20:AL24" si="36">AK20*(1+$C20)</f>
        <v>73.920157418573481</v>
      </c>
    </row>
    <row r="21" spans="2:38">
      <c r="B21" s="91" t="s">
        <v>17</v>
      </c>
      <c r="C21" s="99">
        <f t="shared" ref="C21:C22" si="37">(W21/R21)^(1/COUNT($S$5:$W$5))-1</f>
        <v>1.8438467053037977E-2</v>
      </c>
      <c r="D21" s="152">
        <f t="shared" ref="D21:E30" si="38">D7</f>
        <v>12.796202000000001</v>
      </c>
      <c r="E21" s="152">
        <f t="shared" si="38"/>
        <v>13.710418166449834</v>
      </c>
      <c r="F21" s="86">
        <v>14.457092250212472</v>
      </c>
      <c r="G21" s="86">
        <v>14.872212460598146</v>
      </c>
      <c r="H21" s="86">
        <v>15.807478982297722</v>
      </c>
      <c r="I21" s="86">
        <v>16.198316290955326</v>
      </c>
      <c r="J21" s="86">
        <v>17.006714882582244</v>
      </c>
      <c r="K21" s="86">
        <v>17.348089145560273</v>
      </c>
      <c r="L21" s="86">
        <v>17.65042227396162</v>
      </c>
      <c r="M21" s="86">
        <v>18.007873438883689</v>
      </c>
      <c r="N21" s="86">
        <v>18.374486681361425</v>
      </c>
      <c r="O21" s="86">
        <v>18.674295644948405</v>
      </c>
      <c r="P21" s="86">
        <v>18.922954077774794</v>
      </c>
      <c r="Q21" s="86">
        <v>19.207261719002844</v>
      </c>
      <c r="R21" s="86">
        <v>19.461629085393611</v>
      </c>
      <c r="S21" s="86">
        <v>19.732149057914924</v>
      </c>
      <c r="T21" s="86">
        <v>19.965065660941036</v>
      </c>
      <c r="U21" s="86">
        <v>21.02957041941923</v>
      </c>
      <c r="V21" s="86">
        <v>21.183640228878616</v>
      </c>
      <c r="W21" s="86">
        <v>21.323238465998848</v>
      </c>
      <c r="X21" s="100">
        <f t="shared" si="23"/>
        <v>21.71640629591824</v>
      </c>
      <c r="Y21" s="100">
        <f t="shared" si="23"/>
        <v>22.116823537915916</v>
      </c>
      <c r="Z21" s="100">
        <f t="shared" si="24"/>
        <v>22.524623860037632</v>
      </c>
      <c r="AA21" s="100">
        <f t="shared" si="25"/>
        <v>22.939943394963009</v>
      </c>
      <c r="AB21" s="100">
        <f t="shared" si="26"/>
        <v>23.362920785449592</v>
      </c>
      <c r="AC21" s="100">
        <f t="shared" si="27"/>
        <v>23.793697230614839</v>
      </c>
      <c r="AD21" s="100">
        <f t="shared" si="28"/>
        <v>24.232416533071493</v>
      </c>
      <c r="AE21" s="100">
        <f t="shared" si="29"/>
        <v>24.679225146932026</v>
      </c>
      <c r="AF21" s="100">
        <f t="shared" si="30"/>
        <v>25.13427222669824</v>
      </c>
      <c r="AG21" s="100">
        <f t="shared" si="31"/>
        <v>25.597709677052304</v>
      </c>
      <c r="AH21" s="100">
        <f t="shared" si="32"/>
        <v>26.069692203565864</v>
      </c>
      <c r="AI21" s="100">
        <f t="shared" si="33"/>
        <v>26.550377364344154</v>
      </c>
      <c r="AJ21" s="100">
        <f t="shared" si="34"/>
        <v>27.039925622622338</v>
      </c>
      <c r="AK21" s="100">
        <f t="shared" si="35"/>
        <v>27.538500400331657</v>
      </c>
      <c r="AL21" s="100">
        <f t="shared" si="36"/>
        <v>28.046268132653246</v>
      </c>
    </row>
    <row r="22" spans="2:38">
      <c r="B22" s="92" t="s">
        <v>30</v>
      </c>
      <c r="C22" s="99">
        <f t="shared" si="37"/>
        <v>8.8957588749958294E-3</v>
      </c>
      <c r="D22" s="152">
        <f t="shared" si="38"/>
        <v>4.8802899999999996</v>
      </c>
      <c r="E22" s="152">
        <f t="shared" si="38"/>
        <v>4.0144903458051528</v>
      </c>
      <c r="F22" s="152">
        <f>F32-'Res Bill Annual'!D23</f>
        <v>6.086924238784249</v>
      </c>
      <c r="G22" s="152">
        <f>G32-'Res Bill Annual'!E23</f>
        <v>6.2688894465573579</v>
      </c>
      <c r="H22" s="152">
        <f>H32-'Res Bill Annual'!F23</f>
        <v>6.4145822779397204</v>
      </c>
      <c r="I22" s="152">
        <f>I32-'Res Bill Annual'!G23</f>
        <v>6.5010451521151609</v>
      </c>
      <c r="J22" s="152">
        <f>J32-'Res Bill Annual'!H23</f>
        <v>6.6552181528136733</v>
      </c>
      <c r="K22" s="152">
        <f>K32-'Res Bill Annual'!I23</f>
        <v>6.8254490685329507</v>
      </c>
      <c r="L22" s="152">
        <f>L32-'Res Bill Annual'!J23</f>
        <v>7.0091972596693761</v>
      </c>
      <c r="M22" s="152">
        <f>M32-'Res Bill Annual'!K23</f>
        <v>7.1660863419153111</v>
      </c>
      <c r="N22" s="152">
        <f>N32-'Res Bill Annual'!L23</f>
        <v>7.3387728472343694</v>
      </c>
      <c r="O22" s="152">
        <f>O32-'Res Bill Annual'!M23</f>
        <v>7.4985793159501224</v>
      </c>
      <c r="P22" s="152">
        <f>P32-'Res Bill Annual'!N23</f>
        <v>7.6328813811104261</v>
      </c>
      <c r="Q22" s="152">
        <f>Q32-'Res Bill Annual'!O23</f>
        <v>7.7504740322900494</v>
      </c>
      <c r="R22" s="152">
        <f>R32-'Res Bill Annual'!P23</f>
        <v>7.8728605012138377</v>
      </c>
      <c r="S22" s="152">
        <f>S32-'Res Bill Annual'!Q23</f>
        <v>7.9657169025209518</v>
      </c>
      <c r="T22" s="152">
        <f>T32-'Res Bill Annual'!R23</f>
        <v>8.1025096113154262</v>
      </c>
      <c r="U22" s="152">
        <f>U32-'Res Bill Annual'!S23</f>
        <v>8.200858570693601</v>
      </c>
      <c r="V22" s="152">
        <f>V32-'Res Bill Annual'!T23</f>
        <v>8.2643199548742885</v>
      </c>
      <c r="W22" s="152">
        <f>W32-'Res Bill Annual'!U23</f>
        <v>8.2293216642957123</v>
      </c>
      <c r="X22" s="100">
        <f t="shared" si="23"/>
        <v>8.3025277255260672</v>
      </c>
      <c r="Y22" s="100">
        <f t="shared" si="23"/>
        <v>8.3763850102253148</v>
      </c>
      <c r="Z22" s="100">
        <f t="shared" si="24"/>
        <v>8.4508993115204092</v>
      </c>
      <c r="AA22" s="100">
        <f t="shared" si="25"/>
        <v>8.5260764740725623</v>
      </c>
      <c r="AB22" s="100">
        <f t="shared" si="26"/>
        <v>8.601922394535686</v>
      </c>
      <c r="AC22" s="100">
        <f t="shared" si="27"/>
        <v>8.6784430220189019</v>
      </c>
      <c r="AD22" s="100">
        <f t="shared" si="28"/>
        <v>8.7556443585531714</v>
      </c>
      <c r="AE22" s="100">
        <f t="shared" si="29"/>
        <v>8.8335324595620772</v>
      </c>
      <c r="AF22" s="100">
        <f t="shared" si="30"/>
        <v>8.9121134343367903</v>
      </c>
      <c r="AG22" s="100">
        <f t="shared" si="31"/>
        <v>8.9913934465152607</v>
      </c>
      <c r="AH22" s="100">
        <f t="shared" si="32"/>
        <v>9.0713787145656788</v>
      </c>
      <c r="AI22" s="100">
        <f t="shared" si="33"/>
        <v>9.1520755122742248</v>
      </c>
      <c r="AJ22" s="100">
        <f t="shared" si="34"/>
        <v>9.2334901692371698</v>
      </c>
      <c r="AK22" s="100">
        <f t="shared" si="35"/>
        <v>9.315629071357348</v>
      </c>
      <c r="AL22" s="100">
        <f t="shared" si="36"/>
        <v>9.3984986613450445</v>
      </c>
    </row>
    <row r="23" spans="2:38">
      <c r="B23" s="91" t="s">
        <v>19</v>
      </c>
      <c r="C23" s="99"/>
      <c r="D23" s="152">
        <f t="shared" si="38"/>
        <v>0</v>
      </c>
      <c r="E23" s="152">
        <f t="shared" si="38"/>
        <v>0</v>
      </c>
      <c r="F23" s="86"/>
      <c r="G23" s="86"/>
      <c r="H23" s="86"/>
      <c r="I23" s="86"/>
      <c r="J23" s="86"/>
      <c r="K23" s="86"/>
      <c r="L23" s="86"/>
      <c r="M23" s="86"/>
      <c r="N23" s="86"/>
      <c r="O23" s="86"/>
      <c r="P23" s="86"/>
      <c r="Q23" s="86"/>
      <c r="R23" s="86"/>
      <c r="S23" s="86"/>
      <c r="T23" s="86"/>
      <c r="U23" s="86"/>
      <c r="V23" s="86"/>
      <c r="W23" s="86"/>
      <c r="X23" s="100">
        <f t="shared" si="23"/>
        <v>0</v>
      </c>
      <c r="Y23" s="100">
        <f t="shared" si="23"/>
        <v>0</v>
      </c>
      <c r="Z23" s="100">
        <f t="shared" si="24"/>
        <v>0</v>
      </c>
      <c r="AA23" s="100">
        <f t="shared" si="25"/>
        <v>0</v>
      </c>
      <c r="AB23" s="100">
        <f t="shared" si="26"/>
        <v>0</v>
      </c>
      <c r="AC23" s="100">
        <f t="shared" si="27"/>
        <v>0</v>
      </c>
      <c r="AD23" s="100">
        <f t="shared" si="28"/>
        <v>0</v>
      </c>
      <c r="AE23" s="100">
        <f t="shared" si="29"/>
        <v>0</v>
      </c>
      <c r="AF23" s="100">
        <f t="shared" si="30"/>
        <v>0</v>
      </c>
      <c r="AG23" s="100">
        <f t="shared" si="31"/>
        <v>0</v>
      </c>
      <c r="AH23" s="100">
        <f t="shared" si="32"/>
        <v>0</v>
      </c>
      <c r="AI23" s="100">
        <f t="shared" si="33"/>
        <v>0</v>
      </c>
      <c r="AJ23" s="100">
        <f t="shared" si="34"/>
        <v>0</v>
      </c>
      <c r="AK23" s="100">
        <f t="shared" si="35"/>
        <v>0</v>
      </c>
      <c r="AL23" s="100">
        <f t="shared" si="36"/>
        <v>0</v>
      </c>
    </row>
    <row r="24" spans="2:38">
      <c r="B24" s="91" t="s">
        <v>23</v>
      </c>
      <c r="C24" s="99">
        <f t="shared" ref="C24:C30" si="39">(W24/R24)^(1/COUNT($S$5:$W$5))-1</f>
        <v>-2.2496347737393063E-2</v>
      </c>
      <c r="D24" s="152">
        <f t="shared" si="38"/>
        <v>82.497500000000002</v>
      </c>
      <c r="E24" s="152">
        <f t="shared" si="38"/>
        <v>77.705036007404999</v>
      </c>
      <c r="F24" s="86">
        <v>75.841410452888226</v>
      </c>
      <c r="G24" s="86">
        <v>79.543869150377603</v>
      </c>
      <c r="H24" s="86">
        <v>81.52437399552511</v>
      </c>
      <c r="I24" s="86">
        <v>80.628226793274933</v>
      </c>
      <c r="J24" s="86">
        <v>82.234327374793935</v>
      </c>
      <c r="K24" s="86">
        <v>84.104960189077062</v>
      </c>
      <c r="L24" s="86">
        <v>87.517994397884422</v>
      </c>
      <c r="M24" s="86">
        <v>88.270547429195418</v>
      </c>
      <c r="N24" s="86">
        <v>90.967139029471639</v>
      </c>
      <c r="O24" s="86">
        <v>92.885758327614894</v>
      </c>
      <c r="P24" s="86">
        <v>93.664213290218129</v>
      </c>
      <c r="Q24" s="86">
        <v>92.999575883370923</v>
      </c>
      <c r="R24" s="86">
        <v>92.649168018871649</v>
      </c>
      <c r="S24" s="86">
        <v>90.236660836378192</v>
      </c>
      <c r="T24" s="86">
        <v>90.748109330104526</v>
      </c>
      <c r="U24" s="86">
        <v>88.931934815586075</v>
      </c>
      <c r="V24" s="86">
        <v>85.276867381854814</v>
      </c>
      <c r="W24" s="86">
        <v>82.686282600020036</v>
      </c>
      <c r="X24" s="100">
        <f t="shared" si="23"/>
        <v>80.826143233537636</v>
      </c>
      <c r="Y24" s="100">
        <f t="shared" si="23"/>
        <v>79.007850209083628</v>
      </c>
      <c r="Z24" s="100">
        <f t="shared" si="24"/>
        <v>77.23046213679622</v>
      </c>
      <c r="AA24" s="100">
        <f t="shared" si="25"/>
        <v>75.493058804647291</v>
      </c>
      <c r="AB24" s="100">
        <f t="shared" si="26"/>
        <v>73.794740702018487</v>
      </c>
      <c r="AC24" s="100">
        <f t="shared" si="27"/>
        <v>72.134628553995128</v>
      </c>
      <c r="AD24" s="100">
        <f t="shared" si="28"/>
        <v>70.511862866136767</v>
      </c>
      <c r="AE24" s="100">
        <f t="shared" si="29"/>
        <v>68.925603479488785</v>
      </c>
      <c r="AF24" s="100">
        <f t="shared" si="30"/>
        <v>67.375029135604535</v>
      </c>
      <c r="AG24" s="100">
        <f t="shared" si="31"/>
        <v>65.859337051352981</v>
      </c>
      <c r="AH24" s="100">
        <f t="shared" si="32"/>
        <v>64.377742503291572</v>
      </c>
      <c r="AI24" s="100">
        <f t="shared" si="33"/>
        <v>62.929478421389177</v>
      </c>
      <c r="AJ24" s="100">
        <f t="shared" si="34"/>
        <v>61.513794991888837</v>
      </c>
      <c r="AK24" s="100">
        <f t="shared" si="35"/>
        <v>60.129959269104596</v>
      </c>
      <c r="AL24" s="100">
        <f t="shared" si="36"/>
        <v>58.777254795951535</v>
      </c>
    </row>
    <row r="25" spans="2:38">
      <c r="B25" s="91" t="s">
        <v>205</v>
      </c>
      <c r="C25" s="99">
        <f t="shared" si="39"/>
        <v>7.0413456381834827E-4</v>
      </c>
      <c r="D25" s="152" t="e">
        <f t="shared" si="38"/>
        <v>#N/A</v>
      </c>
      <c r="E25" s="152">
        <f t="shared" si="38"/>
        <v>62.270528650404927</v>
      </c>
      <c r="F25" s="87">
        <f>INDEX('Nav commod adjust'!$D$22:$AW$22,MATCH('IESO Res Bill'!F5,'Nav commod adjust'!$D$5:$AW$5,0))+F24</f>
        <v>53.018306268959293</v>
      </c>
      <c r="G25" s="87">
        <f>INDEX('Nav commod adjust'!$D$22:$AW$22,MATCH('IESO Res Bill'!G5,'Nav commod adjust'!$D$5:$AW$5,0))+G24</f>
        <v>55.531736936714317</v>
      </c>
      <c r="H25" s="87">
        <f>INDEX('Nav commod adjust'!$D$22:$AW$22,MATCH('IESO Res Bill'!H5,'Nav commod adjust'!$D$5:$AW$5,0))+H24</f>
        <v>56.323908621957422</v>
      </c>
      <c r="I25" s="87">
        <f>INDEX('Nav commod adjust'!$D$22:$AW$22,MATCH('IESO Res Bill'!I5,'Nav commod adjust'!$D$5:$AW$5,0))+I24</f>
        <v>57.616029076168125</v>
      </c>
      <c r="J25" s="87">
        <f>INDEX('Nav commod adjust'!$D$22:$AW$22,MATCH('IESO Res Bill'!J5,'Nav commod adjust'!$D$5:$AW$5,0))+J24</f>
        <v>63.907951294578297</v>
      </c>
      <c r="K25" s="87">
        <f>INDEX('Nav commod adjust'!$D$22:$AW$22,MATCH('IESO Res Bill'!K5,'Nav commod adjust'!$D$5:$AW$5,0))+K24</f>
        <v>81.437969968543044</v>
      </c>
      <c r="L25" s="87">
        <f>INDEX('Nav commod adjust'!$D$22:$AW$22,MATCH('IESO Res Bill'!L5,'Nav commod adjust'!$D$5:$AW$5,0))+L24</f>
        <v>85.020702146160275</v>
      </c>
      <c r="M25" s="87">
        <f>INDEX('Nav commod adjust'!$D$22:$AW$22,MATCH('IESO Res Bill'!M5,'Nav commod adjust'!$D$5:$AW$5,0))+M24</f>
        <v>86.302729329716541</v>
      </c>
      <c r="N25" s="87">
        <f>INDEX('Nav commod adjust'!$D$22:$AW$22,MATCH('IESO Res Bill'!N5,'Nav commod adjust'!$D$5:$AW$5,0))+N24</f>
        <v>89.878649426202699</v>
      </c>
      <c r="O25" s="87">
        <f>INDEX('Nav commod adjust'!$D$22:$AW$22,MATCH('IESO Res Bill'!O5,'Nav commod adjust'!$D$5:$AW$5,0))+O24</f>
        <v>91.752773450585849</v>
      </c>
      <c r="P25" s="87">
        <f>INDEX('Nav commod adjust'!$D$22:$AW$22,MATCH('IESO Res Bill'!P5,'Nav commod adjust'!$D$5:$AW$5,0))+P24</f>
        <v>94.346901522548137</v>
      </c>
      <c r="Q25" s="87">
        <f>INDEX('Nav commod adjust'!$D$22:$AW$22,MATCH('IESO Res Bill'!Q5,'Nav commod adjust'!$D$5:$AW$5,0))+Q24</f>
        <v>97.360113952736086</v>
      </c>
      <c r="R25" s="87">
        <f>INDEX('Nav commod adjust'!$D$22:$AW$22,MATCH('IESO Res Bill'!R5,'Nav commod adjust'!$D$5:$AW$5,0))+R24</f>
        <v>102.67643419323693</v>
      </c>
      <c r="S25" s="87">
        <f>INDEX('Nav commod adjust'!$D$22:$AW$22,MATCH('IESO Res Bill'!S5,'Nav commod adjust'!$D$5:$AW$5,0))+S24</f>
        <v>99.539601951994982</v>
      </c>
      <c r="T25" s="87">
        <f>INDEX('Nav commod adjust'!$D$22:$AW$22,MATCH('IESO Res Bill'!T5,'Nav commod adjust'!$D$5:$AW$5,0))+T24</f>
        <v>102.05576614397086</v>
      </c>
      <c r="U25" s="87">
        <f>INDEX('Nav commod adjust'!$D$22:$AW$22,MATCH('IESO Res Bill'!U5,'Nav commod adjust'!$D$5:$AW$5,0))+U24</f>
        <v>101.18831726736285</v>
      </c>
      <c r="V25" s="87">
        <f>INDEX('Nav commod adjust'!$D$22:$AW$22,MATCH('IESO Res Bill'!V5,'Nav commod adjust'!$D$5:$AW$5,0))+V24</f>
        <v>103.73351371658383</v>
      </c>
      <c r="W25" s="87">
        <f>INDEX('Nav commod adjust'!$D$22:$AW$22,MATCH('IESO Res Bill'!W5,'Nav commod adjust'!$D$5:$AW$5,0))+W24</f>
        <v>103.03843375823753</v>
      </c>
      <c r="X25" s="87">
        <f>INDEX('Nav commod adjust'!$D$22:$AW$22,MATCH('IESO Res Bill'!X5,'Nav commod adjust'!$D$5:$AW$5,0))+X24</f>
        <v>102.79721365782417</v>
      </c>
      <c r="Y25" s="87">
        <f>INDEX('Nav commod adjust'!$D$22:$AW$22,MATCH('IESO Res Bill'!Y5,'Nav commod adjust'!$D$5:$AW$5,0))+Y24</f>
        <v>100.08306791697939</v>
      </c>
      <c r="Z25" s="87">
        <f>INDEX('Nav commod adjust'!$D$22:$AW$22,MATCH('IESO Res Bill'!Z5,'Nav commod adjust'!$D$5:$AW$5,0))+Z24</f>
        <v>98.971519595703057</v>
      </c>
      <c r="AA25" s="87">
        <f>INDEX('Nav commod adjust'!$D$22:$AW$22,MATCH('IESO Res Bill'!AA5,'Nav commod adjust'!$D$5:$AW$5,0))+AA24</f>
        <v>94.581269418826253</v>
      </c>
      <c r="AB25" s="87">
        <f>INDEX('Nav commod adjust'!$D$22:$AW$22,MATCH('IESO Res Bill'!AB5,'Nav commod adjust'!$D$5:$AW$5,0))+AB24</f>
        <v>91.576021373926295</v>
      </c>
      <c r="AC25" s="87">
        <f>INDEX('Nav commod adjust'!$D$22:$AW$22,MATCH('IESO Res Bill'!AC5,'Nav commod adjust'!$D$5:$AW$5,0))+AC24</f>
        <v>89.671556242939999</v>
      </c>
      <c r="AD25" s="87">
        <f>INDEX('Nav commod adjust'!$D$22:$AW$22,MATCH('IESO Res Bill'!AD5,'Nav commod adjust'!$D$5:$AW$5,0))+AD24</f>
        <v>87.750035332722007</v>
      </c>
      <c r="AE25" s="87">
        <f>INDEX('Nav commod adjust'!$D$22:$AW$22,MATCH('IESO Res Bill'!AE5,'Nav commod adjust'!$D$5:$AW$5,0))+AE24</f>
        <v>84.38190473041216</v>
      </c>
      <c r="AF25" s="87">
        <f>INDEX('Nav commod adjust'!$D$22:$AW$22,MATCH('IESO Res Bill'!AF5,'Nav commod adjust'!$D$5:$AW$5,0))+AF24</f>
        <v>82.311833156426928</v>
      </c>
      <c r="AG25" s="87">
        <f>INDEX('Nav commod adjust'!$D$22:$AW$22,MATCH('IESO Res Bill'!AG5,'Nav commod adjust'!$D$5:$AW$5,0))+AG24</f>
        <v>79.110780863501034</v>
      </c>
      <c r="AH25" s="87">
        <f>INDEX('Nav commod adjust'!$D$22:$AW$22,MATCH('IESO Res Bill'!AH5,'Nav commod adjust'!$D$5:$AW$5,0))+AH24</f>
        <v>76.810311718462629</v>
      </c>
      <c r="AI25" s="87">
        <f>INDEX('Nav commod adjust'!$D$22:$AW$22,MATCH('IESO Res Bill'!AI5,'Nav commod adjust'!$D$5:$AW$5,0))+AI24</f>
        <v>74.540344747105451</v>
      </c>
      <c r="AJ25" s="87">
        <f>INDEX('Nav commod adjust'!$D$22:$AW$22,MATCH('IESO Res Bill'!AJ5,'Nav commod adjust'!$D$5:$AW$5,0))+AJ24</f>
        <v>72.067322636402679</v>
      </c>
      <c r="AK25" s="87">
        <f>INDEX('Nav commod adjust'!$D$22:$AW$22,MATCH('IESO Res Bill'!AK5,'Nav commod adjust'!$D$5:$AW$5,0))+AK24</f>
        <v>68.235484448791738</v>
      </c>
      <c r="AL25" s="87">
        <f>INDEX('Nav commod adjust'!$D$22:$AW$22,MATCH('IESO Res Bill'!AL5,'Nav commod adjust'!$D$5:$AW$5,0))+AL24</f>
        <v>65.369375713057394</v>
      </c>
    </row>
    <row r="26" spans="2:38">
      <c r="B26" s="93" t="s">
        <v>206</v>
      </c>
      <c r="C26" s="99">
        <f t="shared" si="39"/>
        <v>7.8746550512791558E-3</v>
      </c>
      <c r="D26" s="152" t="e">
        <f t="shared" si="38"/>
        <v>#N/A</v>
      </c>
      <c r="E26" s="152">
        <f t="shared" si="38"/>
        <v>120.06227327349207</v>
      </c>
      <c r="F26" s="87">
        <f t="shared" ref="F26:AL26" si="40">F20+F21+F22+F23+F25</f>
        <v>115.13587580550222</v>
      </c>
      <c r="G26" s="87">
        <f t="shared" si="40"/>
        <v>118.96776090859943</v>
      </c>
      <c r="H26" s="87">
        <f t="shared" si="40"/>
        <v>121.70207800666896</v>
      </c>
      <c r="I26" s="87">
        <f t="shared" si="40"/>
        <v>124.24022197763065</v>
      </c>
      <c r="J26" s="87">
        <f t="shared" si="40"/>
        <v>132.37350942261878</v>
      </c>
      <c r="K26" s="87">
        <f t="shared" si="40"/>
        <v>151.32020315195746</v>
      </c>
      <c r="L26" s="87">
        <f t="shared" si="40"/>
        <v>156.36874473030224</v>
      </c>
      <c r="M26" s="87">
        <f t="shared" si="40"/>
        <v>159.06181353997061</v>
      </c>
      <c r="N26" s="87">
        <f t="shared" si="40"/>
        <v>164.16418298813926</v>
      </c>
      <c r="O26" s="87">
        <f t="shared" si="40"/>
        <v>167.47352714614647</v>
      </c>
      <c r="P26" s="87">
        <f t="shared" si="40"/>
        <v>171.40141894665797</v>
      </c>
      <c r="Q26" s="87">
        <f t="shared" si="40"/>
        <v>175.73150131153096</v>
      </c>
      <c r="R26" s="87">
        <f t="shared" si="40"/>
        <v>182.37015032629836</v>
      </c>
      <c r="S26" s="87">
        <f t="shared" si="40"/>
        <v>180.48391862931535</v>
      </c>
      <c r="T26" s="87">
        <f t="shared" si="40"/>
        <v>184.38649717653948</v>
      </c>
      <c r="U26" s="87">
        <f t="shared" si="40"/>
        <v>185.6310233305158</v>
      </c>
      <c r="V26" s="87">
        <f t="shared" si="40"/>
        <v>189.29405818340058</v>
      </c>
      <c r="W26" s="87">
        <f t="shared" si="40"/>
        <v>189.66464257579096</v>
      </c>
      <c r="X26" s="101">
        <f t="shared" si="40"/>
        <v>190.88244328299839</v>
      </c>
      <c r="Y26" s="101">
        <f t="shared" si="40"/>
        <v>189.6524834834471</v>
      </c>
      <c r="Z26" s="101">
        <f t="shared" si="40"/>
        <v>190.0507259691216</v>
      </c>
      <c r="AA26" s="101">
        <f t="shared" si="40"/>
        <v>187.19631893543146</v>
      </c>
      <c r="AB26" s="101">
        <f t="shared" si="40"/>
        <v>185.75342171585942</v>
      </c>
      <c r="AC26" s="101">
        <f t="shared" si="40"/>
        <v>185.43827845272926</v>
      </c>
      <c r="AD26" s="101">
        <f t="shared" si="40"/>
        <v>185.13352196938359</v>
      </c>
      <c r="AE26" s="101">
        <f t="shared" si="40"/>
        <v>183.41007816967905</v>
      </c>
      <c r="AF26" s="101">
        <f t="shared" si="40"/>
        <v>183.01310403765868</v>
      </c>
      <c r="AG26" s="101">
        <f t="shared" si="40"/>
        <v>181.51405668587239</v>
      </c>
      <c r="AH26" s="101">
        <f t="shared" si="40"/>
        <v>180.94500558907572</v>
      </c>
      <c r="AI26" s="101">
        <f t="shared" si="40"/>
        <v>180.43638428371642</v>
      </c>
      <c r="AJ26" s="101">
        <f t="shared" si="40"/>
        <v>179.75515902750209</v>
      </c>
      <c r="AK26" s="101">
        <f t="shared" si="40"/>
        <v>177.74610167382616</v>
      </c>
      <c r="AL26" s="101">
        <f t="shared" si="40"/>
        <v>176.73429992562916</v>
      </c>
    </row>
    <row r="27" spans="2:38">
      <c r="B27" s="93" t="s">
        <v>25</v>
      </c>
      <c r="C27" s="99">
        <f t="shared" si="39"/>
        <v>-3.5417004827954512E-3</v>
      </c>
      <c r="D27" s="152">
        <f t="shared" si="38"/>
        <v>140.08048133333335</v>
      </c>
      <c r="E27" s="152">
        <f t="shared" si="38"/>
        <v>143.03</v>
      </c>
      <c r="F27" s="86">
        <f t="shared" ref="F27:W27" si="41">F20+F21+F22+F23+F24</f>
        <v>137.95897998943116</v>
      </c>
      <c r="G27" s="86">
        <f t="shared" si="41"/>
        <v>142.97989312226272</v>
      </c>
      <c r="H27" s="86">
        <f t="shared" si="41"/>
        <v>146.90254338023664</v>
      </c>
      <c r="I27" s="86">
        <f t="shared" si="41"/>
        <v>147.25241969473745</v>
      </c>
      <c r="J27" s="86">
        <f t="shared" si="41"/>
        <v>150.69988550283443</v>
      </c>
      <c r="K27" s="86">
        <f t="shared" si="41"/>
        <v>153.98719337249145</v>
      </c>
      <c r="L27" s="86">
        <f t="shared" si="41"/>
        <v>158.86603698202637</v>
      </c>
      <c r="M27" s="86">
        <f t="shared" si="41"/>
        <v>161.02963163944946</v>
      </c>
      <c r="N27" s="86">
        <f t="shared" si="41"/>
        <v>165.25267259140821</v>
      </c>
      <c r="O27" s="86">
        <f t="shared" si="41"/>
        <v>168.60651202317553</v>
      </c>
      <c r="P27" s="86">
        <f t="shared" si="41"/>
        <v>170.71873071432796</v>
      </c>
      <c r="Q27" s="86">
        <f t="shared" si="41"/>
        <v>171.37096324216583</v>
      </c>
      <c r="R27" s="86">
        <f t="shared" si="41"/>
        <v>172.34288415193308</v>
      </c>
      <c r="S27" s="86">
        <f t="shared" si="41"/>
        <v>171.18097751369856</v>
      </c>
      <c r="T27" s="86">
        <f t="shared" si="41"/>
        <v>173.07884036267316</v>
      </c>
      <c r="U27" s="86">
        <f t="shared" si="41"/>
        <v>173.37464087873903</v>
      </c>
      <c r="V27" s="86">
        <f t="shared" si="41"/>
        <v>170.83741184867154</v>
      </c>
      <c r="W27" s="86">
        <f t="shared" si="41"/>
        <v>169.31249141757348</v>
      </c>
    </row>
    <row r="28" spans="2:38">
      <c r="B28" s="93" t="s">
        <v>24</v>
      </c>
      <c r="C28" s="99">
        <f t="shared" si="39"/>
        <v>-3.5417004827954512E-3</v>
      </c>
      <c r="D28" s="152">
        <f t="shared" si="38"/>
        <v>18.210462573333338</v>
      </c>
      <c r="E28" s="152">
        <f t="shared" si="38"/>
        <v>18.593900000000001</v>
      </c>
      <c r="F28" s="152">
        <f>F27*0.13</f>
        <v>17.934667398626051</v>
      </c>
      <c r="G28" s="152">
        <f t="shared" ref="G28:W28" si="42">G27*0.13</f>
        <v>18.587386105894154</v>
      </c>
      <c r="H28" s="152">
        <f t="shared" si="42"/>
        <v>19.097330639430762</v>
      </c>
      <c r="I28" s="152">
        <f t="shared" si="42"/>
        <v>19.14281456031587</v>
      </c>
      <c r="J28" s="152">
        <f t="shared" si="42"/>
        <v>19.590985115368476</v>
      </c>
      <c r="K28" s="152">
        <f t="shared" si="42"/>
        <v>20.01833513842389</v>
      </c>
      <c r="L28" s="152">
        <f t="shared" si="42"/>
        <v>20.65258480766343</v>
      </c>
      <c r="M28" s="152">
        <f t="shared" si="42"/>
        <v>20.933852113128431</v>
      </c>
      <c r="N28" s="152">
        <f t="shared" si="42"/>
        <v>21.48284743688307</v>
      </c>
      <c r="O28" s="152">
        <f t="shared" si="42"/>
        <v>21.918846563012821</v>
      </c>
      <c r="P28" s="152">
        <f t="shared" si="42"/>
        <v>22.193434992862635</v>
      </c>
      <c r="Q28" s="152">
        <f t="shared" si="42"/>
        <v>22.278225221481559</v>
      </c>
      <c r="R28" s="152">
        <f t="shared" si="42"/>
        <v>22.404574939751299</v>
      </c>
      <c r="S28" s="152">
        <f t="shared" si="42"/>
        <v>22.253527076780813</v>
      </c>
      <c r="T28" s="152">
        <f t="shared" si="42"/>
        <v>22.500249247147512</v>
      </c>
      <c r="U28" s="152">
        <f t="shared" si="42"/>
        <v>22.538703314236074</v>
      </c>
      <c r="V28" s="152">
        <f t="shared" si="42"/>
        <v>22.2088635403273</v>
      </c>
      <c r="W28" s="152">
        <f t="shared" si="42"/>
        <v>22.010623884284552</v>
      </c>
    </row>
    <row r="29" spans="2:38">
      <c r="B29" s="93" t="s">
        <v>31</v>
      </c>
      <c r="C29" s="99">
        <f t="shared" si="39"/>
        <v>-3.5417004827954512E-3</v>
      </c>
      <c r="D29" s="152">
        <f t="shared" si="38"/>
        <v>0</v>
      </c>
      <c r="E29" s="152">
        <f t="shared" si="38"/>
        <v>-11.442400000000001</v>
      </c>
      <c r="F29" s="152">
        <f t="shared" ref="F29:W29" si="43">(F27*0.08)*-1</f>
        <v>-11.036718399154493</v>
      </c>
      <c r="G29" s="152">
        <f t="shared" si="43"/>
        <v>-11.438391449781019</v>
      </c>
      <c r="H29" s="152">
        <f t="shared" si="43"/>
        <v>-11.752203470418932</v>
      </c>
      <c r="I29" s="152">
        <f t="shared" si="43"/>
        <v>-11.780193575578997</v>
      </c>
      <c r="J29" s="152">
        <f t="shared" si="43"/>
        <v>-12.055990840226755</v>
      </c>
      <c r="K29" s="152">
        <f t="shared" si="43"/>
        <v>-12.318975469799316</v>
      </c>
      <c r="L29" s="152">
        <f t="shared" si="43"/>
        <v>-12.70928295856211</v>
      </c>
      <c r="M29" s="152">
        <f t="shared" si="43"/>
        <v>-12.882370531155956</v>
      </c>
      <c r="N29" s="152">
        <f t="shared" si="43"/>
        <v>-13.220213807312657</v>
      </c>
      <c r="O29" s="152">
        <f t="shared" si="43"/>
        <v>-13.488520961854043</v>
      </c>
      <c r="P29" s="152">
        <f t="shared" si="43"/>
        <v>-13.657498457146238</v>
      </c>
      <c r="Q29" s="152">
        <f t="shared" si="43"/>
        <v>-13.709677059373266</v>
      </c>
      <c r="R29" s="152">
        <f t="shared" si="43"/>
        <v>-13.787430732154647</v>
      </c>
      <c r="S29" s="152">
        <f t="shared" si="43"/>
        <v>-13.694478201095885</v>
      </c>
      <c r="T29" s="152">
        <f t="shared" si="43"/>
        <v>-13.846307229013853</v>
      </c>
      <c r="U29" s="152">
        <f t="shared" si="43"/>
        <v>-13.869971270299123</v>
      </c>
      <c r="V29" s="152">
        <f t="shared" si="43"/>
        <v>-13.666992947893723</v>
      </c>
      <c r="W29" s="152">
        <f t="shared" si="43"/>
        <v>-13.54499931340588</v>
      </c>
    </row>
    <row r="30" spans="2:38" s="94" customFormat="1">
      <c r="B30" s="93" t="s">
        <v>32</v>
      </c>
      <c r="C30" s="99">
        <f t="shared" si="39"/>
        <v>-3.5417004827954512E-3</v>
      </c>
      <c r="D30" s="153">
        <f t="shared" si="38"/>
        <v>0</v>
      </c>
      <c r="E30" s="153">
        <f t="shared" si="38"/>
        <v>150.1815</v>
      </c>
      <c r="F30" s="153">
        <f t="shared" ref="F30:W30" si="44">F27+F28+F29</f>
        <v>144.85692898890272</v>
      </c>
      <c r="G30" s="153">
        <f t="shared" si="44"/>
        <v>150.12888777837586</v>
      </c>
      <c r="H30" s="153">
        <f t="shared" si="44"/>
        <v>154.24767054924848</v>
      </c>
      <c r="I30" s="153">
        <f t="shared" si="44"/>
        <v>154.6150406794743</v>
      </c>
      <c r="J30" s="153">
        <f t="shared" si="44"/>
        <v>158.23487977797618</v>
      </c>
      <c r="K30" s="153">
        <f t="shared" si="44"/>
        <v>161.68655304111601</v>
      </c>
      <c r="L30" s="153">
        <f t="shared" si="44"/>
        <v>166.80933883112769</v>
      </c>
      <c r="M30" s="153">
        <f t="shared" si="44"/>
        <v>169.08111322142196</v>
      </c>
      <c r="N30" s="153">
        <f t="shared" si="44"/>
        <v>173.51530622097863</v>
      </c>
      <c r="O30" s="153">
        <f t="shared" si="44"/>
        <v>177.03683762433431</v>
      </c>
      <c r="P30" s="153">
        <f t="shared" si="44"/>
        <v>179.25466725004435</v>
      </c>
      <c r="Q30" s="153">
        <f t="shared" si="44"/>
        <v>179.93951140427413</v>
      </c>
      <c r="R30" s="153">
        <f t="shared" si="44"/>
        <v>180.96002835952976</v>
      </c>
      <c r="S30" s="153">
        <f t="shared" si="44"/>
        <v>179.7400263893835</v>
      </c>
      <c r="T30" s="153">
        <f t="shared" si="44"/>
        <v>181.73278238080681</v>
      </c>
      <c r="U30" s="153">
        <f t="shared" si="44"/>
        <v>182.04337292267599</v>
      </c>
      <c r="V30" s="153">
        <f t="shared" si="44"/>
        <v>179.37928244110509</v>
      </c>
      <c r="W30" s="153">
        <f t="shared" si="44"/>
        <v>177.77811598845216</v>
      </c>
    </row>
    <row r="31" spans="2:38" ht="15.75">
      <c r="E31" s="82"/>
      <c r="F31" s="83"/>
      <c r="G31" s="83"/>
      <c r="H31" s="83"/>
      <c r="I31" s="83"/>
    </row>
    <row r="32" spans="2:38" ht="15.75">
      <c r="B32" s="89" t="s">
        <v>30</v>
      </c>
      <c r="C32" s="172">
        <v>-4.7056807298473391E-3</v>
      </c>
      <c r="D32" s="175">
        <v>4.8802899999999996</v>
      </c>
      <c r="E32" s="176">
        <v>4.0144903458051528</v>
      </c>
      <c r="F32" s="176">
        <v>3.6369242387842493</v>
      </c>
      <c r="G32" s="176">
        <v>3.7788894465573586</v>
      </c>
      <c r="H32" s="176">
        <v>3.8745822779397203</v>
      </c>
      <c r="I32" s="176">
        <v>3.9210451521151604</v>
      </c>
      <c r="J32" s="175">
        <v>4.0059741533830726</v>
      </c>
      <c r="K32" s="175">
        <v>4.1051026466263441</v>
      </c>
      <c r="L32" s="175">
        <v>4.2158401144722513</v>
      </c>
      <c r="M32" s="175">
        <v>4.2977589561866001</v>
      </c>
      <c r="N32" s="175">
        <v>4.3934631127210944</v>
      </c>
      <c r="O32" s="175">
        <v>4.4742211219098786</v>
      </c>
      <c r="P32" s="175">
        <v>4.527353164951557</v>
      </c>
      <c r="Q32" s="175">
        <v>4.5615972913128005</v>
      </c>
      <c r="R32" s="175">
        <v>4.5983982644084938</v>
      </c>
      <c r="S32" s="175">
        <v>4.6033721613509293</v>
      </c>
      <c r="T32" s="175">
        <v>4.6499237083845273</v>
      </c>
      <c r="U32" s="175">
        <v>4.6556095451671036</v>
      </c>
      <c r="V32" s="175">
        <v>4.6239208434931811</v>
      </c>
      <c r="W32" s="175">
        <v>4.491218756792267</v>
      </c>
    </row>
    <row r="34" spans="6:9">
      <c r="F34" s="96"/>
      <c r="G34" s="96"/>
      <c r="H34" s="96"/>
      <c r="I34" s="9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31"/>
  <sheetViews>
    <sheetView zoomScale="70" zoomScaleNormal="70" workbookViewId="0">
      <selection activeCell="M32" sqref="M32"/>
    </sheetView>
  </sheetViews>
  <sheetFormatPr defaultRowHeight="15"/>
  <cols>
    <col min="2" max="2" width="30.140625" customWidth="1"/>
    <col min="3" max="3" width="22.42578125" style="49" bestFit="1" customWidth="1"/>
    <col min="4" max="4" width="9.28515625" customWidth="1"/>
    <col min="5" max="7" width="9.28515625" bestFit="1" customWidth="1"/>
    <col min="8" max="49" width="9.5703125" bestFit="1" customWidth="1"/>
  </cols>
  <sheetData>
    <row r="2" spans="2:49" s="49" customFormat="1">
      <c r="B2" s="49" t="s">
        <v>202</v>
      </c>
    </row>
    <row r="3" spans="2:49" s="49" customFormat="1">
      <c r="B3" s="49" t="s">
        <v>203</v>
      </c>
    </row>
    <row r="4" spans="2:49" s="165" customFormat="1">
      <c r="B4" s="166" t="s">
        <v>268</v>
      </c>
    </row>
    <row r="5" spans="2:49">
      <c r="B5" t="s">
        <v>201</v>
      </c>
      <c r="D5">
        <v>2005</v>
      </c>
      <c r="E5">
        <v>2006</v>
      </c>
      <c r="F5">
        <v>2007</v>
      </c>
      <c r="G5">
        <v>2008</v>
      </c>
      <c r="H5">
        <v>2009</v>
      </c>
      <c r="I5">
        <v>2010</v>
      </c>
      <c r="J5">
        <v>2011</v>
      </c>
      <c r="K5">
        <v>2012</v>
      </c>
      <c r="L5">
        <v>2013</v>
      </c>
      <c r="M5">
        <v>2014</v>
      </c>
      <c r="N5">
        <v>2015</v>
      </c>
      <c r="O5">
        <v>2016</v>
      </c>
      <c r="P5">
        <v>2017</v>
      </c>
      <c r="Q5">
        <v>2018</v>
      </c>
      <c r="R5">
        <v>2019</v>
      </c>
      <c r="S5">
        <v>2020</v>
      </c>
      <c r="T5">
        <v>2021</v>
      </c>
      <c r="U5">
        <v>2022</v>
      </c>
      <c r="V5">
        <v>2023</v>
      </c>
      <c r="W5">
        <v>2024</v>
      </c>
      <c r="X5">
        <v>2025</v>
      </c>
      <c r="Y5">
        <v>2026</v>
      </c>
      <c r="Z5">
        <v>2027</v>
      </c>
      <c r="AA5">
        <v>2028</v>
      </c>
      <c r="AB5">
        <v>2029</v>
      </c>
      <c r="AC5">
        <v>2030</v>
      </c>
      <c r="AD5">
        <v>2031</v>
      </c>
      <c r="AE5">
        <v>2032</v>
      </c>
      <c r="AF5">
        <v>2033</v>
      </c>
      <c r="AG5">
        <v>2034</v>
      </c>
      <c r="AH5">
        <v>2035</v>
      </c>
      <c r="AI5">
        <v>2036</v>
      </c>
      <c r="AJ5">
        <v>2037</v>
      </c>
      <c r="AK5">
        <v>2038</v>
      </c>
      <c r="AL5">
        <v>2039</v>
      </c>
      <c r="AM5">
        <v>2040</v>
      </c>
      <c r="AN5">
        <v>2041</v>
      </c>
      <c r="AO5">
        <v>2042</v>
      </c>
      <c r="AP5">
        <v>2043</v>
      </c>
      <c r="AQ5">
        <v>2044</v>
      </c>
      <c r="AR5">
        <v>2045</v>
      </c>
      <c r="AS5">
        <v>2046</v>
      </c>
      <c r="AT5">
        <v>2047</v>
      </c>
      <c r="AU5">
        <v>2048</v>
      </c>
      <c r="AV5">
        <v>2049</v>
      </c>
      <c r="AW5">
        <v>2050</v>
      </c>
    </row>
    <row r="6" spans="2:49">
      <c r="B6" t="s">
        <v>200</v>
      </c>
      <c r="C6" s="49" t="s">
        <v>212</v>
      </c>
      <c r="D6" s="84">
        <v>0</v>
      </c>
      <c r="E6" s="84">
        <v>177.73539501525059</v>
      </c>
      <c r="F6" s="84">
        <v>177.2475420384514</v>
      </c>
      <c r="G6" s="84">
        <v>468.20328466288049</v>
      </c>
      <c r="H6" s="84">
        <v>1369.802243336037</v>
      </c>
      <c r="I6" s="84">
        <v>2087.6737659110013</v>
      </c>
      <c r="J6" s="84">
        <v>2209.7258515330163</v>
      </c>
      <c r="K6" s="84">
        <v>2368.5075361655249</v>
      </c>
      <c r="L6" s="84">
        <v>2791.1859709180044</v>
      </c>
      <c r="M6" s="84">
        <v>3281.232359533049</v>
      </c>
      <c r="N6" s="84">
        <v>3918.0554029279256</v>
      </c>
      <c r="O6" s="84">
        <v>3973.7843612809766</v>
      </c>
      <c r="P6" s="84">
        <v>4074.0527451325238</v>
      </c>
      <c r="Q6" s="84">
        <v>4365.9611690491101</v>
      </c>
      <c r="R6" s="84">
        <v>4390.9340624390416</v>
      </c>
      <c r="S6" s="84">
        <v>4449.9121780849955</v>
      </c>
      <c r="T6" s="84">
        <v>4436.5498049945354</v>
      </c>
      <c r="U6" s="84">
        <v>4423.808594627304</v>
      </c>
      <c r="V6" s="84">
        <v>4411.6881291904438</v>
      </c>
      <c r="W6" s="84">
        <v>4400.1881773611794</v>
      </c>
      <c r="X6" s="84">
        <v>4346.3555282030757</v>
      </c>
      <c r="Y6" s="84">
        <v>4252.4462977189978</v>
      </c>
      <c r="Z6" s="84">
        <v>4250.214281344046</v>
      </c>
      <c r="AA6" s="84">
        <v>4067.3951683933337</v>
      </c>
      <c r="AB6" s="84">
        <v>3715.1577545103287</v>
      </c>
      <c r="AC6" s="84">
        <v>3157.6744170528846</v>
      </c>
      <c r="AD6" s="84">
        <v>3197.9814711280924</v>
      </c>
      <c r="AE6" s="84">
        <v>3014.6537016011125</v>
      </c>
      <c r="AF6" s="84">
        <v>2909.7106938352636</v>
      </c>
      <c r="AG6" s="84">
        <v>2394.6782421938933</v>
      </c>
      <c r="AH6" s="84">
        <v>2166.9247298593195</v>
      </c>
      <c r="AI6" s="84">
        <v>2080.1525305149626</v>
      </c>
      <c r="AJ6" s="84">
        <v>2102.6044221456855</v>
      </c>
      <c r="AK6" s="84">
        <v>2025.557364216862</v>
      </c>
      <c r="AL6" s="84">
        <v>2297.3835820585236</v>
      </c>
      <c r="AM6" s="84">
        <v>2553.8541964575084</v>
      </c>
      <c r="AN6" s="84">
        <v>2694.2768396015454</v>
      </c>
      <c r="AO6" s="84">
        <v>2729.4670080178093</v>
      </c>
      <c r="AP6" s="84">
        <v>2841.0829651483873</v>
      </c>
      <c r="AQ6" s="84">
        <v>2883.5849632441946</v>
      </c>
      <c r="AR6" s="84">
        <v>2992.3200176236896</v>
      </c>
      <c r="AS6" s="84">
        <v>2976.0144412365639</v>
      </c>
      <c r="AT6" s="84">
        <v>3005.0559467896142</v>
      </c>
      <c r="AU6" s="84">
        <v>2970.0537386053406</v>
      </c>
      <c r="AV6" s="84">
        <v>2890.7147170002636</v>
      </c>
      <c r="AW6" s="84">
        <v>2849.778382990035</v>
      </c>
    </row>
    <row r="7" spans="2:49">
      <c r="B7" s="49" t="s">
        <v>231</v>
      </c>
      <c r="C7" s="49" t="s">
        <v>212</v>
      </c>
      <c r="D7" s="84">
        <v>0</v>
      </c>
      <c r="E7" s="84">
        <v>177.73539501525059</v>
      </c>
      <c r="F7" s="84">
        <v>177.2475420384514</v>
      </c>
      <c r="G7" s="84">
        <v>468.20328466288049</v>
      </c>
      <c r="H7" s="84">
        <v>1369.802243336037</v>
      </c>
      <c r="I7" s="84">
        <v>2087.6737659110013</v>
      </c>
      <c r="J7" s="84">
        <v>2209.7258515330163</v>
      </c>
      <c r="K7" s="84">
        <v>2368.5075361655249</v>
      </c>
      <c r="L7" s="84">
        <v>2791.1859709180044</v>
      </c>
      <c r="M7" s="84">
        <v>3281.232359533049</v>
      </c>
      <c r="N7" s="84">
        <v>3918.0554029279256</v>
      </c>
      <c r="O7" s="84">
        <v>3973.7843612809766</v>
      </c>
      <c r="P7" s="84">
        <v>2592.3400388605169</v>
      </c>
      <c r="Q7" s="84">
        <v>2174.9431673919325</v>
      </c>
      <c r="R7" s="84">
        <v>2085.7693699273659</v>
      </c>
      <c r="S7" s="84">
        <v>2030.6675022224977</v>
      </c>
      <c r="T7" s="84">
        <v>2227.378824152282</v>
      </c>
      <c r="U7" s="84">
        <v>2664.4764909266028</v>
      </c>
      <c r="V7" s="84">
        <v>3084.6659439480563</v>
      </c>
      <c r="W7" s="84">
        <v>3410.8777412435788</v>
      </c>
      <c r="X7" s="84">
        <v>3907.1769721431669</v>
      </c>
      <c r="Y7" s="84">
        <v>4057.7896430580531</v>
      </c>
      <c r="Z7" s="84">
        <v>4080.2252307108974</v>
      </c>
      <c r="AA7" s="84">
        <v>4100.1393725252747</v>
      </c>
      <c r="AB7" s="84">
        <v>4128.8834549412786</v>
      </c>
      <c r="AC7" s="84">
        <v>4142.7827886980294</v>
      </c>
      <c r="AD7" s="84">
        <v>4140.3896486819322</v>
      </c>
      <c r="AE7" s="84">
        <v>4175.7970009181063</v>
      </c>
      <c r="AF7" s="84">
        <v>4163.4438192953767</v>
      </c>
      <c r="AG7" s="84">
        <v>4245.1791086192125</v>
      </c>
      <c r="AH7" s="84">
        <v>4200.9673157053585</v>
      </c>
      <c r="AI7" s="84">
        <v>4271.2160873967732</v>
      </c>
      <c r="AJ7" s="84">
        <v>4211.8218232407889</v>
      </c>
      <c r="AK7" s="84">
        <v>4205.7853891550967</v>
      </c>
      <c r="AL7" s="84">
        <v>4233.4511645701714</v>
      </c>
      <c r="AM7" s="84">
        <v>4379.0267147462455</v>
      </c>
      <c r="AN7" s="84">
        <v>4515.4614005146268</v>
      </c>
      <c r="AO7" s="84">
        <v>4547.4884224159905</v>
      </c>
      <c r="AP7" s="84">
        <v>4521.2229726569431</v>
      </c>
      <c r="AQ7" s="84">
        <v>4557.0498943116709</v>
      </c>
      <c r="AR7" s="84">
        <v>4560.8236653470067</v>
      </c>
      <c r="AS7" s="84">
        <v>4542.3004973619336</v>
      </c>
      <c r="AT7" s="84">
        <v>4599.0251772394258</v>
      </c>
      <c r="AU7" s="84">
        <v>4620.9782793207087</v>
      </c>
      <c r="AV7" s="84">
        <v>4572.5564710541721</v>
      </c>
      <c r="AW7" s="84">
        <v>4987.1700878884658</v>
      </c>
    </row>
    <row r="9" spans="2:49">
      <c r="B9" t="s">
        <v>204</v>
      </c>
      <c r="C9" s="49" t="s">
        <v>212</v>
      </c>
      <c r="D9" s="85">
        <f>D7-D6</f>
        <v>0</v>
      </c>
      <c r="E9" s="85">
        <f t="shared" ref="E9:AW9" si="0">E7-E6</f>
        <v>0</v>
      </c>
      <c r="F9" s="85">
        <f t="shared" si="0"/>
        <v>0</v>
      </c>
      <c r="G9" s="85">
        <f t="shared" si="0"/>
        <v>0</v>
      </c>
      <c r="H9" s="85">
        <f t="shared" si="0"/>
        <v>0</v>
      </c>
      <c r="I9" s="85">
        <f t="shared" si="0"/>
        <v>0</v>
      </c>
      <c r="J9" s="85">
        <f t="shared" si="0"/>
        <v>0</v>
      </c>
      <c r="K9" s="85">
        <f t="shared" si="0"/>
        <v>0</v>
      </c>
      <c r="L9" s="85">
        <f t="shared" si="0"/>
        <v>0</v>
      </c>
      <c r="M9" s="85">
        <f t="shared" si="0"/>
        <v>0</v>
      </c>
      <c r="N9" s="85">
        <f t="shared" si="0"/>
        <v>0</v>
      </c>
      <c r="O9" s="85">
        <f t="shared" si="0"/>
        <v>0</v>
      </c>
      <c r="P9" s="85">
        <f t="shared" si="0"/>
        <v>-1481.7127062720069</v>
      </c>
      <c r="Q9" s="85">
        <f t="shared" si="0"/>
        <v>-2191.0180016571776</v>
      </c>
      <c r="R9" s="85">
        <f t="shared" si="0"/>
        <v>-2305.1646925116756</v>
      </c>
      <c r="S9" s="85">
        <f t="shared" si="0"/>
        <v>-2419.2446758624978</v>
      </c>
      <c r="T9" s="85">
        <f t="shared" si="0"/>
        <v>-2209.1709808422534</v>
      </c>
      <c r="U9" s="85">
        <f t="shared" si="0"/>
        <v>-1759.3321037007013</v>
      </c>
      <c r="V9" s="85">
        <f t="shared" si="0"/>
        <v>-1327.0221852423874</v>
      </c>
      <c r="W9" s="85">
        <f t="shared" si="0"/>
        <v>-989.3104361176006</v>
      </c>
      <c r="X9" s="85">
        <f t="shared" si="0"/>
        <v>-439.17855605990871</v>
      </c>
      <c r="Y9" s="85">
        <f t="shared" si="0"/>
        <v>-194.6566546609447</v>
      </c>
      <c r="Z9" s="85">
        <f t="shared" si="0"/>
        <v>-169.98905063314851</v>
      </c>
      <c r="AA9" s="85">
        <f t="shared" si="0"/>
        <v>32.744204131940933</v>
      </c>
      <c r="AB9" s="85">
        <f t="shared" si="0"/>
        <v>413.72570043094993</v>
      </c>
      <c r="AC9" s="85">
        <f t="shared" si="0"/>
        <v>985.10837164514487</v>
      </c>
      <c r="AD9" s="85">
        <f t="shared" si="0"/>
        <v>942.40817755383978</v>
      </c>
      <c r="AE9" s="85">
        <f t="shared" si="0"/>
        <v>1161.1432993169938</v>
      </c>
      <c r="AF9" s="85">
        <f t="shared" si="0"/>
        <v>1253.7331254601131</v>
      </c>
      <c r="AG9" s="85">
        <f t="shared" si="0"/>
        <v>1850.5008664253191</v>
      </c>
      <c r="AH9" s="85">
        <f t="shared" si="0"/>
        <v>2034.0425858460389</v>
      </c>
      <c r="AI9" s="85">
        <f t="shared" si="0"/>
        <v>2191.0635568818107</v>
      </c>
      <c r="AJ9" s="85">
        <f t="shared" si="0"/>
        <v>2109.2174010951035</v>
      </c>
      <c r="AK9" s="85">
        <f t="shared" si="0"/>
        <v>2180.2280249382347</v>
      </c>
      <c r="AL9" s="85">
        <f t="shared" si="0"/>
        <v>1936.0675825116477</v>
      </c>
      <c r="AM9" s="85">
        <f t="shared" si="0"/>
        <v>1825.1725182887371</v>
      </c>
      <c r="AN9" s="85">
        <f t="shared" si="0"/>
        <v>1821.1845609130814</v>
      </c>
      <c r="AO9" s="85">
        <f t="shared" si="0"/>
        <v>1818.0214143981812</v>
      </c>
      <c r="AP9" s="85">
        <f t="shared" si="0"/>
        <v>1680.1400075085558</v>
      </c>
      <c r="AQ9" s="85">
        <f t="shared" si="0"/>
        <v>1673.4649310674763</v>
      </c>
      <c r="AR9" s="85">
        <f t="shared" si="0"/>
        <v>1568.503647723317</v>
      </c>
      <c r="AS9" s="85">
        <f t="shared" si="0"/>
        <v>1566.2860561253697</v>
      </c>
      <c r="AT9" s="85">
        <f t="shared" si="0"/>
        <v>1593.9692304498117</v>
      </c>
      <c r="AU9" s="85">
        <f t="shared" si="0"/>
        <v>1650.924540715368</v>
      </c>
      <c r="AV9" s="85">
        <f t="shared" si="0"/>
        <v>1681.8417540539085</v>
      </c>
      <c r="AW9" s="85">
        <f t="shared" si="0"/>
        <v>2137.3917048984308</v>
      </c>
    </row>
    <row r="10" spans="2:49">
      <c r="B10" t="s">
        <v>214</v>
      </c>
      <c r="C10" s="49" t="s">
        <v>213</v>
      </c>
      <c r="D10" s="49" t="e">
        <f>D7/D6-1</f>
        <v>#DIV/0!</v>
      </c>
      <c r="E10" s="49">
        <f t="shared" ref="E10:AW10" si="1">E7/E6-1</f>
        <v>0</v>
      </c>
      <c r="F10" s="49">
        <f t="shared" si="1"/>
        <v>0</v>
      </c>
      <c r="G10" s="49">
        <f t="shared" si="1"/>
        <v>0</v>
      </c>
      <c r="H10" s="49">
        <f t="shared" si="1"/>
        <v>0</v>
      </c>
      <c r="I10" s="49">
        <f t="shared" si="1"/>
        <v>0</v>
      </c>
      <c r="J10" s="49">
        <f t="shared" si="1"/>
        <v>0</v>
      </c>
      <c r="K10" s="49">
        <f t="shared" si="1"/>
        <v>0</v>
      </c>
      <c r="L10" s="49">
        <f t="shared" si="1"/>
        <v>0</v>
      </c>
      <c r="M10" s="49">
        <f t="shared" si="1"/>
        <v>0</v>
      </c>
      <c r="N10" s="49">
        <f t="shared" si="1"/>
        <v>0</v>
      </c>
      <c r="O10" s="49">
        <f t="shared" si="1"/>
        <v>0</v>
      </c>
      <c r="P10" s="49">
        <f t="shared" si="1"/>
        <v>-0.36369502285955524</v>
      </c>
      <c r="Q10" s="49">
        <f t="shared" si="1"/>
        <v>-0.50184092730590479</v>
      </c>
      <c r="R10" s="49">
        <f t="shared" si="1"/>
        <v>-0.52498276214861239</v>
      </c>
      <c r="S10" s="49">
        <f t="shared" si="1"/>
        <v>-0.54366121825433678</v>
      </c>
      <c r="T10" s="49">
        <f t="shared" si="1"/>
        <v>-0.49794797262395984</v>
      </c>
      <c r="U10" s="49">
        <f t="shared" si="1"/>
        <v>-0.39769625336805992</v>
      </c>
      <c r="V10" s="49">
        <f t="shared" si="1"/>
        <v>-0.30079691636904071</v>
      </c>
      <c r="W10" s="49">
        <f t="shared" si="1"/>
        <v>-0.22483366534357996</v>
      </c>
      <c r="X10" s="49">
        <f t="shared" si="1"/>
        <v>-0.10104524427652595</v>
      </c>
      <c r="Y10" s="49">
        <f t="shared" si="1"/>
        <v>-4.5775217611885632E-2</v>
      </c>
      <c r="Z10" s="49">
        <f t="shared" si="1"/>
        <v>-3.999540714436467E-2</v>
      </c>
      <c r="AA10" s="49">
        <f t="shared" si="1"/>
        <v>8.0504113262434007E-3</v>
      </c>
      <c r="AB10" s="49">
        <f t="shared" si="1"/>
        <v>0.11136154310773816</v>
      </c>
      <c r="AC10" s="49">
        <f t="shared" si="1"/>
        <v>0.31197275004829805</v>
      </c>
      <c r="AD10" s="49">
        <f t="shared" si="1"/>
        <v>0.29468844208825384</v>
      </c>
      <c r="AE10" s="49">
        <f t="shared" si="1"/>
        <v>0.38516639529784102</v>
      </c>
      <c r="AF10" s="49">
        <f t="shared" si="1"/>
        <v>0.43087896268050585</v>
      </c>
      <c r="AG10" s="49">
        <f t="shared" si="1"/>
        <v>0.77275553509434158</v>
      </c>
      <c r="AH10" s="49">
        <f t="shared" si="1"/>
        <v>0.93867708361890934</v>
      </c>
      <c r="AI10" s="49">
        <f t="shared" si="1"/>
        <v>1.0533186988645449</v>
      </c>
      <c r="AJ10" s="49">
        <f t="shared" si="1"/>
        <v>1.003145136992849</v>
      </c>
      <c r="AK10" s="49">
        <f t="shared" si="1"/>
        <v>1.0763595558702792</v>
      </c>
      <c r="AL10" s="49">
        <f t="shared" si="1"/>
        <v>0.84272717783456685</v>
      </c>
      <c r="AM10" s="49">
        <f t="shared" si="1"/>
        <v>0.71467373541546064</v>
      </c>
      <c r="AN10" s="49">
        <f t="shared" si="1"/>
        <v>0.6759455948047326</v>
      </c>
      <c r="AO10" s="49">
        <f t="shared" si="1"/>
        <v>0.6660719506987054</v>
      </c>
      <c r="AP10" s="49">
        <f t="shared" si="1"/>
        <v>0.59137308840285963</v>
      </c>
      <c r="AQ10" s="49">
        <f t="shared" si="1"/>
        <v>0.58034181492773995</v>
      </c>
      <c r="AR10" s="49">
        <f t="shared" si="1"/>
        <v>0.5241764378426752</v>
      </c>
      <c r="AS10" s="49">
        <f t="shared" si="1"/>
        <v>0.52630324450796762</v>
      </c>
      <c r="AT10" s="49">
        <f t="shared" si="1"/>
        <v>0.53042913632030508</v>
      </c>
      <c r="AU10" s="49">
        <f t="shared" si="1"/>
        <v>0.55585679116048547</v>
      </c>
      <c r="AV10" s="49">
        <f t="shared" si="1"/>
        <v>0.58180827881873443</v>
      </c>
      <c r="AW10" s="49">
        <f t="shared" si="1"/>
        <v>0.75002032356489545</v>
      </c>
    </row>
    <row r="12" spans="2:49">
      <c r="B12" t="s">
        <v>211</v>
      </c>
      <c r="C12" s="49" t="s">
        <v>215</v>
      </c>
      <c r="D12" s="85">
        <f>(D9/'Res Bill Annual'!$C$7)*0.75</f>
        <v>0</v>
      </c>
      <c r="E12" s="85">
        <f>(E9/'Res Bill Annual'!$C$7)*0.75</f>
        <v>0</v>
      </c>
      <c r="F12" s="85">
        <f>(F9/'Res Bill Annual'!$C$7)*0.75</f>
        <v>0</v>
      </c>
      <c r="G12" s="85">
        <f>(G9/'Res Bill Annual'!$C$7)*0.75</f>
        <v>0</v>
      </c>
      <c r="H12" s="85">
        <f>(H9/'Res Bill Annual'!$C$7)*0.75</f>
        <v>0</v>
      </c>
      <c r="I12" s="85">
        <f>(I9/'Res Bill Annual'!$C$7)*0.75</f>
        <v>0</v>
      </c>
      <c r="J12" s="85">
        <f>(J9/'Res Bill Annual'!$C$7)*0.75</f>
        <v>0</v>
      </c>
      <c r="K12" s="85">
        <f>(K9/'Res Bill Annual'!$C$7)*0.75</f>
        <v>0</v>
      </c>
      <c r="L12" s="85">
        <f>(L9/'Res Bill Annual'!$C$7)*0.75</f>
        <v>0</v>
      </c>
      <c r="M12" s="85">
        <f>(M9/'Res Bill Annual'!$C$7)*0.75</f>
        <v>0</v>
      </c>
      <c r="N12" s="85">
        <f>(N9/'Res Bill Annual'!$C$7)*0.75</f>
        <v>0</v>
      </c>
      <c r="O12" s="85">
        <f>(O9/'Res Bill Annual'!$C$7)*0.75</f>
        <v>0</v>
      </c>
      <c r="P12" s="85">
        <f>(P9/'Res Bill Annual'!$C$7)*0.75</f>
        <v>-15.434507357000072</v>
      </c>
      <c r="Q12" s="154">
        <f>(Q9/'Res Bill Annual'!$C$7)*0.75</f>
        <v>-22.823104183928933</v>
      </c>
      <c r="R12" s="104">
        <f>(R9/'Res Bill Annual'!$C$7)*0.75</f>
        <v>-24.012132213663286</v>
      </c>
      <c r="S12" s="85">
        <f>(S9/'Res Bill Annual'!$C$7)*0.75</f>
        <v>-25.200465373567688</v>
      </c>
      <c r="T12" s="85">
        <f>(T9/'Res Bill Annual'!$C$7)*0.75</f>
        <v>-23.012197717106808</v>
      </c>
      <c r="U12" s="85">
        <f>(U9/'Res Bill Annual'!$C$7)*0.75</f>
        <v>-18.326376080215638</v>
      </c>
      <c r="V12" s="85">
        <f>(V9/'Res Bill Annual'!$C$7)*0.75</f>
        <v>-13.823147762941536</v>
      </c>
      <c r="W12" s="85">
        <f>(W9/'Res Bill Annual'!$C$7)*0.75</f>
        <v>-10.305317042891673</v>
      </c>
      <c r="X12" s="85">
        <f>(X9/'Res Bill Annual'!$C$7)*0.75</f>
        <v>-4.5747766256240485</v>
      </c>
      <c r="Y12" s="85">
        <f>(Y9/'Res Bill Annual'!$C$7)*0.75</f>
        <v>-2.0276734860515071</v>
      </c>
      <c r="Z12" s="85">
        <f>(Z9/'Res Bill Annual'!$C$7)*0.75</f>
        <v>-1.7707192774286302</v>
      </c>
      <c r="AA12" s="85">
        <f>(AA9/'Res Bill Annual'!$C$7)*0.75</f>
        <v>0.34108545970771803</v>
      </c>
      <c r="AB12" s="85">
        <f>(AB9/'Res Bill Annual'!$C$7)*0.75</f>
        <v>4.3096427128223951</v>
      </c>
      <c r="AC12" s="85">
        <f>(AC9/'Res Bill Annual'!$C$7)*0.75</f>
        <v>10.261545537970258</v>
      </c>
      <c r="AD12" s="85">
        <f>(AD9/'Res Bill Annual'!$C$7)*0.75</f>
        <v>9.8167518495191644</v>
      </c>
      <c r="AE12" s="85">
        <f>(AE9/'Res Bill Annual'!$C$7)*0.75</f>
        <v>12.095242701218684</v>
      </c>
      <c r="AF12" s="85">
        <f>(AF9/'Res Bill Annual'!$C$7)*0.75</f>
        <v>13.059720056876177</v>
      </c>
      <c r="AG12" s="85">
        <f>(AG9/'Res Bill Annual'!$C$7)*0.75</f>
        <v>19.276050691930408</v>
      </c>
      <c r="AH12" s="85">
        <f>(AH9/'Res Bill Annual'!$C$7)*0.75</f>
        <v>21.187943602562907</v>
      </c>
      <c r="AI12" s="85">
        <f>(AI9/'Res Bill Annual'!$C$7)*0.75</f>
        <v>22.823578717518863</v>
      </c>
      <c r="AJ12" s="85">
        <f>(AJ9/'Res Bill Annual'!$C$7)*0.75</f>
        <v>21.971014594740662</v>
      </c>
      <c r="AK12" s="85">
        <f>(AK9/'Res Bill Annual'!$C$7)*0.75</f>
        <v>22.710708593106613</v>
      </c>
      <c r="AL12" s="85">
        <f>(AL9/'Res Bill Annual'!$C$7)*0.75</f>
        <v>20.167370651162997</v>
      </c>
      <c r="AM12" s="85">
        <f>(AM9/'Res Bill Annual'!$C$7)*0.75</f>
        <v>19.012213732174345</v>
      </c>
      <c r="AN12" s="85">
        <f>(AN9/'Res Bill Annual'!$C$7)*0.75</f>
        <v>18.970672509511267</v>
      </c>
      <c r="AO12" s="85">
        <f>(AO9/'Res Bill Annual'!$C$7)*0.75</f>
        <v>18.93772306664772</v>
      </c>
      <c r="AP12" s="85">
        <f>(AP9/'Res Bill Annual'!$C$7)*0.75</f>
        <v>17.501458411547453</v>
      </c>
      <c r="AQ12" s="85">
        <f>(AQ9/'Res Bill Annual'!$C$7)*0.75</f>
        <v>17.431926365286209</v>
      </c>
      <c r="AR12" s="85">
        <f>(AR9/'Res Bill Annual'!$C$7)*0.75</f>
        <v>16.338579663784554</v>
      </c>
      <c r="AS12" s="85">
        <f>(AS9/'Res Bill Annual'!$C$7)*0.75</f>
        <v>16.315479751305933</v>
      </c>
      <c r="AT12" s="85">
        <f>(AT9/'Res Bill Annual'!$C$7)*0.75</f>
        <v>16.603846150518869</v>
      </c>
      <c r="AU12" s="85">
        <f>(AU9/'Res Bill Annual'!$C$7)*0.75</f>
        <v>17.197130632451753</v>
      </c>
      <c r="AV12" s="85">
        <f>(AV9/'Res Bill Annual'!$C$7)*0.75</f>
        <v>17.519184938061546</v>
      </c>
      <c r="AW12" s="85">
        <f>(AW9/'Res Bill Annual'!$C$7)*0.75</f>
        <v>22.26449692602532</v>
      </c>
    </row>
    <row r="14" spans="2:49" s="168" customFormat="1">
      <c r="B14" s="167" t="s">
        <v>269</v>
      </c>
    </row>
    <row r="15" spans="2:49">
      <c r="B15" s="49" t="s">
        <v>201</v>
      </c>
      <c r="D15" s="49">
        <v>2005</v>
      </c>
      <c r="E15" s="49">
        <v>2006</v>
      </c>
      <c r="F15" s="49">
        <v>2007</v>
      </c>
      <c r="G15" s="49">
        <v>2008</v>
      </c>
      <c r="H15" s="49">
        <v>2009</v>
      </c>
      <c r="I15" s="49">
        <v>2010</v>
      </c>
      <c r="J15" s="49">
        <v>2011</v>
      </c>
      <c r="K15" s="49">
        <v>2012</v>
      </c>
      <c r="L15" s="49">
        <v>2013</v>
      </c>
      <c r="M15" s="49">
        <v>2014</v>
      </c>
      <c r="N15" s="49">
        <v>2015</v>
      </c>
      <c r="O15" s="49">
        <v>2016</v>
      </c>
      <c r="P15" s="49">
        <v>2017</v>
      </c>
      <c r="Q15" s="49">
        <v>2018</v>
      </c>
      <c r="R15" s="49">
        <v>2019</v>
      </c>
      <c r="S15" s="49">
        <v>2020</v>
      </c>
      <c r="T15" s="49">
        <v>2021</v>
      </c>
      <c r="U15" s="49">
        <v>2022</v>
      </c>
      <c r="V15" s="49">
        <v>2023</v>
      </c>
      <c r="W15" s="49">
        <v>2024</v>
      </c>
      <c r="X15" s="49">
        <v>2025</v>
      </c>
      <c r="Y15" s="49">
        <v>2026</v>
      </c>
      <c r="Z15" s="49">
        <v>2027</v>
      </c>
      <c r="AA15" s="49">
        <v>2028</v>
      </c>
      <c r="AB15" s="49">
        <v>2029</v>
      </c>
      <c r="AC15" s="49">
        <v>2030</v>
      </c>
      <c r="AD15" s="49">
        <v>2031</v>
      </c>
      <c r="AE15" s="49">
        <v>2032</v>
      </c>
      <c r="AF15" s="49">
        <v>2033</v>
      </c>
      <c r="AG15" s="49">
        <v>2034</v>
      </c>
      <c r="AH15" s="49">
        <v>2035</v>
      </c>
      <c r="AI15" s="49">
        <v>2036</v>
      </c>
      <c r="AJ15" s="49">
        <v>2037</v>
      </c>
      <c r="AK15" s="49">
        <v>2038</v>
      </c>
      <c r="AL15" s="49">
        <v>2039</v>
      </c>
      <c r="AM15" s="49">
        <v>2040</v>
      </c>
      <c r="AN15" s="49">
        <v>2041</v>
      </c>
      <c r="AO15" s="49">
        <v>2042</v>
      </c>
      <c r="AP15" s="49">
        <v>2043</v>
      </c>
      <c r="AQ15" s="49">
        <v>2044</v>
      </c>
      <c r="AR15" s="49">
        <v>2045</v>
      </c>
      <c r="AS15" s="49">
        <v>2046</v>
      </c>
      <c r="AT15" s="49">
        <v>2047</v>
      </c>
      <c r="AU15" s="49">
        <v>2048</v>
      </c>
      <c r="AV15" s="49">
        <v>2049</v>
      </c>
      <c r="AW15" s="49">
        <v>2050</v>
      </c>
    </row>
    <row r="16" spans="2:49">
      <c r="B16" s="49" t="s">
        <v>200</v>
      </c>
      <c r="C16" s="49" t="s">
        <v>212</v>
      </c>
      <c r="D16" s="84">
        <v>0</v>
      </c>
      <c r="E16" s="84">
        <v>177.73539501525059</v>
      </c>
      <c r="F16" s="84">
        <v>177.2475420384514</v>
      </c>
      <c r="G16" s="84">
        <v>468.20328466288049</v>
      </c>
      <c r="H16" s="84">
        <v>1369.802243336037</v>
      </c>
      <c r="I16" s="84">
        <v>2087.6737659110013</v>
      </c>
      <c r="J16" s="84">
        <v>2209.7258515330163</v>
      </c>
      <c r="K16" s="84">
        <v>2368.5075361655249</v>
      </c>
      <c r="L16" s="84">
        <v>2791.1859709180044</v>
      </c>
      <c r="M16" s="84">
        <v>3281.232359533049</v>
      </c>
      <c r="N16" s="84">
        <v>3918.0554029279256</v>
      </c>
      <c r="O16" s="84">
        <v>3973.7843612809766</v>
      </c>
      <c r="P16" s="84">
        <v>4074.0527451325238</v>
      </c>
      <c r="Q16" s="84">
        <v>4002.8621529423172</v>
      </c>
      <c r="R16" s="84">
        <v>4020.5730660101126</v>
      </c>
      <c r="S16" s="84">
        <v>4072.1439617274882</v>
      </c>
      <c r="T16" s="84">
        <v>4051.2262243098776</v>
      </c>
      <c r="U16" s="84">
        <v>4030.7785423289529</v>
      </c>
      <c r="V16" s="84">
        <v>4010.7974758461255</v>
      </c>
      <c r="W16" s="84">
        <v>3991.2797109499752</v>
      </c>
      <c r="X16" s="84">
        <v>3929.2688924636477</v>
      </c>
      <c r="Y16" s="84">
        <v>3827.0179292647808</v>
      </c>
      <c r="Z16" s="84">
        <v>3816.2773455207443</v>
      </c>
      <c r="AA16" s="84">
        <v>3624.7794938535662</v>
      </c>
      <c r="AB16" s="84">
        <v>3263.6897664797661</v>
      </c>
      <c r="AC16" s="84">
        <v>2697.1770692617106</v>
      </c>
      <c r="AD16" s="84">
        <v>2728.274176381095</v>
      </c>
      <c r="AE16" s="84">
        <v>2535.5522609591753</v>
      </c>
      <c r="AF16" s="84">
        <v>2421.0272243804875</v>
      </c>
      <c r="AG16" s="84">
        <v>1896.2211033500218</v>
      </c>
      <c r="AH16" s="84">
        <v>1658.4984482385703</v>
      </c>
      <c r="AI16" s="84">
        <v>1561.5577232617986</v>
      </c>
      <c r="AJ16" s="84">
        <v>1573.6377187474582</v>
      </c>
      <c r="AK16" s="84">
        <v>1486.0113267506702</v>
      </c>
      <c r="AL16" s="84">
        <v>1747.0466238430081</v>
      </c>
      <c r="AM16" s="84">
        <v>1992.5104990776822</v>
      </c>
      <c r="AN16" s="84">
        <v>2121.7062682741225</v>
      </c>
      <c r="AO16" s="84">
        <v>2145.445025263838</v>
      </c>
      <c r="AP16" s="84">
        <v>2245.3805427393368</v>
      </c>
      <c r="AQ16" s="84">
        <v>2275.9684923869631</v>
      </c>
      <c r="AR16" s="84">
        <v>2372.5512173493134</v>
      </c>
      <c r="AS16" s="84">
        <v>2343.8502649567004</v>
      </c>
      <c r="AT16" s="84">
        <v>2360.2484869841533</v>
      </c>
      <c r="AU16" s="84">
        <v>2312.3501296037703</v>
      </c>
      <c r="AV16" s="84">
        <v>2219.8570358186616</v>
      </c>
      <c r="AW16" s="84">
        <v>2165.5035481848013</v>
      </c>
    </row>
    <row r="17" spans="2:49">
      <c r="B17" s="49" t="s">
        <v>231</v>
      </c>
      <c r="C17" s="49" t="s">
        <v>212</v>
      </c>
      <c r="D17" s="84">
        <v>0</v>
      </c>
      <c r="E17" s="84">
        <v>177.73539501525059</v>
      </c>
      <c r="F17" s="84">
        <v>177.2475420384514</v>
      </c>
      <c r="G17" s="84">
        <v>468.20328466288049</v>
      </c>
      <c r="H17" s="84">
        <v>1369.802243336037</v>
      </c>
      <c r="I17" s="84">
        <v>2087.6737659110013</v>
      </c>
      <c r="J17" s="84">
        <v>2209.7258515330163</v>
      </c>
      <c r="K17" s="84">
        <v>2368.5075361655249</v>
      </c>
      <c r="L17" s="84">
        <v>2791.1859709180044</v>
      </c>
      <c r="M17" s="84">
        <v>3281.232359533049</v>
      </c>
      <c r="N17" s="84">
        <v>3918.0554029279256</v>
      </c>
      <c r="O17" s="84">
        <v>3973.7843612809766</v>
      </c>
      <c r="P17" s="84">
        <v>2592.3400388605169</v>
      </c>
      <c r="Q17" s="84">
        <v>1811.8441512851396</v>
      </c>
      <c r="R17" s="84">
        <v>1715.408373498437</v>
      </c>
      <c r="S17" s="84">
        <v>1652.8992858649904</v>
      </c>
      <c r="T17" s="84">
        <v>1842.0552434676242</v>
      </c>
      <c r="U17" s="84">
        <v>2271.4464386282516</v>
      </c>
      <c r="V17" s="84">
        <v>3754.7664146748593</v>
      </c>
      <c r="W17" s="84">
        <v>3751.5396547844566</v>
      </c>
      <c r="X17" s="84">
        <v>3740.3583549136761</v>
      </c>
      <c r="Y17" s="84">
        <v>3722.5229273509626</v>
      </c>
      <c r="Z17" s="84">
        <v>3707.5107973259564</v>
      </c>
      <c r="AA17" s="84">
        <v>3690.3175641572466</v>
      </c>
      <c r="AB17" s="84">
        <v>3682.3014211388222</v>
      </c>
      <c r="AC17" s="84">
        <v>3659.7946220007771</v>
      </c>
      <c r="AD17" s="84">
        <v>3621.3565234803073</v>
      </c>
      <c r="AE17" s="84">
        <v>3621.0873150903431</v>
      </c>
      <c r="AF17" s="84">
        <v>3597.6399397510581</v>
      </c>
      <c r="AG17" s="84">
        <v>3668.0591514840071</v>
      </c>
      <c r="AH17" s="84">
        <v>3612.3049594274498</v>
      </c>
      <c r="AI17" s="84">
        <v>3670.7804839933056</v>
      </c>
      <c r="AJ17" s="84">
        <v>3596.8586187054511</v>
      </c>
      <c r="AK17" s="84">
        <v>3573.1528428057259</v>
      </c>
      <c r="AL17" s="84">
        <v>3579.5148428041884</v>
      </c>
      <c r="AM17" s="84">
        <v>3699.5134435808313</v>
      </c>
      <c r="AN17" s="84">
        <v>3805.2513264128302</v>
      </c>
      <c r="AO17" s="84">
        <v>3800.3095820560216</v>
      </c>
      <c r="AP17" s="84">
        <v>3729.1854628279802</v>
      </c>
      <c r="AQ17" s="84">
        <v>3709.9016783859129</v>
      </c>
      <c r="AR17" s="84">
        <v>3644.6898233155266</v>
      </c>
      <c r="AS17" s="84">
        <v>3537.3769096131218</v>
      </c>
      <c r="AT17" s="84">
        <v>3474.8916542529159</v>
      </c>
      <c r="AU17" s="84">
        <v>3325.4887834770993</v>
      </c>
      <c r="AV17" s="84">
        <v>2997.987453068627</v>
      </c>
      <c r="AW17" s="84">
        <v>2798.3471562269638</v>
      </c>
    </row>
    <row r="18" spans="2:49">
      <c r="B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row>
    <row r="19" spans="2:49">
      <c r="B19" s="49" t="s">
        <v>204</v>
      </c>
      <c r="C19" s="49" t="s">
        <v>212</v>
      </c>
      <c r="D19" s="85">
        <f>D17-D16</f>
        <v>0</v>
      </c>
      <c r="E19" s="85">
        <f t="shared" ref="E19:AW19" si="2">E17-E16</f>
        <v>0</v>
      </c>
      <c r="F19" s="85">
        <f t="shared" si="2"/>
        <v>0</v>
      </c>
      <c r="G19" s="85">
        <f t="shared" si="2"/>
        <v>0</v>
      </c>
      <c r="H19" s="85">
        <f t="shared" si="2"/>
        <v>0</v>
      </c>
      <c r="I19" s="85">
        <f t="shared" si="2"/>
        <v>0</v>
      </c>
      <c r="J19" s="85">
        <f t="shared" si="2"/>
        <v>0</v>
      </c>
      <c r="K19" s="85">
        <f t="shared" si="2"/>
        <v>0</v>
      </c>
      <c r="L19" s="85">
        <f t="shared" si="2"/>
        <v>0</v>
      </c>
      <c r="M19" s="85">
        <f t="shared" si="2"/>
        <v>0</v>
      </c>
      <c r="N19" s="85">
        <f t="shared" si="2"/>
        <v>0</v>
      </c>
      <c r="O19" s="85">
        <f t="shared" si="2"/>
        <v>0</v>
      </c>
      <c r="P19" s="85">
        <f t="shared" si="2"/>
        <v>-1481.7127062720069</v>
      </c>
      <c r="Q19" s="85">
        <f t="shared" si="2"/>
        <v>-2191.0180016571776</v>
      </c>
      <c r="R19" s="85">
        <f t="shared" si="2"/>
        <v>-2305.1646925116756</v>
      </c>
      <c r="S19" s="85">
        <f t="shared" si="2"/>
        <v>-2419.2446758624978</v>
      </c>
      <c r="T19" s="85">
        <f t="shared" si="2"/>
        <v>-2209.1709808422534</v>
      </c>
      <c r="U19" s="85">
        <f t="shared" si="2"/>
        <v>-1759.3321037007013</v>
      </c>
      <c r="V19" s="85">
        <f t="shared" si="2"/>
        <v>-256.03106117126617</v>
      </c>
      <c r="W19" s="85">
        <f t="shared" si="2"/>
        <v>-239.74005616551858</v>
      </c>
      <c r="X19" s="85">
        <f t="shared" si="2"/>
        <v>-188.91053754997165</v>
      </c>
      <c r="Y19" s="85">
        <f t="shared" si="2"/>
        <v>-104.49500191381821</v>
      </c>
      <c r="Z19" s="85">
        <f t="shared" si="2"/>
        <v>-108.7665481947879</v>
      </c>
      <c r="AA19" s="85">
        <f t="shared" si="2"/>
        <v>65.538070303680342</v>
      </c>
      <c r="AB19" s="85">
        <f t="shared" si="2"/>
        <v>418.61165465905606</v>
      </c>
      <c r="AC19" s="85">
        <f t="shared" si="2"/>
        <v>962.61755273906647</v>
      </c>
      <c r="AD19" s="85">
        <f t="shared" si="2"/>
        <v>893.08234709921226</v>
      </c>
      <c r="AE19" s="85">
        <f t="shared" si="2"/>
        <v>1085.5350541311677</v>
      </c>
      <c r="AF19" s="85">
        <f t="shared" si="2"/>
        <v>1176.6127153705706</v>
      </c>
      <c r="AG19" s="85">
        <f t="shared" si="2"/>
        <v>1771.8380481339852</v>
      </c>
      <c r="AH19" s="85">
        <f t="shared" si="2"/>
        <v>1953.8065111888795</v>
      </c>
      <c r="AI19" s="85">
        <f t="shared" si="2"/>
        <v>2109.2227607315072</v>
      </c>
      <c r="AJ19" s="85">
        <f t="shared" si="2"/>
        <v>2023.220899957993</v>
      </c>
      <c r="AK19" s="85">
        <f t="shared" si="2"/>
        <v>2087.1415160550559</v>
      </c>
      <c r="AL19" s="85">
        <f t="shared" si="2"/>
        <v>1832.4682189611804</v>
      </c>
      <c r="AM19" s="85">
        <f t="shared" si="2"/>
        <v>1707.0029445031491</v>
      </c>
      <c r="AN19" s="85">
        <f t="shared" si="2"/>
        <v>1683.5450581387076</v>
      </c>
      <c r="AO19" s="85">
        <f t="shared" si="2"/>
        <v>1654.8645567921835</v>
      </c>
      <c r="AP19" s="85">
        <f t="shared" si="2"/>
        <v>1483.8049200886435</v>
      </c>
      <c r="AQ19" s="85">
        <f t="shared" si="2"/>
        <v>1433.9331859989497</v>
      </c>
      <c r="AR19" s="85">
        <f t="shared" si="2"/>
        <v>1272.1386059662132</v>
      </c>
      <c r="AS19" s="85">
        <f t="shared" si="2"/>
        <v>1193.5266446564215</v>
      </c>
      <c r="AT19" s="85">
        <f t="shared" si="2"/>
        <v>1114.6431672687627</v>
      </c>
      <c r="AU19" s="85">
        <f t="shared" si="2"/>
        <v>1013.1386538733291</v>
      </c>
      <c r="AV19" s="85">
        <f t="shared" si="2"/>
        <v>778.13041724996538</v>
      </c>
      <c r="AW19" s="85">
        <f t="shared" si="2"/>
        <v>632.84360804216249</v>
      </c>
    </row>
    <row r="20" spans="2:49">
      <c r="B20" s="49" t="s">
        <v>214</v>
      </c>
      <c r="C20" s="49" t="s">
        <v>213</v>
      </c>
      <c r="D20" s="49" t="e">
        <f>D17/D16-1</f>
        <v>#DIV/0!</v>
      </c>
      <c r="E20" s="49">
        <f t="shared" ref="E20:AW20" si="3">E17/E16-1</f>
        <v>0</v>
      </c>
      <c r="F20" s="49">
        <f t="shared" si="3"/>
        <v>0</v>
      </c>
      <c r="G20" s="49">
        <f t="shared" si="3"/>
        <v>0</v>
      </c>
      <c r="H20" s="49">
        <f t="shared" si="3"/>
        <v>0</v>
      </c>
      <c r="I20" s="49">
        <f t="shared" si="3"/>
        <v>0</v>
      </c>
      <c r="J20" s="49">
        <f t="shared" si="3"/>
        <v>0</v>
      </c>
      <c r="K20" s="49">
        <f t="shared" si="3"/>
        <v>0</v>
      </c>
      <c r="L20" s="49">
        <f t="shared" si="3"/>
        <v>0</v>
      </c>
      <c r="M20" s="49">
        <f t="shared" si="3"/>
        <v>0</v>
      </c>
      <c r="N20" s="49">
        <f t="shared" si="3"/>
        <v>0</v>
      </c>
      <c r="O20" s="49">
        <f t="shared" si="3"/>
        <v>0</v>
      </c>
      <c r="P20" s="49">
        <f t="shared" si="3"/>
        <v>-0.36369502285955524</v>
      </c>
      <c r="Q20" s="49">
        <f t="shared" si="3"/>
        <v>-0.54736284137255709</v>
      </c>
      <c r="R20" s="49">
        <f t="shared" si="3"/>
        <v>-0.57334232077499514</v>
      </c>
      <c r="S20" s="49">
        <f t="shared" si="3"/>
        <v>-0.59409605814530286</v>
      </c>
      <c r="T20" s="49">
        <f t="shared" si="3"/>
        <v>-0.54530921220490058</v>
      </c>
      <c r="U20" s="49">
        <f t="shared" si="3"/>
        <v>-0.43647451360207268</v>
      </c>
      <c r="V20" s="49">
        <f t="shared" si="3"/>
        <v>-6.3835449860816906E-2</v>
      </c>
      <c r="W20" s="49">
        <f t="shared" si="3"/>
        <v>-6.0065962179447818E-2</v>
      </c>
      <c r="X20" s="49">
        <f t="shared" si="3"/>
        <v>-4.8077783099116145E-2</v>
      </c>
      <c r="Y20" s="49">
        <f t="shared" si="3"/>
        <v>-2.7304549872828265E-2</v>
      </c>
      <c r="Z20" s="49">
        <f t="shared" si="3"/>
        <v>-2.8500692781789017E-2</v>
      </c>
      <c r="AA20" s="49">
        <f t="shared" si="3"/>
        <v>1.8080567497915867E-2</v>
      </c>
      <c r="AB20" s="49">
        <f t="shared" si="3"/>
        <v>0.12826331073451658</v>
      </c>
      <c r="AC20" s="49">
        <f t="shared" si="3"/>
        <v>0.3568981672391871</v>
      </c>
      <c r="AD20" s="49">
        <f t="shared" si="3"/>
        <v>0.32734332745246175</v>
      </c>
      <c r="AE20" s="49">
        <f t="shared" si="3"/>
        <v>0.42812568719073463</v>
      </c>
      <c r="AF20" s="49">
        <f t="shared" si="3"/>
        <v>0.48599730871330959</v>
      </c>
      <c r="AG20" s="49">
        <f t="shared" si="3"/>
        <v>0.93440477220916307</v>
      </c>
      <c r="AH20" s="49">
        <f t="shared" si="3"/>
        <v>1.1780574852294525</v>
      </c>
      <c r="AI20" s="49">
        <f t="shared" si="3"/>
        <v>1.3507171264381697</v>
      </c>
      <c r="AJ20" s="49">
        <f t="shared" si="3"/>
        <v>1.2856967495468918</v>
      </c>
      <c r="AK20" s="49">
        <f t="shared" si="3"/>
        <v>1.4045259807129624</v>
      </c>
      <c r="AL20" s="49">
        <f t="shared" si="3"/>
        <v>1.0488948571562839</v>
      </c>
      <c r="AM20" s="49">
        <f t="shared" si="3"/>
        <v>0.85670963605627559</v>
      </c>
      <c r="AN20" s="49">
        <f t="shared" si="3"/>
        <v>0.79348639503627805</v>
      </c>
      <c r="AO20" s="49">
        <f t="shared" si="3"/>
        <v>0.7713385974961886</v>
      </c>
      <c r="AP20" s="49">
        <f t="shared" si="3"/>
        <v>0.66082558917982759</v>
      </c>
      <c r="AQ20" s="49">
        <f t="shared" si="3"/>
        <v>0.63003208998516769</v>
      </c>
      <c r="AR20" s="49">
        <f t="shared" si="3"/>
        <v>0.53619015541737602</v>
      </c>
      <c r="AS20" s="49">
        <f t="shared" si="3"/>
        <v>0.50921625092739031</v>
      </c>
      <c r="AT20" s="49">
        <f t="shared" si="3"/>
        <v>0.47225670238349204</v>
      </c>
      <c r="AU20" s="49">
        <f t="shared" si="3"/>
        <v>0.43814240797821302</v>
      </c>
      <c r="AV20" s="49">
        <f t="shared" si="3"/>
        <v>0.35053177060251461</v>
      </c>
      <c r="AW20" s="49">
        <f t="shared" si="3"/>
        <v>0.29223854589046216</v>
      </c>
    </row>
    <row r="21" spans="2:49">
      <c r="B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row>
    <row r="22" spans="2:49">
      <c r="B22" s="49" t="s">
        <v>211</v>
      </c>
      <c r="C22" s="49" t="s">
        <v>215</v>
      </c>
      <c r="D22" s="85">
        <f>(D19/'Res Bill Annual'!$C$7)*0.75</f>
        <v>0</v>
      </c>
      <c r="E22" s="85">
        <f>(E19/'Res Bill Annual'!$C$7)*0.75</f>
        <v>0</v>
      </c>
      <c r="F22" s="85">
        <f>(F19/'Res Bill Annual'!$C$7)*0.75</f>
        <v>0</v>
      </c>
      <c r="G22" s="85">
        <f>(G19/'Res Bill Annual'!$C$7)*0.75</f>
        <v>0</v>
      </c>
      <c r="H22" s="85">
        <f>(H19/'Res Bill Annual'!$C$7)*0.75</f>
        <v>0</v>
      </c>
      <c r="I22" s="85">
        <f>(I19/'Res Bill Annual'!$C$7)*0.75</f>
        <v>0</v>
      </c>
      <c r="J22" s="85">
        <f>(J19/'Res Bill Annual'!$C$7)*0.75</f>
        <v>0</v>
      </c>
      <c r="K22" s="85">
        <f>(K19/'Res Bill Annual'!$C$7)*0.75</f>
        <v>0</v>
      </c>
      <c r="L22" s="85">
        <f>(L19/'Res Bill Annual'!$C$7)*0.75</f>
        <v>0</v>
      </c>
      <c r="M22" s="85">
        <f>(M19/'Res Bill Annual'!$C$7)*0.75</f>
        <v>0</v>
      </c>
      <c r="N22" s="85">
        <f>(N19/'Res Bill Annual'!$C$7)*0.75</f>
        <v>0</v>
      </c>
      <c r="O22" s="85">
        <f>(O19/'Res Bill Annual'!$C$7)*0.75</f>
        <v>0</v>
      </c>
      <c r="P22" s="85">
        <f>(P19/'Res Bill Annual'!$C$7)*0.75</f>
        <v>-15.434507357000072</v>
      </c>
      <c r="Q22" s="154">
        <f>(Q19/'Res Bill Annual'!$C$7)*0.75</f>
        <v>-22.823104183928933</v>
      </c>
      <c r="R22" s="104">
        <f>(R19/'Res Bill Annual'!$C$7)*0.75</f>
        <v>-24.012132213663286</v>
      </c>
      <c r="S22" s="85">
        <f>(S19/'Res Bill Annual'!$C$7)*0.75</f>
        <v>-25.200465373567688</v>
      </c>
      <c r="T22" s="85">
        <f>(T19/'Res Bill Annual'!$C$7)*0.75</f>
        <v>-23.012197717106808</v>
      </c>
      <c r="U22" s="85">
        <f>(U19/'Res Bill Annual'!$C$7)*0.75</f>
        <v>-18.326376080215638</v>
      </c>
      <c r="V22" s="85">
        <f>(V19/'Res Bill Annual'!$C$7)*0.75</f>
        <v>-2.6669902205340228</v>
      </c>
      <c r="W22" s="85">
        <f>(W19/'Res Bill Annual'!$C$7)*0.75</f>
        <v>-2.4972922517241516</v>
      </c>
      <c r="X22" s="85">
        <f>(X19/'Res Bill Annual'!$C$7)*0.75</f>
        <v>-1.9678180994788714</v>
      </c>
      <c r="Y22" s="85">
        <f>(Y19/'Res Bill Annual'!$C$7)*0.75</f>
        <v>-1.0884896032689397</v>
      </c>
      <c r="Z22" s="85">
        <f>(Z19/'Res Bill Annual'!$C$7)*0.75</f>
        <v>-1.1329848770290405</v>
      </c>
      <c r="AA22" s="85">
        <f>(AA19/'Res Bill Annual'!$C$7)*0.75</f>
        <v>0.68268823233000353</v>
      </c>
      <c r="AB22" s="85">
        <f>(AB19/'Res Bill Annual'!$C$7)*0.75</f>
        <v>4.360538069365167</v>
      </c>
      <c r="AC22" s="85">
        <f>(AC19/'Res Bill Annual'!$C$7)*0.75</f>
        <v>10.027266174365275</v>
      </c>
      <c r="AD22" s="85">
        <f>(AD19/'Res Bill Annual'!$C$7)*0.75</f>
        <v>9.3029411156167949</v>
      </c>
      <c r="AE22" s="85">
        <f>(AE19/'Res Bill Annual'!$C$7)*0.75</f>
        <v>11.30765681386633</v>
      </c>
      <c r="AF22" s="85">
        <f>(AF19/'Res Bill Annual'!$C$7)*0.75</f>
        <v>12.256382451776776</v>
      </c>
      <c r="AG22" s="85">
        <f>(AG19/'Res Bill Annual'!$C$7)*0.75</f>
        <v>18.456646334729012</v>
      </c>
      <c r="AH22" s="85">
        <f>(AH19/'Res Bill Annual'!$C$7)*0.75</f>
        <v>20.352151158217495</v>
      </c>
      <c r="AI22" s="85">
        <f>(AI19/'Res Bill Annual'!$C$7)*0.75</f>
        <v>21.971070424286534</v>
      </c>
      <c r="AJ22" s="85">
        <f>(AJ19/'Res Bill Annual'!$C$7)*0.75</f>
        <v>21.07521770789576</v>
      </c>
      <c r="AK22" s="85">
        <f>(AK19/'Res Bill Annual'!$C$7)*0.75</f>
        <v>21.74105745890683</v>
      </c>
      <c r="AL22" s="85">
        <f>(AL19/'Res Bill Annual'!$C$7)*0.75</f>
        <v>19.088210614178962</v>
      </c>
      <c r="AM22" s="85">
        <f>(AM19/'Res Bill Annual'!$C$7)*0.75</f>
        <v>17.781280671907805</v>
      </c>
      <c r="AN22" s="85">
        <f>(AN19/'Res Bill Annual'!$C$7)*0.75</f>
        <v>17.536927688944871</v>
      </c>
      <c r="AO22" s="85">
        <f>(AO19/'Res Bill Annual'!$C$7)*0.75</f>
        <v>17.238172466585244</v>
      </c>
      <c r="AP22" s="85">
        <f>(AP19/'Res Bill Annual'!$C$7)*0.75</f>
        <v>15.456301250923371</v>
      </c>
      <c r="AQ22" s="85">
        <f>(AQ19/'Res Bill Annual'!$C$7)*0.75</f>
        <v>14.936804020822393</v>
      </c>
      <c r="AR22" s="85">
        <f>(AR19/'Res Bill Annual'!$C$7)*0.75</f>
        <v>13.251443812148054</v>
      </c>
      <c r="AS22" s="85">
        <f>(AS19/'Res Bill Annual'!$C$7)*0.75</f>
        <v>12.432569215171057</v>
      </c>
      <c r="AT22" s="85">
        <f>(AT19/'Res Bill Annual'!$C$7)*0.75</f>
        <v>11.610866325716279</v>
      </c>
      <c r="AU22" s="85">
        <f>(AU19/'Res Bill Annual'!$C$7)*0.75</f>
        <v>10.553527644513846</v>
      </c>
      <c r="AV22" s="85">
        <f>(AV19/'Res Bill Annual'!$C$7)*0.75</f>
        <v>8.1055251796871399</v>
      </c>
      <c r="AW22" s="85">
        <f>(AW19/'Res Bill Annual'!$C$7)*0.75</f>
        <v>6.5921209171058592</v>
      </c>
    </row>
    <row r="27" spans="2:49">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row>
    <row r="28" spans="2:49">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row>
    <row r="30" spans="2:49">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row>
    <row r="31" spans="2:49">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36"/>
  <sheetViews>
    <sheetView topLeftCell="B1" zoomScale="70" zoomScaleNormal="70" workbookViewId="0">
      <selection activeCell="N37" sqref="N37"/>
    </sheetView>
  </sheetViews>
  <sheetFormatPr defaultRowHeight="15"/>
  <cols>
    <col min="2" max="2" width="38.5703125" bestFit="1" customWidth="1"/>
    <col min="3" max="3" width="12.85546875" bestFit="1" customWidth="1"/>
    <col min="4" max="4" width="12.5703125" bestFit="1" customWidth="1"/>
    <col min="5" max="5" width="12.85546875" bestFit="1" customWidth="1"/>
    <col min="6" max="6" width="12.5703125" bestFit="1" customWidth="1"/>
    <col min="7" max="7" width="12.85546875" bestFit="1" customWidth="1"/>
    <col min="8" max="8" width="12.5703125" bestFit="1" customWidth="1"/>
    <col min="9" max="9" width="13.140625" bestFit="1" customWidth="1"/>
    <col min="10" max="10" width="13" bestFit="1" customWidth="1"/>
    <col min="11" max="11" width="12.85546875" bestFit="1" customWidth="1"/>
    <col min="12" max="12" width="12.5703125" bestFit="1" customWidth="1"/>
    <col min="13" max="13" width="13.140625" bestFit="1" customWidth="1"/>
    <col min="14" max="14" width="13" bestFit="1" customWidth="1"/>
    <col min="15" max="15" width="13.140625" bestFit="1" customWidth="1"/>
    <col min="16" max="16" width="13" bestFit="1" customWidth="1"/>
    <col min="17" max="17" width="13.140625" bestFit="1" customWidth="1"/>
    <col min="18" max="18" width="13" bestFit="1" customWidth="1"/>
    <col min="19" max="19" width="13.140625" bestFit="1" customWidth="1"/>
    <col min="20" max="20" width="13" bestFit="1" customWidth="1"/>
    <col min="21" max="21" width="13.140625" bestFit="1" customWidth="1"/>
    <col min="22" max="22" width="13" bestFit="1" customWidth="1"/>
    <col min="23" max="23" width="13.140625" bestFit="1" customWidth="1"/>
    <col min="24" max="24" width="13" bestFit="1" customWidth="1"/>
    <col min="25" max="25" width="13.140625" bestFit="1" customWidth="1"/>
    <col min="26" max="26" width="13" bestFit="1" customWidth="1"/>
    <col min="27" max="27" width="13.140625" bestFit="1" customWidth="1"/>
    <col min="28" max="28" width="13" bestFit="1" customWidth="1"/>
    <col min="29" max="29" width="13.140625" bestFit="1" customWidth="1"/>
    <col min="30" max="30" width="13" bestFit="1" customWidth="1"/>
    <col min="31" max="31" width="12.85546875" bestFit="1" customWidth="1"/>
    <col min="32" max="32" width="12.5703125" bestFit="1" customWidth="1"/>
    <col min="33" max="33" width="13.140625" bestFit="1" customWidth="1"/>
    <col min="34" max="34" width="13" bestFit="1" customWidth="1"/>
    <col min="35" max="35" width="13.140625" bestFit="1" customWidth="1"/>
    <col min="36" max="36" width="13" bestFit="1" customWidth="1"/>
    <col min="37" max="37" width="13.140625" bestFit="1" customWidth="1"/>
    <col min="38" max="38" width="13" bestFit="1" customWidth="1"/>
    <col min="39" max="39" width="13.140625" bestFit="1" customWidth="1"/>
    <col min="40" max="40" width="13" bestFit="1" customWidth="1"/>
    <col min="41" max="41" width="13.140625" bestFit="1" customWidth="1"/>
    <col min="42" max="42" width="13" bestFit="1" customWidth="1"/>
    <col min="43" max="43" width="13.140625" bestFit="1" customWidth="1"/>
    <col min="44" max="44" width="13" bestFit="1" customWidth="1"/>
    <col min="45" max="45" width="13.140625" bestFit="1" customWidth="1"/>
    <col min="46" max="46" width="13" bestFit="1" customWidth="1"/>
    <col min="47" max="47" width="13.140625" bestFit="1" customWidth="1"/>
    <col min="48" max="48" width="13" bestFit="1" customWidth="1"/>
    <col min="49" max="49" width="13.140625" bestFit="1" customWidth="1"/>
    <col min="50" max="50" width="13" bestFit="1" customWidth="1"/>
    <col min="51" max="51" width="12.85546875" bestFit="1" customWidth="1"/>
    <col min="52" max="52" width="12.5703125" bestFit="1" customWidth="1"/>
    <col min="53" max="53" width="13.140625" bestFit="1" customWidth="1"/>
    <col min="54" max="54" width="13" bestFit="1" customWidth="1"/>
    <col min="55" max="55" width="13.140625" bestFit="1" customWidth="1"/>
    <col min="56" max="56" width="13" bestFit="1" customWidth="1"/>
    <col min="57" max="57" width="13.140625" bestFit="1" customWidth="1"/>
    <col min="58" max="58" width="13" bestFit="1" customWidth="1"/>
    <col min="59" max="59" width="13.140625" bestFit="1" customWidth="1"/>
    <col min="60" max="60" width="13" bestFit="1" customWidth="1"/>
    <col min="61" max="61" width="13.140625" bestFit="1" customWidth="1"/>
    <col min="62" max="62" width="13" bestFit="1" customWidth="1"/>
    <col min="63" max="63" width="13.140625" bestFit="1" customWidth="1"/>
    <col min="64" max="64" width="13" bestFit="1" customWidth="1"/>
    <col min="65" max="65" width="13.140625" bestFit="1" customWidth="1"/>
    <col min="66" max="66" width="13" bestFit="1" customWidth="1"/>
    <col min="67" max="67" width="13.140625" bestFit="1" customWidth="1"/>
    <col min="68" max="68" width="13" bestFit="1" customWidth="1"/>
  </cols>
  <sheetData>
    <row r="1" s="49" customFormat="1"/>
    <row r="2" s="49" customFormat="1"/>
    <row r="32" spans="2:2">
      <c r="B32" s="14" t="s">
        <v>161</v>
      </c>
    </row>
    <row r="33" spans="2:68">
      <c r="C33" s="10" t="s">
        <v>92</v>
      </c>
      <c r="D33" s="10" t="s">
        <v>93</v>
      </c>
      <c r="E33" s="10" t="s">
        <v>94</v>
      </c>
      <c r="F33" s="10" t="s">
        <v>95</v>
      </c>
      <c r="G33" s="10" t="s">
        <v>96</v>
      </c>
      <c r="H33" s="10" t="s">
        <v>97</v>
      </c>
      <c r="I33" s="10" t="s">
        <v>98</v>
      </c>
      <c r="J33" s="10" t="s">
        <v>99</v>
      </c>
      <c r="K33" s="10" t="s">
        <v>100</v>
      </c>
      <c r="L33" s="10" t="s">
        <v>101</v>
      </c>
      <c r="M33" s="10" t="s">
        <v>102</v>
      </c>
      <c r="N33" s="10" t="s">
        <v>103</v>
      </c>
      <c r="O33" s="10" t="s">
        <v>104</v>
      </c>
      <c r="P33" s="10" t="s">
        <v>105</v>
      </c>
      <c r="Q33" s="10" t="s">
        <v>106</v>
      </c>
      <c r="R33" s="10" t="s">
        <v>107</v>
      </c>
      <c r="S33" s="10" t="s">
        <v>108</v>
      </c>
      <c r="T33" s="10" t="s">
        <v>109</v>
      </c>
      <c r="U33" s="10" t="s">
        <v>110</v>
      </c>
      <c r="V33" s="10" t="s">
        <v>111</v>
      </c>
      <c r="W33" s="10" t="s">
        <v>112</v>
      </c>
      <c r="X33" s="10" t="s">
        <v>113</v>
      </c>
      <c r="Y33" s="10" t="s">
        <v>114</v>
      </c>
      <c r="Z33" s="10" t="s">
        <v>115</v>
      </c>
      <c r="AA33" s="10" t="s">
        <v>116</v>
      </c>
      <c r="AB33" s="10" t="s">
        <v>117</v>
      </c>
      <c r="AC33" s="10" t="s">
        <v>118</v>
      </c>
      <c r="AD33" s="10" t="s">
        <v>119</v>
      </c>
      <c r="AE33" s="10" t="s">
        <v>120</v>
      </c>
      <c r="AF33" s="10" t="s">
        <v>121</v>
      </c>
      <c r="AG33" s="10" t="s">
        <v>122</v>
      </c>
      <c r="AH33" s="10" t="s">
        <v>123</v>
      </c>
      <c r="AI33" s="10" t="s">
        <v>124</v>
      </c>
      <c r="AJ33" s="10" t="s">
        <v>125</v>
      </c>
      <c r="AK33" s="10" t="s">
        <v>126</v>
      </c>
      <c r="AL33" s="10" t="s">
        <v>127</v>
      </c>
      <c r="AM33" s="10" t="s">
        <v>128</v>
      </c>
      <c r="AN33" s="10" t="s">
        <v>129</v>
      </c>
      <c r="AO33" s="10" t="s">
        <v>130</v>
      </c>
      <c r="AP33" s="10" t="s">
        <v>131</v>
      </c>
      <c r="AQ33" s="10" t="s">
        <v>132</v>
      </c>
      <c r="AR33" s="10" t="s">
        <v>133</v>
      </c>
      <c r="AS33" s="10" t="s">
        <v>134</v>
      </c>
      <c r="AT33" s="10" t="s">
        <v>135</v>
      </c>
      <c r="AU33" s="10" t="s">
        <v>136</v>
      </c>
      <c r="AV33" s="10" t="s">
        <v>137</v>
      </c>
      <c r="AW33" s="10" t="s">
        <v>138</v>
      </c>
      <c r="AX33" s="10" t="s">
        <v>139</v>
      </c>
      <c r="AY33" s="10" t="s">
        <v>140</v>
      </c>
      <c r="AZ33" s="10" t="s">
        <v>141</v>
      </c>
      <c r="BA33" s="10" t="s">
        <v>142</v>
      </c>
      <c r="BB33" s="10" t="s">
        <v>143</v>
      </c>
      <c r="BC33" s="10" t="s">
        <v>144</v>
      </c>
      <c r="BD33" s="10" t="s">
        <v>145</v>
      </c>
      <c r="BE33" s="10" t="s">
        <v>146</v>
      </c>
      <c r="BF33" s="10" t="s">
        <v>147</v>
      </c>
      <c r="BG33" s="10" t="s">
        <v>148</v>
      </c>
      <c r="BH33" s="10" t="s">
        <v>149</v>
      </c>
      <c r="BI33" s="10" t="s">
        <v>150</v>
      </c>
      <c r="BJ33" s="10" t="s">
        <v>151</v>
      </c>
      <c r="BK33" s="10" t="s">
        <v>152</v>
      </c>
      <c r="BL33" s="10" t="s">
        <v>153</v>
      </c>
      <c r="BM33" s="10" t="s">
        <v>154</v>
      </c>
      <c r="BN33" s="10" t="s">
        <v>155</v>
      </c>
      <c r="BO33" s="10" t="s">
        <v>156</v>
      </c>
      <c r="BP33" s="10" t="s">
        <v>157</v>
      </c>
    </row>
    <row r="34" spans="2:68">
      <c r="B34" t="str">
        <f ca="1">"Money borrowed to pay GA ($" &amp; ROUND(SUM(C34:BP34)/1000, 0) &amp; "b total)"</f>
        <v>Money borrowed to pay GA ($46b total)</v>
      </c>
      <c r="C34" s="13">
        <f ca="1">IF(('Summary Biennial'!C39-'Summary Biennial'!C40)&gt;0, 'Summary Biennial'!C39-'Summary Biennial'!C40, "")</f>
        <v>172.17401747984218</v>
      </c>
      <c r="D34" s="13">
        <f ca="1">IF(('Summary Biennial'!E39-'Summary Biennial'!E40)&gt;0, 'Summary Biennial'!E39-'Summary Biennial'!E40, "")</f>
        <v>2477.6188823084199</v>
      </c>
      <c r="E34" s="13">
        <f ca="1">IF(('Summary Biennial'!F39-'Summary Biennial'!F40)&gt;0, 'Summary Biennial'!F39-'Summary Biennial'!F40, "")</f>
        <v>2345.1494544760221</v>
      </c>
      <c r="F34" s="13">
        <f ca="1">IF(('Summary Biennial'!G39-'Summary Biennial'!G40)&gt;0, 'Summary Biennial'!G39-'Summary Biennial'!G40, "")</f>
        <v>2456.1154392387743</v>
      </c>
      <c r="G34" s="13">
        <f ca="1">IF(('Summary Biennial'!H39-'Summary Biennial'!H40)&gt;0, 'Summary Biennial'!H39-'Summary Biennial'!H40, "")</f>
        <v>2410.9249949557202</v>
      </c>
      <c r="H34" s="13">
        <f ca="1">IF(('Summary Biennial'!I39-'Summary Biennial'!I40)&gt;0, 'Summary Biennial'!I39-'Summary Biennial'!I40, "")</f>
        <v>2520.1050499742723</v>
      </c>
      <c r="I34" s="13">
        <f ca="1">IF(('Summary Biennial'!J39-'Summary Biennial'!J40)&gt;0, 'Summary Biennial'!J39-'Summary Biennial'!J40, "")</f>
        <v>2471.1105065880456</v>
      </c>
      <c r="J34" s="13">
        <f ca="1">IF(('Summary Biennial'!K39-'Summary Biennial'!K40)&gt;0, 'Summary Biennial'!K39-'Summary Biennial'!K40, "")</f>
        <v>2437.9735126601404</v>
      </c>
      <c r="K34" s="13">
        <f ca="1">IF(('Summary Biennial'!L39-'Summary Biennial'!L40)&gt;0, 'Summary Biennial'!L39-'Summary Biennial'!L40, "")</f>
        <v>768.93097888516888</v>
      </c>
      <c r="L34" s="13">
        <f ca="1">IF(('Summary Biennial'!N39-'Summary Biennial'!N40)&gt;0, 'Summary Biennial'!N39-'Summary Biennial'!N40, "")</f>
        <v>833.96272446370131</v>
      </c>
      <c r="M34" s="13">
        <f ca="1">IF(('Summary Biennial'!O39-'Summary Biennial'!O40)&gt;0, 'Summary Biennial'!O39-'Summary Biennial'!O40, "")</f>
        <v>759.54328850047659</v>
      </c>
      <c r="N34" s="13">
        <f ca="1">IF(('Summary Biennial'!P39-'Summary Biennial'!P40)&gt;0, 'Summary Biennial'!P39-'Summary Biennial'!P40, "")</f>
        <v>598.22149404125412</v>
      </c>
      <c r="O34" s="13">
        <f ca="1">IF(('Summary Biennial'!Q39-'Summary Biennial'!Q40)&gt;0, 'Summary Biennial'!Q39-'Summary Biennial'!Q40, "")</f>
        <v>530.51961358264771</v>
      </c>
      <c r="P34" s="13">
        <f ca="1">IF(('Summary Biennial'!R39-'Summary Biennial'!R40)&gt;0, 'Summary Biennial'!R39-'Summary Biennial'!R40, "")</f>
        <v>413.18263219632263</v>
      </c>
      <c r="Q34" s="13">
        <f ca="1">IF(('Summary Biennial'!S39-'Summary Biennial'!S40)&gt;0, 'Summary Biennial'!S39-'Summary Biennial'!S40, "")</f>
        <v>359.80095264368265</v>
      </c>
      <c r="R34" s="13">
        <f ca="1">IF(('Summary Biennial'!T39-'Summary Biennial'!T40)&gt;0, 'Summary Biennial'!T39-'Summary Biennial'!T40, "")</f>
        <v>172.5903142121042</v>
      </c>
      <c r="S34" s="13">
        <f ca="1">IF(('Summary Biennial'!U39-'Summary Biennial'!U40)&gt;0, 'Summary Biennial'!U39-'Summary Biennial'!U40, "")</f>
        <v>81.704487697350942</v>
      </c>
      <c r="T34" s="13" t="str">
        <f ca="1">IF(('Summary Biennial'!V39-'Summary Biennial'!V40)&gt;0, 'Summary Biennial'!V39-'Summary Biennial'!V40, "")</f>
        <v/>
      </c>
      <c r="U34" s="13" t="str">
        <f ca="1">IF(('Summary Biennial'!W39-'Summary Biennial'!W40)&gt;0, 'Summary Biennial'!W39-'Summary Biennial'!W40, "")</f>
        <v/>
      </c>
      <c r="V34" s="13" t="str">
        <f ca="1">IF(('Summary Biennial'!X39-'Summary Biennial'!X40)&gt;0, 'Summary Biennial'!X39-'Summary Biennial'!X40, "")</f>
        <v/>
      </c>
      <c r="W34" s="13" t="str">
        <f ca="1">IF(('Summary Biennial'!Y39-'Summary Biennial'!Y40)&gt;0, 'Summary Biennial'!Y39-'Summary Biennial'!Y40, "")</f>
        <v/>
      </c>
      <c r="X34" s="13" t="str">
        <f ca="1">IF(('Summary Biennial'!Z39-'Summary Biennial'!Z40)&gt;0, 'Summary Biennial'!Z39-'Summary Biennial'!Z40, "")</f>
        <v/>
      </c>
      <c r="Y34" s="13" t="str">
        <f ca="1">IF(('Summary Biennial'!AA39-'Summary Biennial'!AA40)&gt;0, 'Summary Biennial'!AA39-'Summary Biennial'!AA40, "")</f>
        <v/>
      </c>
      <c r="Z34" s="13" t="str">
        <f ca="1">IF(('Summary Biennial'!AB39-'Summary Biennial'!AB40)&gt;0, 'Summary Biennial'!AB39-'Summary Biennial'!AB40, "")</f>
        <v/>
      </c>
      <c r="AA34" s="13" t="str">
        <f ca="1">IF(('Summary Biennial'!AC39-'Summary Biennial'!AC40)&gt;0, 'Summary Biennial'!AC39-'Summary Biennial'!AC40, "")</f>
        <v/>
      </c>
      <c r="AB34" s="13" t="str">
        <f ca="1">IF(('Summary Biennial'!AD39-'Summary Biennial'!AD40)&gt;0, 'Summary Biennial'!AD39-'Summary Biennial'!AD40, "")</f>
        <v/>
      </c>
      <c r="AC34" s="13" t="str">
        <f ca="1">IF(('Summary Biennial'!AE39-'Summary Biennial'!AE40)&gt;0, 'Summary Biennial'!AE39-'Summary Biennial'!AE40, "")</f>
        <v/>
      </c>
      <c r="AD34" s="13" t="str">
        <f ca="1">IF(('Summary Biennial'!AF39-'Summary Biennial'!AF40)&gt;0, 'Summary Biennial'!AF39-'Summary Biennial'!AF40, "")</f>
        <v/>
      </c>
      <c r="AE34" s="13" t="str">
        <f ca="1">IF(('Summary Biennial'!AG39-'Summary Biennial'!AG40)&gt;0, 'Summary Biennial'!AG39-'Summary Biennial'!AG40, "")</f>
        <v/>
      </c>
      <c r="AF34" s="13" t="str">
        <f ca="1">IF(('Summary Biennial'!AH39-'Summary Biennial'!AH40)&gt;0, 'Summary Biennial'!AH39-'Summary Biennial'!AH40, "")</f>
        <v/>
      </c>
      <c r="AG34" s="13" t="str">
        <f ca="1">IF(('Summary Biennial'!AI39-'Summary Biennial'!AI40)&gt;0, 'Summary Biennial'!AI39-'Summary Biennial'!AI40, "")</f>
        <v/>
      </c>
      <c r="AH34" s="13" t="str">
        <f ca="1">IF(('Summary Biennial'!AJ39-'Summary Biennial'!AJ40)&gt;0, 'Summary Biennial'!AJ39-'Summary Biennial'!AJ40, "")</f>
        <v/>
      </c>
      <c r="AI34" s="13" t="str">
        <f ca="1">IF(('Summary Biennial'!AK39-'Summary Biennial'!AK40)&gt;0, 'Summary Biennial'!AK39-'Summary Biennial'!AK40, "")</f>
        <v/>
      </c>
      <c r="AJ34" s="13" t="str">
        <f ca="1">IF(('Summary Biennial'!AL39-'Summary Biennial'!AL40)&gt;0, 'Summary Biennial'!AL39-'Summary Biennial'!AL40, "")</f>
        <v/>
      </c>
      <c r="AK34" s="13" t="str">
        <f ca="1">IF(('Summary Biennial'!AM39-'Summary Biennial'!AM40)&gt;0, 'Summary Biennial'!AM39-'Summary Biennial'!AM40, "")</f>
        <v/>
      </c>
      <c r="AL34" s="13" t="str">
        <f ca="1">IF(('Summary Biennial'!AN39-'Summary Biennial'!AN40)&gt;0, 'Summary Biennial'!AN39-'Summary Biennial'!AN40, "")</f>
        <v/>
      </c>
      <c r="AM34" s="13" t="str">
        <f ca="1">IF(('Summary Biennial'!AO39-'Summary Biennial'!AO40)&gt;0, 'Summary Biennial'!AO39-'Summary Biennial'!AO40, "")</f>
        <v/>
      </c>
      <c r="AN34" s="13" t="str">
        <f ca="1">IF(('Summary Biennial'!AP39-'Summary Biennial'!AP40)&gt;0, 'Summary Biennial'!AP39-'Summary Biennial'!AP40, "")</f>
        <v/>
      </c>
      <c r="AO34" s="13" t="str">
        <f ca="1">IF(('Summary Biennial'!AQ39-'Summary Biennial'!AQ40)&gt;0, 'Summary Biennial'!AQ39-'Summary Biennial'!AQ40, "")</f>
        <v/>
      </c>
      <c r="AP34" s="13" t="str">
        <f ca="1">IF(('Summary Biennial'!AR39-'Summary Biennial'!AR40)&gt;0, 'Summary Biennial'!AR39-'Summary Biennial'!AR40, "")</f>
        <v/>
      </c>
      <c r="AQ34" s="13" t="str">
        <f ca="1">IF(('Summary Biennial'!AS39-'Summary Biennial'!AS40)&gt;0, 'Summary Biennial'!AS39-'Summary Biennial'!AS40, "")</f>
        <v/>
      </c>
      <c r="AR34" s="13" t="str">
        <f ca="1">IF(('Summary Biennial'!AT39-'Summary Biennial'!AT40)&gt;0, 'Summary Biennial'!AT39-'Summary Biennial'!AT40, "")</f>
        <v/>
      </c>
      <c r="AS34" s="13" t="str">
        <f ca="1">IF(('Summary Biennial'!AU39-'Summary Biennial'!AU40)&gt;0, 'Summary Biennial'!AU39-'Summary Biennial'!AU40, "")</f>
        <v/>
      </c>
      <c r="AT34" s="13" t="str">
        <f ca="1">IF(('Summary Biennial'!AV39-'Summary Biennial'!AV40)&gt;0, 'Summary Biennial'!AV39-'Summary Biennial'!AV40, "")</f>
        <v/>
      </c>
      <c r="AU34" s="13" t="str">
        <f ca="1">IF(('Summary Biennial'!AW39-'Summary Biennial'!AW40)&gt;0, 'Summary Biennial'!AW39-'Summary Biennial'!AW40, "")</f>
        <v/>
      </c>
      <c r="AV34" s="13" t="str">
        <f ca="1">IF(('Summary Biennial'!AX39-'Summary Biennial'!AX40)&gt;0, 'Summary Biennial'!AX39-'Summary Biennial'!AX40, "")</f>
        <v/>
      </c>
      <c r="AW34" s="13" t="str">
        <f ca="1">IF(('Summary Biennial'!AY39-'Summary Biennial'!AY40)&gt;0, 'Summary Biennial'!AY39-'Summary Biennial'!AY40, "")</f>
        <v/>
      </c>
      <c r="AX34" s="13" t="str">
        <f ca="1">IF(('Summary Biennial'!AZ39-'Summary Biennial'!AZ40)&gt;0, 'Summary Biennial'!AZ39-'Summary Biennial'!AZ40, "")</f>
        <v/>
      </c>
      <c r="AY34" s="13" t="str">
        <f ca="1">IF(('Summary Biennial'!BA39-'Summary Biennial'!BA40)&gt;0, 'Summary Biennial'!BA39-'Summary Biennial'!BA40, "")</f>
        <v/>
      </c>
      <c r="AZ34" s="13" t="str">
        <f ca="1">IF(('Summary Biennial'!BB39-'Summary Biennial'!BB40)&gt;0, 'Summary Biennial'!BB39-'Summary Biennial'!BB40, "")</f>
        <v/>
      </c>
      <c r="BA34" s="13" t="str">
        <f ca="1">IF(('Summary Biennial'!BC39-'Summary Biennial'!BC40)&gt;0, 'Summary Biennial'!BC39-'Summary Biennial'!BC40, "")</f>
        <v/>
      </c>
      <c r="BB34" s="13" t="str">
        <f ca="1">IF(('Summary Biennial'!BD39-'Summary Biennial'!BD40)&gt;0, 'Summary Biennial'!BD39-'Summary Biennial'!BD40, "")</f>
        <v/>
      </c>
      <c r="BC34" s="13" t="str">
        <f ca="1">IF(('Summary Biennial'!BE39-'Summary Biennial'!BE40)&gt;0, 'Summary Biennial'!BE39-'Summary Biennial'!BE40, "")</f>
        <v/>
      </c>
      <c r="BD34" s="13" t="str">
        <f ca="1">IF(('Summary Biennial'!BF39-'Summary Biennial'!BF40)&gt;0, 'Summary Biennial'!BF39-'Summary Biennial'!BF40, "")</f>
        <v/>
      </c>
      <c r="BE34" s="13" t="str">
        <f ca="1">IF(('Summary Biennial'!BG39-'Summary Biennial'!BG40)&gt;0, 'Summary Biennial'!BG39-'Summary Biennial'!BG40, "")</f>
        <v/>
      </c>
      <c r="BF34" s="13" t="str">
        <f ca="1">IF(('Summary Biennial'!BH39-'Summary Biennial'!BH40)&gt;0, 'Summary Biennial'!BH39-'Summary Biennial'!BH40, "")</f>
        <v/>
      </c>
      <c r="BG34" s="13" t="str">
        <f ca="1">IF(('Summary Biennial'!BI39-'Summary Biennial'!BI40)&gt;0, 'Summary Biennial'!BI39-'Summary Biennial'!BI40, "")</f>
        <v/>
      </c>
      <c r="BH34" s="13" t="str">
        <f ca="1">IF(('Summary Biennial'!BJ39-'Summary Biennial'!BJ40)&gt;0, 'Summary Biennial'!BJ39-'Summary Biennial'!BJ40, "")</f>
        <v/>
      </c>
      <c r="BI34" s="13" t="str">
        <f ca="1">IF(('Summary Biennial'!BK39-'Summary Biennial'!BK40)&gt;0, 'Summary Biennial'!BK39-'Summary Biennial'!BK40, "")</f>
        <v/>
      </c>
      <c r="BJ34" s="13" t="str">
        <f ca="1">IF(('Summary Biennial'!BL39-'Summary Biennial'!BL40)&gt;0, 'Summary Biennial'!BL39-'Summary Biennial'!BL40, "")</f>
        <v/>
      </c>
      <c r="BK34" s="13" t="str">
        <f ca="1">IF(('Summary Biennial'!BM39-'Summary Biennial'!BM40)&gt;0, 'Summary Biennial'!BM39-'Summary Biennial'!BM40, "")</f>
        <v/>
      </c>
      <c r="BL34" s="13" t="str">
        <f ca="1">IF(('Summary Biennial'!BN39-'Summary Biennial'!BN40)&gt;0, 'Summary Biennial'!BN39-'Summary Biennial'!BN40, "")</f>
        <v/>
      </c>
      <c r="BM34" s="13" t="str">
        <f ca="1">IF(('Summary Biennial'!BO39-'Summary Biennial'!BO40)&gt;0, 'Summary Biennial'!BO39-'Summary Biennial'!BO40, "")</f>
        <v/>
      </c>
      <c r="BN34" s="13">
        <f ca="1">IF(('Summary Biennial'!BP39-'Summary Biennial'!BP40)&gt;0, 'Summary Biennial'!BP39-'Summary Biennial'!BP40, "")</f>
        <v>5560.7417104306769</v>
      </c>
      <c r="BO34" s="13">
        <f ca="1">IF(('Summary Biennial'!BQ39-'Summary Biennial'!BQ40)&gt;0, 'Summary Biennial'!BQ39-'Summary Biennial'!BQ40, "")</f>
        <v>9381.0040962450221</v>
      </c>
      <c r="BP34" s="13">
        <f ca="1">IF(('Summary Biennial'!BR39-'Summary Biennial'!BR40)&gt;0, 'Summary Biennial'!BR39-'Summary Biennial'!BR40, "")</f>
        <v>9338.213881006619</v>
      </c>
    </row>
    <row r="35" spans="2:68">
      <c r="B35" s="49" t="str">
        <f ca="1">"Interest ($" &amp; ROUND(SUM(C35:BP35)/1000, 0) &amp; "b total)"</f>
        <v>Interest ($54b total)</v>
      </c>
      <c r="D35" s="13">
        <f ca="1">'Summary Biennial'!E42</f>
        <v>48.786942860573404</v>
      </c>
      <c r="E35" s="13">
        <f ca="1">'Summary Biennial'!F42</f>
        <v>112.60867321569715</v>
      </c>
      <c r="F35" s="13">
        <f ca="1">'Summary Biennial'!G42</f>
        <v>174.69623450176343</v>
      </c>
      <c r="G35" s="13">
        <f ca="1">'Summary Biennial'!H42</f>
        <v>241.15545161718836</v>
      </c>
      <c r="H35" s="13">
        <f ca="1">'Summary Biennial'!I42</f>
        <v>308.15195766346079</v>
      </c>
      <c r="I35" s="13">
        <f ca="1">'Summary Biennial'!J42</f>
        <v>379.59901273204639</v>
      </c>
      <c r="J35" s="13">
        <f ca="1">'Summary Biennial'!K42</f>
        <v>451.61326018600067</v>
      </c>
      <c r="K35" s="13">
        <f ca="1">'Summary Biennial'!L42</f>
        <v>524.60961968496702</v>
      </c>
      <c r="L35" s="13">
        <f ca="1">'Summary Biennial'!N42</f>
        <v>588.77866357181313</v>
      </c>
      <c r="M35" s="13">
        <f ca="1">'Summary Biennial'!O42</f>
        <v>624.71976864989517</v>
      </c>
      <c r="N35" s="13">
        <f ca="1">'Summary Biennial'!P42</f>
        <v>659.68883921404358</v>
      </c>
      <c r="O35" s="13">
        <f ca="1">'Summary Biennial'!Q42</f>
        <v>691.46600395145208</v>
      </c>
      <c r="P35" s="13">
        <f ca="1">'Summary Biennial'!R42</f>
        <v>722.33564326400551</v>
      </c>
      <c r="Q35" s="13">
        <f ca="1">'Summary Biennial'!S42</f>
        <v>751.020955998707</v>
      </c>
      <c r="R35" s="13">
        <f ca="1">'Summary Biennial'!T42</f>
        <v>779.08239237589578</v>
      </c>
      <c r="S35" s="13">
        <f ca="1">'Summary Biennial'!U42</f>
        <v>803.12342262570814</v>
      </c>
      <c r="T35" s="13">
        <f ca="1">'Summary Biennial'!V42</f>
        <v>825.47582845882425</v>
      </c>
      <c r="U35" s="13">
        <f ca="1">'Summary Biennial'!W42</f>
        <v>846.27312075016448</v>
      </c>
      <c r="V35" s="13">
        <f ca="1">'Summary Biennial'!X42</f>
        <v>866.54215253474979</v>
      </c>
      <c r="W35" s="13">
        <f ca="1">'Summary Biennial'!Y42</f>
        <v>887.05984937164976</v>
      </c>
      <c r="X35" s="13">
        <f ca="1">'Summary Biennial'!Z42</f>
        <v>907.94767270622219</v>
      </c>
      <c r="Y35" s="13">
        <f ca="1">'Summary Biennial'!AA42</f>
        <v>927.59839400517865</v>
      </c>
      <c r="Z35" s="13">
        <f ca="1">'Summary Biennial'!AB42</f>
        <v>946.82248607492386</v>
      </c>
      <c r="AA35" s="13">
        <f ca="1">'Summary Biennial'!AC42</f>
        <v>963.26396532121726</v>
      </c>
      <c r="AB35" s="13">
        <f ca="1">'Summary Biennial'!AD42</f>
        <v>978.39702848525985</v>
      </c>
      <c r="AC35" s="13">
        <f ca="1">'Summary Biennial'!AE42</f>
        <v>989.01680818791192</v>
      </c>
      <c r="AD35" s="13">
        <f ca="1">'Summary Biennial'!AF42</f>
        <v>997.28294596934961</v>
      </c>
      <c r="AE35" s="13">
        <f ca="1">'Summary Biennial'!AG42</f>
        <v>1006.1154857479477</v>
      </c>
      <c r="AF35" s="13">
        <f ca="1">'Summary Biennial'!AH42</f>
        <v>1015.1491997424704</v>
      </c>
      <c r="AG35" s="13">
        <f ca="1">'Summary Biennial'!AI42</f>
        <v>1022.4853179972862</v>
      </c>
      <c r="AH35" s="13">
        <f ca="1">'Summary Biennial'!AJ42</f>
        <v>1028.8165667348446</v>
      </c>
      <c r="AI35" s="13">
        <f ca="1">'Summary Biennial'!AK42</f>
        <v>1034.4534375453834</v>
      </c>
      <c r="AJ35" s="13">
        <f ca="1">'Summary Biennial'!AL42</f>
        <v>1039.5542226855296</v>
      </c>
      <c r="AK35" s="13">
        <f ca="1">'Summary Biennial'!AM42</f>
        <v>1039.4360268748144</v>
      </c>
      <c r="AL35" s="13">
        <f ca="1">'Summary Biennial'!AN42</f>
        <v>1036.3000651381894</v>
      </c>
      <c r="AM35" s="13">
        <f ca="1">'Summary Biennial'!AO42</f>
        <v>1031.3401492228415</v>
      </c>
      <c r="AN35" s="13">
        <f ca="1">'Summary Biennial'!AP42</f>
        <v>1024.9946457995898</v>
      </c>
      <c r="AO35" s="13">
        <f ca="1">'Summary Biennial'!AQ42</f>
        <v>1017.2834069974206</v>
      </c>
      <c r="AP35" s="13">
        <f ca="1">'Summary Biennial'!AR42</f>
        <v>1008.3615540990817</v>
      </c>
      <c r="AQ35" s="13">
        <f ca="1">'Summary Biennial'!AS42</f>
        <v>1000.1171150883448</v>
      </c>
      <c r="AR35" s="13">
        <f ca="1">'Summary Biennial'!AT42</f>
        <v>991.70247876254075</v>
      </c>
      <c r="AS35" s="13">
        <f ca="1">'Summary Biennial'!AU42</f>
        <v>982.52399222828501</v>
      </c>
      <c r="AT35" s="13">
        <f ca="1">'Summary Biennial'!AV42</f>
        <v>972.41757712326944</v>
      </c>
      <c r="AU35" s="13">
        <f ca="1">'Summary Biennial'!AW42</f>
        <v>964.34834955495398</v>
      </c>
      <c r="AV35" s="13">
        <f ca="1">'Summary Biennial'!AX42</f>
        <v>956.82225715535378</v>
      </c>
      <c r="AW35" s="13">
        <f ca="1">'Summary Biennial'!AY42</f>
        <v>950.10866008806545</v>
      </c>
      <c r="AX35" s="13">
        <f ca="1">'Summary Biennial'!AZ42</f>
        <v>943.34827109048001</v>
      </c>
      <c r="AY35" s="13">
        <f ca="1">'Summary Biennial'!BA42</f>
        <v>936.36415279066068</v>
      </c>
      <c r="AZ35" s="13">
        <f ca="1">'Summary Biennial'!BB42</f>
        <v>928.7989028101905</v>
      </c>
      <c r="BA35" s="13">
        <f ca="1">'Summary Biennial'!BC42</f>
        <v>920.92279104815168</v>
      </c>
      <c r="BB35" s="13">
        <f ca="1">'Summary Biennial'!BD42</f>
        <v>912.40314076861</v>
      </c>
      <c r="BC35" s="13">
        <f ca="1">'Summary Biennial'!BE42</f>
        <v>904.76636384098992</v>
      </c>
      <c r="BD35" s="13">
        <f ca="1">'Summary Biennial'!BF42</f>
        <v>897.10970621684896</v>
      </c>
      <c r="BE35" s="13">
        <f ca="1">'Summary Biennial'!BG42</f>
        <v>889.04772995667906</v>
      </c>
      <c r="BF35" s="13">
        <f ca="1">'Summary Biennial'!BH42</f>
        <v>880.29893932943639</v>
      </c>
      <c r="BG35" s="13">
        <f ca="1">'Summary Biennial'!BI42</f>
        <v>872.00240870478967</v>
      </c>
      <c r="BH35" s="13">
        <f ca="1">'Summary Biennial'!BJ42</f>
        <v>863.45854159873943</v>
      </c>
      <c r="BI35" s="13">
        <f ca="1">'Summary Biennial'!BK42</f>
        <v>854.31811438186685</v>
      </c>
      <c r="BJ35" s="13">
        <f ca="1">'Summary Biennial'!BL42</f>
        <v>844.37631929473173</v>
      </c>
      <c r="BK35" s="13">
        <f ca="1">'Summary Biennial'!BM42</f>
        <v>833.44960434066854</v>
      </c>
      <c r="BL35" s="13">
        <f ca="1">'Summary Biennial'!BN42</f>
        <v>821.5</v>
      </c>
      <c r="BM35" s="13">
        <f ca="1">'Summary Biennial'!BO42</f>
        <v>808.1</v>
      </c>
      <c r="BN35" s="13">
        <f ca="1">'Summary Biennial'!BP42</f>
        <v>793.48068345638137</v>
      </c>
      <c r="BO35" s="13">
        <f ca="1">'Summary Biennial'!BQ42</f>
        <v>954.00021052484885</v>
      </c>
      <c r="BP35" s="13">
        <f ca="1">'Summary Biennial'!BR42</f>
        <v>1215.0817246325787</v>
      </c>
    </row>
    <row r="36" spans="2:68">
      <c r="B36" s="49" t="str">
        <f ca="1">"Repayment from ratepayers ($" &amp; -ROUND(SUM(C36:BP36)/1000, 0) &amp; "b total)"</f>
        <v>Repayment from ratepayers ($45b total)</v>
      </c>
      <c r="C36" t="str">
        <f ca="1">IF(('Summary Biennial'!C39-'Summary Biennial'!C40)&gt;0,  "", 'Summary Biennial'!C39-'Summary Biennial'!C40)</f>
        <v/>
      </c>
      <c r="D36" s="49" t="str">
        <f ca="1">IF(('Summary Biennial'!E39-'Summary Biennial'!E40)&gt;0,  "", 'Summary Biennial'!E39-'Summary Biennial'!E40)</f>
        <v/>
      </c>
      <c r="E36" s="49" t="str">
        <f ca="1">IF(('Summary Biennial'!F39-'Summary Biennial'!F40)&gt;0,  "", 'Summary Biennial'!F39-'Summary Biennial'!F40)</f>
        <v/>
      </c>
      <c r="F36" s="49" t="str">
        <f ca="1">IF(('Summary Biennial'!G39-'Summary Biennial'!G40)&gt;0,  "", 'Summary Biennial'!G39-'Summary Biennial'!G40)</f>
        <v/>
      </c>
      <c r="G36" s="49" t="str">
        <f ca="1">IF(('Summary Biennial'!H39-'Summary Biennial'!H40)&gt;0,  "", 'Summary Biennial'!H39-'Summary Biennial'!H40)</f>
        <v/>
      </c>
      <c r="H36" s="49" t="str">
        <f ca="1">IF(('Summary Biennial'!I39-'Summary Biennial'!I40)&gt;0,  "", 'Summary Biennial'!I39-'Summary Biennial'!I40)</f>
        <v/>
      </c>
      <c r="I36" s="49" t="str">
        <f ca="1">IF(('Summary Biennial'!J39-'Summary Biennial'!J40)&gt;0,  "", 'Summary Biennial'!J39-'Summary Biennial'!J40)</f>
        <v/>
      </c>
      <c r="J36" s="49" t="str">
        <f ca="1">IF(('Summary Biennial'!K39-'Summary Biennial'!K40)&gt;0,  "", 'Summary Biennial'!K39-'Summary Biennial'!K40)</f>
        <v/>
      </c>
      <c r="K36" s="49" t="str">
        <f ca="1">IF(('Summary Biennial'!L39-'Summary Biennial'!L40)&gt;0,  "", 'Summary Biennial'!L39-'Summary Biennial'!L40)</f>
        <v/>
      </c>
      <c r="L36" s="49" t="str">
        <f ca="1">IF(('Summary Biennial'!N39-'Summary Biennial'!N40)&gt;0,  "", 'Summary Biennial'!N39-'Summary Biennial'!N40)</f>
        <v/>
      </c>
      <c r="M36" s="49" t="str">
        <f ca="1">IF(('Summary Biennial'!O39-'Summary Biennial'!O40)&gt;0,  "", 'Summary Biennial'!O39-'Summary Biennial'!O40)</f>
        <v/>
      </c>
      <c r="N36" s="49" t="str">
        <f ca="1">IF(('Summary Biennial'!P39-'Summary Biennial'!P40)&gt;0,  "", 'Summary Biennial'!P39-'Summary Biennial'!P40)</f>
        <v/>
      </c>
      <c r="O36" s="49" t="str">
        <f ca="1">IF(('Summary Biennial'!Q39-'Summary Biennial'!Q40)&gt;0,  "", 'Summary Biennial'!Q39-'Summary Biennial'!Q40)</f>
        <v/>
      </c>
      <c r="P36" s="49" t="str">
        <f ca="1">IF(('Summary Biennial'!R39-'Summary Biennial'!R40)&gt;0,  "", 'Summary Biennial'!R39-'Summary Biennial'!R40)</f>
        <v/>
      </c>
      <c r="Q36" s="49" t="str">
        <f ca="1">IF(('Summary Biennial'!S39-'Summary Biennial'!S40)&gt;0,  "", 'Summary Biennial'!S39-'Summary Biennial'!S40)</f>
        <v/>
      </c>
      <c r="R36" s="49" t="str">
        <f ca="1">IF(('Summary Biennial'!T39-'Summary Biennial'!T40)&gt;0,  "", 'Summary Biennial'!T39-'Summary Biennial'!T40)</f>
        <v/>
      </c>
      <c r="S36" s="49" t="str">
        <f ca="1">IF(('Summary Biennial'!U39-'Summary Biennial'!U40)&gt;0,  "", 'Summary Biennial'!U39-'Summary Biennial'!U40)</f>
        <v/>
      </c>
      <c r="T36" s="49">
        <f ca="1">IF(('Summary Biennial'!V39-'Summary Biennial'!V40)&gt;0,  "", 'Summary Biennial'!V39-'Summary Biennial'!V40)</f>
        <v>-2.2076390784632167</v>
      </c>
      <c r="U36" s="13">
        <f ca="1">IF(('Summary Biennial'!W39-'Summary Biennial'!W40)&gt;0,  "", 'Summary Biennial'!W39-'Summary Biennial'!W40)</f>
        <v>-43.9163108332923</v>
      </c>
      <c r="V36" s="13">
        <f ca="1">IF(('Summary Biennial'!X39-'Summary Biennial'!X40)&gt;0,  "", 'Summary Biennial'!X39-'Summary Biennial'!X40)</f>
        <v>-54.341848353650676</v>
      </c>
      <c r="W36" s="13">
        <f ca="1">IF(('Summary Biennial'!Y39-'Summary Biennial'!Y40)&gt;0,  "", 'Summary Biennial'!Y39-'Summary Biennial'!Y40)</f>
        <v>-60.207956545641537</v>
      </c>
      <c r="X36" s="13">
        <f ca="1">IF(('Summary Biennial'!Z39-'Summary Biennial'!Z40)&gt;0,  "", 'Summary Biennial'!Z39-'Summary Biennial'!Z40)</f>
        <v>-130.06690259529023</v>
      </c>
      <c r="Y36" s="13">
        <f ca="1">IF(('Summary Biennial'!AA39-'Summary Biennial'!AA40)&gt;0,  "", 'Summary Biennial'!AA39-'Summary Biennial'!AA40)</f>
        <v>-166.60589320110103</v>
      </c>
      <c r="Z36" s="13">
        <f ca="1">IF(('Summary Biennial'!AB39-'Summary Biennial'!AB40)&gt;0,  "", 'Summary Biennial'!AB39-'Summary Biennial'!AB40)</f>
        <v>-295.98070050907518</v>
      </c>
      <c r="AA36" s="13">
        <f ca="1">IF(('Summary Biennial'!AC39-'Summary Biennial'!AC40)&gt;0,  "", 'Summary Biennial'!AC39-'Summary Biennial'!AC40)</f>
        <v>-364.21629429206541</v>
      </c>
      <c r="AB36" s="13">
        <f ca="1">IF(('Summary Biennial'!AD39-'Summary Biennial'!AD40)&gt;0,  "", 'Summary Biennial'!AD39-'Summary Biennial'!AD40)</f>
        <v>-558.00928353535437</v>
      </c>
      <c r="AC36" s="13">
        <f ca="1">IF(('Summary Biennial'!AE39-'Summary Biennial'!AE40)&gt;0,  "", 'Summary Biennial'!AE39-'Summary Biennial'!AE40)</f>
        <v>-661.79881321235735</v>
      </c>
      <c r="AD36" s="13">
        <f ca="1">IF(('Summary Biennial'!AF39-'Summary Biennial'!AF40)&gt;0,  "", 'Summary Biennial'!AF39-'Summary Biennial'!AF40)</f>
        <v>-647.64372710891439</v>
      </c>
      <c r="AE36" s="13">
        <f ca="1">IF(('Summary Biennial'!AG39-'Summary Biennial'!AG40)&gt;0,  "", 'Summary Biennial'!AG39-'Summary Biennial'!AG40)</f>
        <v>-648.51271422045329</v>
      </c>
      <c r="AF36" s="13">
        <f ca="1">IF(('Summary Biennial'!AH39-'Summary Biennial'!AH40)&gt;0,  "", 'Summary Biennial'!AH39-'Summary Biennial'!AH40)</f>
        <v>-724.74635748222045</v>
      </c>
      <c r="AG36" s="13">
        <f ca="1">IF(('Summary Biennial'!AI39-'Summary Biennial'!AI40)&gt;0,  "", 'Summary Biennial'!AI39-'Summary Biennial'!AI40)</f>
        <v>-771.86059187095225</v>
      </c>
      <c r="AH36" s="13">
        <f ca="1">IF(('Summary Biennial'!AJ39-'Summary Biennial'!AJ40)&gt;0,  "", 'Summary Biennial'!AJ39-'Summary Biennial'!AJ40)</f>
        <v>-805.67903705289291</v>
      </c>
      <c r="AI36" s="13">
        <f ca="1">IF(('Summary Biennial'!AK39-'Summary Biennial'!AK40)&gt;0,  "", 'Summary Biennial'!AK39-'Summary Biennial'!AK40)</f>
        <v>-832.53704920405107</v>
      </c>
      <c r="AJ36" s="13">
        <f ca="1">IF(('Summary Biennial'!AL39-'Summary Biennial'!AL40)&gt;0,  "", 'Summary Biennial'!AL39-'Summary Biennial'!AL40)</f>
        <v>-1044.2330457609951</v>
      </c>
      <c r="AK36" s="13">
        <f ca="1">IF(('Summary Biennial'!AM39-'Summary Biennial'!AM40)&gt;0,  "", 'Summary Biennial'!AM39-'Summary Biennial'!AM40)</f>
        <v>-1163.5741841267677</v>
      </c>
      <c r="AL36" s="13">
        <f ca="1">IF(('Summary Biennial'!AN39-'Summary Biennial'!AN40)&gt;0,  "", 'Summary Biennial'!AN39-'Summary Biennial'!AN40)</f>
        <v>-1232.6400952683362</v>
      </c>
      <c r="AM36" s="13">
        <f ca="1">IF(('Summary Biennial'!AO39-'Summary Biennial'!AO40)&gt;0,  "", 'Summary Biennial'!AO39-'Summary Biennial'!AO40)</f>
        <v>-1282.5291521365893</v>
      </c>
      <c r="AN36" s="13">
        <f ca="1">IF(('Summary Biennial'!AP39-'Summary Biennial'!AP40)&gt;0,  "", 'Summary Biennial'!AP39-'Summary Biennial'!AP40)</f>
        <v>-1330.2467679320825</v>
      </c>
      <c r="AO36" s="13">
        <f ca="1">IF(('Summary Biennial'!AQ39-'Summary Biennial'!AQ40)&gt;0,  "", 'Summary Biennial'!AQ39-'Summary Biennial'!AQ40)</f>
        <v>-1370.4581173702618</v>
      </c>
      <c r="AP36" s="13">
        <f ca="1">IF(('Summary Biennial'!AR39-'Summary Biennial'!AR40)&gt;0,  "", 'Summary Biennial'!AR39-'Summary Biennial'!AR40)</f>
        <v>-1334.720595542771</v>
      </c>
      <c r="AQ36" s="13">
        <f ca="1">IF(('Summary Biennial'!AS39-'Summary Biennial'!AS40)&gt;0,  "", 'Summary Biennial'!AS39-'Summary Biennial'!AS40)</f>
        <v>-1333.2134775952773</v>
      </c>
      <c r="AR36" s="13">
        <f ca="1">IF(('Summary Biennial'!AT39-'Summary Biennial'!AT40)&gt;0,  "", 'Summary Biennial'!AT39-'Summary Biennial'!AT40)</f>
        <v>-1355.0361226068921</v>
      </c>
      <c r="AS36" s="13">
        <f ca="1">IF(('Summary Biennial'!AU39-'Summary Biennial'!AU40)&gt;0,  "", 'Summary Biennial'!AU39-'Summary Biennial'!AU40)</f>
        <v>-1382.5900175587506</v>
      </c>
      <c r="AT36" s="13">
        <f ca="1">IF(('Summary Biennial'!AV39-'Summary Biennial'!AV40)&gt;0,  "", 'Summary Biennial'!AV39-'Summary Biennial'!AV40)</f>
        <v>-1291.8408114945703</v>
      </c>
      <c r="AU36" s="13">
        <f ca="1">IF(('Summary Biennial'!AW39-'Summary Biennial'!AW40)&gt;0,  "", 'Summary Biennial'!AW39-'Summary Biennial'!AW40)</f>
        <v>-1262.2713856949999</v>
      </c>
      <c r="AV36" s="13">
        <f ca="1">IF(('Summary Biennial'!AX39-'Summary Biennial'!AX40)&gt;0,  "", 'Summary Biennial'!AX39-'Summary Biennial'!AX40)</f>
        <v>-1222.5823774820369</v>
      </c>
      <c r="AW36" s="13">
        <f ca="1">IF(('Summary Biennial'!AY39-'Summary Biennial'!AY40)&gt;0,  "", 'Summary Biennial'!AY39-'Summary Biennial'!AY40)</f>
        <v>-1217.7210555664169</v>
      </c>
      <c r="AX36" s="13">
        <f ca="1">IF(('Summary Biennial'!AZ39-'Summary Biennial'!AZ40)&gt;0,  "", 'Summary Biennial'!AZ39-'Summary Biennial'!AZ40)</f>
        <v>-1219.8170703247226</v>
      </c>
      <c r="AY36" s="13">
        <f ca="1">IF(('Summary Biennial'!BA39-'Summary Biennial'!BA40)&gt;0,  "", 'Summary Biennial'!BA39-'Summary Biennial'!BA40)</f>
        <v>-1235.8372556534202</v>
      </c>
      <c r="AZ36" s="13">
        <f ca="1">IF(('Summary Biennial'!BB39-'Summary Biennial'!BB40)&gt;0,  "", 'Summary Biennial'!BB39-'Summary Biennial'!BB40)</f>
        <v>-1240.5775795175873</v>
      </c>
      <c r="BA36" s="13">
        <f ca="1">IF(('Summary Biennial'!BC39-'Summary Biennial'!BC40)&gt;0,  "", 'Summary Biennial'!BC39-'Summary Biennial'!BC40)</f>
        <v>-1258.1761681482358</v>
      </c>
      <c r="BB36" s="13">
        <f ca="1">IF(('Summary Biennial'!BD39-'Summary Biennial'!BD40)&gt;0,  "", 'Summary Biennial'!BD39-'Summary Biennial'!BD40)</f>
        <v>-1214.7076631953776</v>
      </c>
      <c r="BC36" s="13">
        <f ca="1">IF(('Summary Biennial'!BE39-'Summary Biennial'!BE40)&gt;0,  "", 'Summary Biennial'!BE39-'Summary Biennial'!BE40)</f>
        <v>-1207.8578706885644</v>
      </c>
      <c r="BD36" s="13">
        <f ca="1">IF(('Summary Biennial'!BF39-'Summary Biennial'!BF40)&gt;0,  "", 'Summary Biennial'!BF39-'Summary Biennial'!BF40)</f>
        <v>-1216.2458949841334</v>
      </c>
      <c r="BE36" s="13">
        <f ca="1">IF(('Summary Biennial'!BG39-'Summary Biennial'!BG40)&gt;0,  "", 'Summary Biennial'!BG39-'Summary Biennial'!BG40)</f>
        <v>-1235.3717089660508</v>
      </c>
      <c r="BF36" s="13">
        <f ca="1">IF(('Summary Biennial'!BH39-'Summary Biennial'!BH40)&gt;0,  "", 'Summary Biennial'!BH39-'Summary Biennial'!BH40)</f>
        <v>-1208.7200457797039</v>
      </c>
      <c r="BG36" s="13">
        <f ca="1">IF(('Summary Biennial'!BI39-'Summary Biennial'!BI40)&gt;0,  "", 'Summary Biennial'!BI39-'Summary Biennial'!BI40)</f>
        <v>-1210.2144174687062</v>
      </c>
      <c r="BH36" s="13">
        <f ca="1">IF(('Summary Biennial'!BJ39-'Summary Biennial'!BJ40)&gt;0,  "", 'Summary Biennial'!BJ39-'Summary Biennial'!BJ40)</f>
        <v>-1225.2855938699115</v>
      </c>
      <c r="BI36" s="13">
        <f ca="1">IF(('Summary Biennial'!BK39-'Summary Biennial'!BK40)&gt;0,  "", 'Summary Biennial'!BK39-'Summary Biennial'!BK40)</f>
        <v>-1247.8675979357586</v>
      </c>
      <c r="BJ36" s="13">
        <f ca="1">IF(('Summary Biennial'!BL39-'Summary Biennial'!BL40)&gt;0,  "", 'Summary Biennial'!BL39-'Summary Biennial'!BL40)</f>
        <v>-1276.9142050007752</v>
      </c>
      <c r="BK36" s="13">
        <f ca="1">IF(('Summary Biennial'!BM39-'Summary Biennial'!BM40)&gt;0,  "", 'Summary Biennial'!BM39-'Summary Biennial'!BM40)</f>
        <v>-1307.1252421390402</v>
      </c>
      <c r="BL36" s="13">
        <f ca="1">IF(('Summary Biennial'!BN39-'Summary Biennial'!BN40)&gt;0,  "", 'Summary Biennial'!BN39-'Summary Biennial'!BN40)</f>
        <v>-1350.0312675781433</v>
      </c>
      <c r="BM36" s="13">
        <f ca="1">IF(('Summary Biennial'!BO39-'Summary Biennial'!BO40)&gt;0,  "", 'Summary Biennial'!BO39-'Summary Biennial'!BO40)</f>
        <v>-1388.0769994770599</v>
      </c>
      <c r="BN36" s="13" t="str">
        <f ca="1">IF(('Summary Biennial'!BP39-'Summary Biennial'!BP40)&gt;0,  "", 'Summary Biennial'!BP39-'Summary Biennial'!BP40)</f>
        <v/>
      </c>
      <c r="BO36" s="13" t="str">
        <f ca="1">IF(('Summary Biennial'!BQ39-'Summary Biennial'!BQ40)&gt;0,  "", 'Summary Biennial'!BQ39-'Summary Biennial'!BQ40)</f>
        <v/>
      </c>
      <c r="BP36" s="13" t="str">
        <f ca="1">IF(('Summary Biennial'!BR39-'Summary Biennial'!BR40)&gt;0,  "", 'Summary Biennial'!BR39-'Summary Biennial'!BR40)</f>
        <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64"/>
  <sheetViews>
    <sheetView zoomScale="85" zoomScaleNormal="85" workbookViewId="0">
      <pane xSplit="2" ySplit="9" topLeftCell="BA10" activePane="bottomRight" state="frozen"/>
      <selection pane="topRight" activeCell="C1" sqref="C1"/>
      <selection pane="bottomLeft" activeCell="A10" sqref="A10"/>
      <selection pane="bottomRight" activeCell="BV17" sqref="BV17"/>
    </sheetView>
  </sheetViews>
  <sheetFormatPr defaultRowHeight="15"/>
  <cols>
    <col min="2" max="2" width="47.140625" bestFit="1" customWidth="1"/>
    <col min="3" max="3" width="11.140625" bestFit="1" customWidth="1"/>
    <col min="4" max="4" width="11" style="49" customWidth="1"/>
    <col min="5" max="5" width="11" bestFit="1" customWidth="1"/>
    <col min="6" max="6" width="11.42578125" bestFit="1" customWidth="1"/>
    <col min="7" max="7" width="11.140625" bestFit="1" customWidth="1"/>
    <col min="8" max="8" width="11.42578125" bestFit="1" customWidth="1"/>
    <col min="9" max="9" width="11.140625" bestFit="1" customWidth="1"/>
    <col min="10" max="10" width="12" bestFit="1" customWidth="1"/>
    <col min="11" max="11" width="11.7109375" bestFit="1" customWidth="1"/>
    <col min="12" max="12" width="11.42578125" bestFit="1" customWidth="1"/>
    <col min="13" max="13" width="11.28515625" style="49" customWidth="1"/>
    <col min="14" max="14" width="11.42578125" bestFit="1" customWidth="1"/>
    <col min="15" max="15" width="12" bestFit="1" customWidth="1"/>
    <col min="16" max="16" width="11.7109375" bestFit="1" customWidth="1"/>
    <col min="17" max="17" width="12" bestFit="1" customWidth="1"/>
    <col min="18" max="18" width="11.7109375" bestFit="1" customWidth="1"/>
    <col min="19" max="19" width="12" bestFit="1" customWidth="1"/>
    <col min="20" max="21" width="11.7109375" bestFit="1" customWidth="1"/>
    <col min="22" max="22" width="11.42578125" bestFit="1" customWidth="1"/>
    <col min="23" max="23" width="12" bestFit="1" customWidth="1"/>
    <col min="24" max="25" width="11.7109375" bestFit="1" customWidth="1"/>
    <col min="26" max="26" width="11.42578125" bestFit="1" customWidth="1"/>
    <col min="27" max="27" width="12" bestFit="1" customWidth="1"/>
    <col min="28" max="28" width="11.7109375" bestFit="1" customWidth="1"/>
    <col min="29" max="29" width="12" bestFit="1" customWidth="1"/>
    <col min="30" max="30" width="11.7109375" bestFit="1" customWidth="1"/>
    <col min="31" max="31" width="12" bestFit="1" customWidth="1"/>
    <col min="32" max="32" width="11.7109375" bestFit="1" customWidth="1"/>
    <col min="33" max="34" width="11.42578125" bestFit="1" customWidth="1"/>
    <col min="35" max="35" width="12" bestFit="1" customWidth="1"/>
    <col min="36" max="36" width="11.7109375" bestFit="1" customWidth="1"/>
    <col min="37" max="37" width="12" bestFit="1" customWidth="1"/>
    <col min="38" max="38" width="11.7109375" bestFit="1" customWidth="1"/>
    <col min="39" max="39" width="12" bestFit="1" customWidth="1"/>
    <col min="40" max="41" width="11.7109375" bestFit="1" customWidth="1"/>
    <col min="42" max="42" width="11.42578125" bestFit="1" customWidth="1"/>
    <col min="43" max="43" width="12" bestFit="1" customWidth="1"/>
    <col min="44" max="45" width="11.7109375" bestFit="1" customWidth="1"/>
    <col min="46" max="46" width="11.42578125" bestFit="1" customWidth="1"/>
    <col min="47" max="47" width="12" bestFit="1" customWidth="1"/>
    <col min="48" max="48" width="11.7109375" bestFit="1" customWidth="1"/>
    <col min="49" max="49" width="12" bestFit="1" customWidth="1"/>
    <col min="50" max="50" width="11.7109375" bestFit="1" customWidth="1"/>
    <col min="51" max="51" width="12" bestFit="1" customWidth="1"/>
    <col min="52" max="52" width="11.7109375" bestFit="1" customWidth="1"/>
    <col min="53" max="54" width="11.42578125" bestFit="1" customWidth="1"/>
    <col min="55" max="55" width="12" bestFit="1" customWidth="1"/>
    <col min="56" max="56" width="11.7109375" bestFit="1" customWidth="1"/>
    <col min="57" max="57" width="12" bestFit="1" customWidth="1"/>
    <col min="58" max="58" width="11.7109375" bestFit="1" customWidth="1"/>
    <col min="59" max="59" width="12" bestFit="1" customWidth="1"/>
    <col min="60" max="61" width="11.7109375" bestFit="1" customWidth="1"/>
    <col min="62" max="62" width="11.42578125" bestFit="1" customWidth="1"/>
    <col min="63" max="63" width="12" bestFit="1" customWidth="1"/>
    <col min="64" max="65" width="11.7109375" bestFit="1" customWidth="1"/>
    <col min="66" max="66" width="11.42578125" bestFit="1" customWidth="1"/>
    <col min="67" max="67" width="12.42578125" customWidth="1"/>
    <col min="68" max="68" width="11.7109375" bestFit="1" customWidth="1"/>
    <col min="69" max="69" width="12" bestFit="1" customWidth="1"/>
    <col min="70" max="71" width="11.7109375" bestFit="1" customWidth="1"/>
    <col min="72" max="72" width="11.42578125" bestFit="1" customWidth="1"/>
  </cols>
  <sheetData>
    <row r="2" spans="2:72">
      <c r="B2" s="49" t="s">
        <v>26</v>
      </c>
      <c r="C2" s="33">
        <f>'Summary Biennial'!C8</f>
        <v>0.05</v>
      </c>
      <c r="D2" s="33"/>
    </row>
    <row r="3" spans="2:72" s="49" customFormat="1">
      <c r="B3" s="49" t="s">
        <v>168</v>
      </c>
      <c r="C3" s="13">
        <v>6</v>
      </c>
      <c r="D3" s="13"/>
    </row>
    <row r="4" spans="2:72" s="49" customFormat="1">
      <c r="B4" s="49" t="s">
        <v>169</v>
      </c>
      <c r="C4" s="13">
        <v>12</v>
      </c>
      <c r="D4" s="13"/>
    </row>
    <row r="5" spans="2:72" s="49" customFormat="1">
      <c r="B5" s="49" t="s">
        <v>170</v>
      </c>
      <c r="C5" s="42">
        <f>(1+C2/C4)^C3 - 1</f>
        <v>2.5261867954589068E-2</v>
      </c>
      <c r="D5" s="42"/>
      <c r="E5" s="42"/>
    </row>
    <row r="6" spans="2:72">
      <c r="C6" t="str">
        <f t="shared" ref="C6:AJ6" si="0">C7 &amp; "-" &amp; C9</f>
        <v>2017-May</v>
      </c>
      <c r="D6" s="49" t="str">
        <f t="shared" si="0"/>
        <v>2017-Jul</v>
      </c>
      <c r="E6" s="49" t="str">
        <f t="shared" si="0"/>
        <v>2017-Nov</v>
      </c>
      <c r="F6" s="49" t="str">
        <f t="shared" si="0"/>
        <v>2018-May</v>
      </c>
      <c r="G6" s="49" t="str">
        <f t="shared" si="0"/>
        <v>2018-Nov</v>
      </c>
      <c r="H6" s="49" t="str">
        <f t="shared" si="0"/>
        <v>2019-May</v>
      </c>
      <c r="I6" s="49" t="str">
        <f t="shared" si="0"/>
        <v>2019-Nov</v>
      </c>
      <c r="J6" s="49" t="str">
        <f t="shared" si="0"/>
        <v>2020-May</v>
      </c>
      <c r="K6" s="49" t="str">
        <f t="shared" si="0"/>
        <v>2020-Nov</v>
      </c>
      <c r="L6" s="49" t="str">
        <f t="shared" si="0"/>
        <v>2021-May</v>
      </c>
      <c r="M6" s="49" t="str">
        <f t="shared" si="0"/>
        <v>2021-Jul</v>
      </c>
      <c r="N6" s="49" t="str">
        <f t="shared" si="0"/>
        <v>2021-Nov</v>
      </c>
      <c r="O6" s="49" t="str">
        <f t="shared" si="0"/>
        <v>2022-May</v>
      </c>
      <c r="P6" s="49" t="str">
        <f t="shared" si="0"/>
        <v>2022-Nov</v>
      </c>
      <c r="Q6" s="49" t="str">
        <f t="shared" si="0"/>
        <v>2023-May</v>
      </c>
      <c r="R6" s="49" t="str">
        <f t="shared" si="0"/>
        <v>2023-Nov</v>
      </c>
      <c r="S6" s="49" t="str">
        <f t="shared" si="0"/>
        <v>2024-May</v>
      </c>
      <c r="T6" s="49" t="str">
        <f t="shared" si="0"/>
        <v>2024-Nov</v>
      </c>
      <c r="U6" s="49" t="str">
        <f t="shared" si="0"/>
        <v>2025-May</v>
      </c>
      <c r="V6" s="49" t="str">
        <f t="shared" si="0"/>
        <v>2025-Nov</v>
      </c>
      <c r="W6" s="49" t="str">
        <f t="shared" si="0"/>
        <v>2026-May</v>
      </c>
      <c r="X6" s="49" t="str">
        <f t="shared" si="0"/>
        <v>2026-Nov</v>
      </c>
      <c r="Y6" s="49" t="str">
        <f t="shared" si="0"/>
        <v>2027-May</v>
      </c>
      <c r="Z6" s="49" t="str">
        <f t="shared" si="0"/>
        <v>2027-Nov</v>
      </c>
      <c r="AA6" s="49" t="str">
        <f t="shared" si="0"/>
        <v>2028-May</v>
      </c>
      <c r="AB6" s="49" t="str">
        <f t="shared" si="0"/>
        <v>2028-Nov</v>
      </c>
      <c r="AC6" s="49" t="str">
        <f t="shared" si="0"/>
        <v>2029-May</v>
      </c>
      <c r="AD6" s="49" t="str">
        <f t="shared" si="0"/>
        <v>2029-Nov</v>
      </c>
      <c r="AE6" s="49" t="str">
        <f t="shared" si="0"/>
        <v>2030-May</v>
      </c>
      <c r="AF6" s="49" t="str">
        <f t="shared" si="0"/>
        <v>2030-Nov</v>
      </c>
      <c r="AG6" s="49" t="str">
        <f t="shared" si="0"/>
        <v>2031-May</v>
      </c>
      <c r="AH6" s="49" t="str">
        <f t="shared" si="0"/>
        <v>2031-Nov</v>
      </c>
      <c r="AI6" s="49" t="str">
        <f t="shared" si="0"/>
        <v>2032-May</v>
      </c>
      <c r="AJ6" s="49" t="str">
        <f t="shared" si="0"/>
        <v>2032-Nov</v>
      </c>
      <c r="AK6" s="49" t="str">
        <f t="shared" ref="AK6:BP6" si="1">AK7 &amp; "-" &amp; AK9</f>
        <v>2033-May</v>
      </c>
      <c r="AL6" s="49" t="str">
        <f t="shared" si="1"/>
        <v>2033-Nov</v>
      </c>
      <c r="AM6" s="49" t="str">
        <f t="shared" si="1"/>
        <v>2034-May</v>
      </c>
      <c r="AN6" s="49" t="str">
        <f t="shared" si="1"/>
        <v>2034-Nov</v>
      </c>
      <c r="AO6" s="49" t="str">
        <f t="shared" si="1"/>
        <v>2035-May</v>
      </c>
      <c r="AP6" s="49" t="str">
        <f t="shared" si="1"/>
        <v>2035-Nov</v>
      </c>
      <c r="AQ6" s="49" t="str">
        <f t="shared" si="1"/>
        <v>2036-May</v>
      </c>
      <c r="AR6" s="49" t="str">
        <f t="shared" si="1"/>
        <v>2036-Nov</v>
      </c>
      <c r="AS6" s="49" t="str">
        <f t="shared" si="1"/>
        <v>2037-May</v>
      </c>
      <c r="AT6" s="49" t="str">
        <f t="shared" si="1"/>
        <v>2037-Nov</v>
      </c>
      <c r="AU6" s="49" t="str">
        <f t="shared" si="1"/>
        <v>2038-May</v>
      </c>
      <c r="AV6" s="49" t="str">
        <f t="shared" si="1"/>
        <v>2038-Nov</v>
      </c>
      <c r="AW6" s="49" t="str">
        <f t="shared" si="1"/>
        <v>2039-May</v>
      </c>
      <c r="AX6" s="49" t="str">
        <f t="shared" si="1"/>
        <v>2039-Nov</v>
      </c>
      <c r="AY6" s="49" t="str">
        <f t="shared" si="1"/>
        <v>2040-May</v>
      </c>
      <c r="AZ6" s="49" t="str">
        <f t="shared" si="1"/>
        <v>2040-Nov</v>
      </c>
      <c r="BA6" s="49" t="str">
        <f t="shared" si="1"/>
        <v>2041-May</v>
      </c>
      <c r="BB6" s="49" t="str">
        <f t="shared" si="1"/>
        <v>2041-Nov</v>
      </c>
      <c r="BC6" s="49" t="str">
        <f t="shared" si="1"/>
        <v>2042-May</v>
      </c>
      <c r="BD6" s="49" t="str">
        <f t="shared" si="1"/>
        <v>2042-Nov</v>
      </c>
      <c r="BE6" s="49" t="str">
        <f t="shared" si="1"/>
        <v>2043-May</v>
      </c>
      <c r="BF6" s="49" t="str">
        <f t="shared" si="1"/>
        <v>2043-Nov</v>
      </c>
      <c r="BG6" s="49" t="str">
        <f t="shared" si="1"/>
        <v>2044-May</v>
      </c>
      <c r="BH6" s="49" t="str">
        <f t="shared" si="1"/>
        <v>2044-Nov</v>
      </c>
      <c r="BI6" s="49" t="str">
        <f t="shared" si="1"/>
        <v>2045-May</v>
      </c>
      <c r="BJ6" s="49" t="str">
        <f t="shared" si="1"/>
        <v>2045-Nov</v>
      </c>
      <c r="BK6" s="49" t="str">
        <f t="shared" si="1"/>
        <v>2046-May</v>
      </c>
      <c r="BL6" s="49" t="str">
        <f t="shared" si="1"/>
        <v>2046-Nov</v>
      </c>
      <c r="BM6" s="49" t="str">
        <f t="shared" si="1"/>
        <v>2047-May</v>
      </c>
      <c r="BN6" s="49" t="str">
        <f t="shared" si="1"/>
        <v>2047-Nov</v>
      </c>
      <c r="BO6" s="49" t="str">
        <f t="shared" si="1"/>
        <v>2048-May</v>
      </c>
      <c r="BP6" s="49" t="str">
        <f t="shared" si="1"/>
        <v>2048-Nov</v>
      </c>
      <c r="BQ6" s="49" t="str">
        <f t="shared" ref="BQ6:BT6" si="2">BQ7 &amp; "-" &amp; BQ9</f>
        <v>2049-May</v>
      </c>
      <c r="BR6" s="49" t="str">
        <f t="shared" si="2"/>
        <v>2049-Nov</v>
      </c>
      <c r="BS6" s="49" t="str">
        <f t="shared" si="2"/>
        <v>2050-May</v>
      </c>
      <c r="BT6" s="49" t="str">
        <f t="shared" si="2"/>
        <v>2050-Nov</v>
      </c>
    </row>
    <row r="7" spans="2:72">
      <c r="C7" s="49">
        <v>2017</v>
      </c>
      <c r="D7" s="49">
        <v>2017</v>
      </c>
      <c r="E7" s="49">
        <v>2017</v>
      </c>
      <c r="F7" s="49">
        <v>2018</v>
      </c>
      <c r="G7" s="49">
        <v>2018</v>
      </c>
      <c r="H7" s="49">
        <f>F7+1</f>
        <v>2019</v>
      </c>
      <c r="I7" s="49">
        <f t="shared" ref="I7:BE7" si="3">G7+1</f>
        <v>2019</v>
      </c>
      <c r="J7" s="49">
        <f t="shared" si="3"/>
        <v>2020</v>
      </c>
      <c r="K7" s="49">
        <f t="shared" si="3"/>
        <v>2020</v>
      </c>
      <c r="L7" s="49">
        <f t="shared" si="3"/>
        <v>2021</v>
      </c>
      <c r="M7" s="49">
        <v>2021</v>
      </c>
      <c r="N7" s="49">
        <f>K7+1</f>
        <v>2021</v>
      </c>
      <c r="O7" s="49">
        <f>L7+1</f>
        <v>2022</v>
      </c>
      <c r="P7" s="49">
        <f t="shared" si="3"/>
        <v>2022</v>
      </c>
      <c r="Q7" s="49">
        <f t="shared" si="3"/>
        <v>2023</v>
      </c>
      <c r="R7" s="49">
        <f t="shared" si="3"/>
        <v>2023</v>
      </c>
      <c r="S7" s="49">
        <f t="shared" si="3"/>
        <v>2024</v>
      </c>
      <c r="T7" s="49">
        <f t="shared" si="3"/>
        <v>2024</v>
      </c>
      <c r="U7" s="49">
        <f t="shared" si="3"/>
        <v>2025</v>
      </c>
      <c r="V7" s="49">
        <f t="shared" si="3"/>
        <v>2025</v>
      </c>
      <c r="W7" s="49">
        <f t="shared" si="3"/>
        <v>2026</v>
      </c>
      <c r="X7" s="49">
        <f t="shared" si="3"/>
        <v>2026</v>
      </c>
      <c r="Y7" s="49">
        <f t="shared" si="3"/>
        <v>2027</v>
      </c>
      <c r="Z7" s="49">
        <f t="shared" si="3"/>
        <v>2027</v>
      </c>
      <c r="AA7" s="49">
        <f t="shared" si="3"/>
        <v>2028</v>
      </c>
      <c r="AB7" s="49">
        <f t="shared" si="3"/>
        <v>2028</v>
      </c>
      <c r="AC7" s="49">
        <f t="shared" si="3"/>
        <v>2029</v>
      </c>
      <c r="AD7" s="49">
        <f t="shared" si="3"/>
        <v>2029</v>
      </c>
      <c r="AE7" s="49">
        <f t="shared" si="3"/>
        <v>2030</v>
      </c>
      <c r="AF7" s="49">
        <f t="shared" si="3"/>
        <v>2030</v>
      </c>
      <c r="AG7" s="49">
        <f t="shared" si="3"/>
        <v>2031</v>
      </c>
      <c r="AH7" s="49">
        <f t="shared" si="3"/>
        <v>2031</v>
      </c>
      <c r="AI7" s="49">
        <f t="shared" si="3"/>
        <v>2032</v>
      </c>
      <c r="AJ7" s="49">
        <f t="shared" si="3"/>
        <v>2032</v>
      </c>
      <c r="AK7" s="49">
        <f t="shared" si="3"/>
        <v>2033</v>
      </c>
      <c r="AL7" s="49">
        <f t="shared" si="3"/>
        <v>2033</v>
      </c>
      <c r="AM7" s="49">
        <f t="shared" si="3"/>
        <v>2034</v>
      </c>
      <c r="AN7" s="49">
        <f t="shared" si="3"/>
        <v>2034</v>
      </c>
      <c r="AO7" s="49">
        <f t="shared" si="3"/>
        <v>2035</v>
      </c>
      <c r="AP7" s="49">
        <f t="shared" si="3"/>
        <v>2035</v>
      </c>
      <c r="AQ7" s="49">
        <f t="shared" si="3"/>
        <v>2036</v>
      </c>
      <c r="AR7" s="49">
        <f t="shared" si="3"/>
        <v>2036</v>
      </c>
      <c r="AS7" s="49">
        <f t="shared" si="3"/>
        <v>2037</v>
      </c>
      <c r="AT7" s="49">
        <f t="shared" si="3"/>
        <v>2037</v>
      </c>
      <c r="AU7" s="49">
        <f t="shared" si="3"/>
        <v>2038</v>
      </c>
      <c r="AV7" s="49">
        <f t="shared" si="3"/>
        <v>2038</v>
      </c>
      <c r="AW7" s="49">
        <f t="shared" si="3"/>
        <v>2039</v>
      </c>
      <c r="AX7" s="49">
        <f t="shared" si="3"/>
        <v>2039</v>
      </c>
      <c r="AY7" s="49">
        <f t="shared" si="3"/>
        <v>2040</v>
      </c>
      <c r="AZ7" s="49">
        <f t="shared" si="3"/>
        <v>2040</v>
      </c>
      <c r="BA7" s="49">
        <f t="shared" si="3"/>
        <v>2041</v>
      </c>
      <c r="BB7" s="49">
        <f t="shared" si="3"/>
        <v>2041</v>
      </c>
      <c r="BC7" s="49">
        <f t="shared" si="3"/>
        <v>2042</v>
      </c>
      <c r="BD7" s="49">
        <f t="shared" si="3"/>
        <v>2042</v>
      </c>
      <c r="BE7" s="49">
        <f t="shared" si="3"/>
        <v>2043</v>
      </c>
      <c r="BF7" s="49">
        <f>BD7+1</f>
        <v>2043</v>
      </c>
      <c r="BG7" s="49">
        <f t="shared" ref="BG7:BT7" si="4">BE7+1</f>
        <v>2044</v>
      </c>
      <c r="BH7" s="49">
        <f t="shared" si="4"/>
        <v>2044</v>
      </c>
      <c r="BI7" s="49">
        <f t="shared" si="4"/>
        <v>2045</v>
      </c>
      <c r="BJ7" s="49">
        <f t="shared" si="4"/>
        <v>2045</v>
      </c>
      <c r="BK7" s="49">
        <f t="shared" si="4"/>
        <v>2046</v>
      </c>
      <c r="BL7" s="49">
        <f t="shared" si="4"/>
        <v>2046</v>
      </c>
      <c r="BM7" s="49">
        <f t="shared" si="4"/>
        <v>2047</v>
      </c>
      <c r="BN7" s="49">
        <f t="shared" si="4"/>
        <v>2047</v>
      </c>
      <c r="BO7" s="49">
        <f t="shared" si="4"/>
        <v>2048</v>
      </c>
      <c r="BP7" s="49">
        <f t="shared" si="4"/>
        <v>2048</v>
      </c>
      <c r="BQ7" s="49">
        <f t="shared" si="4"/>
        <v>2049</v>
      </c>
      <c r="BR7" s="49">
        <f t="shared" si="4"/>
        <v>2049</v>
      </c>
      <c r="BS7" s="49">
        <f t="shared" si="4"/>
        <v>2050</v>
      </c>
      <c r="BT7" s="49">
        <f t="shared" si="4"/>
        <v>2050</v>
      </c>
    </row>
    <row r="8" spans="2:72">
      <c r="C8" s="49">
        <v>3</v>
      </c>
      <c r="D8" s="49">
        <v>4</v>
      </c>
      <c r="E8" s="49">
        <v>2</v>
      </c>
      <c r="F8" s="49">
        <v>1</v>
      </c>
      <c r="G8" s="49">
        <v>2</v>
      </c>
      <c r="H8" s="49">
        <v>1</v>
      </c>
      <c r="I8" s="49">
        <v>2</v>
      </c>
      <c r="J8" s="49">
        <v>1</v>
      </c>
      <c r="K8" s="49">
        <v>2</v>
      </c>
      <c r="L8" s="49">
        <v>3</v>
      </c>
      <c r="M8" s="49">
        <v>4</v>
      </c>
      <c r="N8" s="49">
        <v>2</v>
      </c>
      <c r="O8" s="49">
        <v>1</v>
      </c>
      <c r="P8" s="49">
        <v>2</v>
      </c>
      <c r="Q8" s="49">
        <v>1</v>
      </c>
      <c r="R8" s="49">
        <v>2</v>
      </c>
      <c r="S8" s="49">
        <v>1</v>
      </c>
      <c r="T8" s="49">
        <v>2</v>
      </c>
      <c r="U8" s="49">
        <v>1</v>
      </c>
      <c r="V8" s="49">
        <v>2</v>
      </c>
      <c r="W8" s="49">
        <v>1</v>
      </c>
      <c r="X8" s="49">
        <v>2</v>
      </c>
      <c r="Y8" s="49">
        <v>1</v>
      </c>
      <c r="Z8" s="49">
        <v>2</v>
      </c>
      <c r="AA8" s="49">
        <v>1</v>
      </c>
      <c r="AB8" s="49">
        <v>2</v>
      </c>
      <c r="AC8" s="49">
        <v>1</v>
      </c>
      <c r="AD8" s="49">
        <v>2</v>
      </c>
      <c r="AE8" s="49">
        <v>1</v>
      </c>
      <c r="AF8" s="49">
        <v>2</v>
      </c>
      <c r="AG8" s="49">
        <v>1</v>
      </c>
      <c r="AH8" s="49">
        <v>2</v>
      </c>
      <c r="AI8" s="49">
        <v>1</v>
      </c>
      <c r="AJ8" s="49">
        <v>2</v>
      </c>
      <c r="AK8" s="49">
        <v>1</v>
      </c>
      <c r="AL8" s="49">
        <v>2</v>
      </c>
      <c r="AM8" s="49">
        <v>1</v>
      </c>
      <c r="AN8" s="49">
        <v>2</v>
      </c>
      <c r="AO8" s="49">
        <v>1</v>
      </c>
      <c r="AP8" s="49">
        <v>2</v>
      </c>
      <c r="AQ8" s="49">
        <v>1</v>
      </c>
      <c r="AR8" s="49">
        <v>2</v>
      </c>
      <c r="AS8" s="49">
        <v>1</v>
      </c>
      <c r="AT8" s="49">
        <v>2</v>
      </c>
      <c r="AU8" s="49">
        <v>1</v>
      </c>
      <c r="AV8" s="49">
        <v>2</v>
      </c>
      <c r="AW8" s="49">
        <v>1</v>
      </c>
      <c r="AX8" s="49">
        <v>2</v>
      </c>
      <c r="AY8" s="49">
        <v>1</v>
      </c>
      <c r="AZ8" s="49">
        <v>2</v>
      </c>
      <c r="BA8" s="49">
        <v>1</v>
      </c>
      <c r="BB8" s="49">
        <v>2</v>
      </c>
      <c r="BC8" s="49">
        <v>1</v>
      </c>
      <c r="BD8" s="49">
        <v>2</v>
      </c>
      <c r="BE8" s="49">
        <v>1</v>
      </c>
      <c r="BF8" s="49">
        <v>2</v>
      </c>
      <c r="BG8" s="49">
        <v>1</v>
      </c>
      <c r="BH8" s="49">
        <v>2</v>
      </c>
      <c r="BI8" s="49">
        <v>1</v>
      </c>
      <c r="BJ8" s="49">
        <v>2</v>
      </c>
      <c r="BK8" s="49">
        <v>1</v>
      </c>
      <c r="BL8" s="49">
        <v>2</v>
      </c>
      <c r="BM8" s="49">
        <v>1</v>
      </c>
      <c r="BN8" s="49">
        <v>2</v>
      </c>
      <c r="BO8" s="49">
        <v>1</v>
      </c>
      <c r="BP8" s="49">
        <v>2</v>
      </c>
      <c r="BQ8" s="49">
        <v>1</v>
      </c>
      <c r="BR8" s="49">
        <v>2</v>
      </c>
      <c r="BS8" s="49">
        <v>1</v>
      </c>
      <c r="BT8" s="49">
        <v>2</v>
      </c>
    </row>
    <row r="9" spans="2:72">
      <c r="B9" s="14" t="s">
        <v>161</v>
      </c>
      <c r="C9" s="49" t="s">
        <v>44</v>
      </c>
      <c r="D9" s="49" t="s">
        <v>69</v>
      </c>
      <c r="E9" s="49" t="s">
        <v>45</v>
      </c>
      <c r="F9" s="49" t="s">
        <v>44</v>
      </c>
      <c r="G9" s="49" t="s">
        <v>45</v>
      </c>
      <c r="H9" s="49" t="s">
        <v>44</v>
      </c>
      <c r="I9" s="49" t="s">
        <v>45</v>
      </c>
      <c r="J9" s="49" t="s">
        <v>44</v>
      </c>
      <c r="K9" s="49" t="s">
        <v>45</v>
      </c>
      <c r="L9" s="49" t="s">
        <v>44</v>
      </c>
      <c r="M9" s="49" t="s">
        <v>69</v>
      </c>
      <c r="N9" s="49" t="s">
        <v>45</v>
      </c>
      <c r="O9" s="49" t="s">
        <v>44</v>
      </c>
      <c r="P9" s="49" t="s">
        <v>45</v>
      </c>
      <c r="Q9" s="49" t="s">
        <v>44</v>
      </c>
      <c r="R9" s="49" t="s">
        <v>45</v>
      </c>
      <c r="S9" s="49" t="s">
        <v>44</v>
      </c>
      <c r="T9" s="49" t="s">
        <v>45</v>
      </c>
      <c r="U9" s="49" t="s">
        <v>44</v>
      </c>
      <c r="V9" s="49" t="s">
        <v>45</v>
      </c>
      <c r="W9" s="49" t="s">
        <v>44</v>
      </c>
      <c r="X9" s="49" t="s">
        <v>45</v>
      </c>
      <c r="Y9" s="49" t="s">
        <v>44</v>
      </c>
      <c r="Z9" s="49" t="s">
        <v>45</v>
      </c>
      <c r="AA9" s="49" t="s">
        <v>44</v>
      </c>
      <c r="AB9" s="49" t="s">
        <v>45</v>
      </c>
      <c r="AC9" s="49" t="s">
        <v>44</v>
      </c>
      <c r="AD9" s="49" t="s">
        <v>45</v>
      </c>
      <c r="AE9" s="49" t="s">
        <v>44</v>
      </c>
      <c r="AF9" s="49" t="s">
        <v>45</v>
      </c>
      <c r="AG9" s="49" t="s">
        <v>44</v>
      </c>
      <c r="AH9" s="49" t="s">
        <v>45</v>
      </c>
      <c r="AI9" s="49" t="s">
        <v>44</v>
      </c>
      <c r="AJ9" s="49" t="s">
        <v>45</v>
      </c>
      <c r="AK9" s="49" t="s">
        <v>44</v>
      </c>
      <c r="AL9" s="49" t="s">
        <v>45</v>
      </c>
      <c r="AM9" s="49" t="s">
        <v>44</v>
      </c>
      <c r="AN9" s="49" t="s">
        <v>45</v>
      </c>
      <c r="AO9" s="49" t="s">
        <v>44</v>
      </c>
      <c r="AP9" s="49" t="s">
        <v>45</v>
      </c>
      <c r="AQ9" s="49" t="s">
        <v>44</v>
      </c>
      <c r="AR9" s="49" t="s">
        <v>45</v>
      </c>
      <c r="AS9" s="49" t="s">
        <v>44</v>
      </c>
      <c r="AT9" s="49" t="s">
        <v>45</v>
      </c>
      <c r="AU9" s="49" t="s">
        <v>44</v>
      </c>
      <c r="AV9" s="49" t="s">
        <v>45</v>
      </c>
      <c r="AW9" s="49" t="s">
        <v>44</v>
      </c>
      <c r="AX9" s="49" t="s">
        <v>45</v>
      </c>
      <c r="AY9" s="49" t="s">
        <v>44</v>
      </c>
      <c r="AZ9" s="49" t="s">
        <v>45</v>
      </c>
      <c r="BA9" s="49" t="s">
        <v>44</v>
      </c>
      <c r="BB9" s="49" t="s">
        <v>45</v>
      </c>
      <c r="BC9" s="49" t="s">
        <v>44</v>
      </c>
      <c r="BD9" s="49" t="s">
        <v>45</v>
      </c>
      <c r="BE9" s="49" t="s">
        <v>44</v>
      </c>
      <c r="BF9" s="49" t="s">
        <v>45</v>
      </c>
      <c r="BG9" s="49" t="s">
        <v>44</v>
      </c>
      <c r="BH9" s="49" t="s">
        <v>45</v>
      </c>
      <c r="BI9" s="49" t="s">
        <v>44</v>
      </c>
      <c r="BJ9" s="49" t="s">
        <v>45</v>
      </c>
      <c r="BK9" s="49" t="s">
        <v>44</v>
      </c>
      <c r="BL9" s="49" t="s">
        <v>45</v>
      </c>
      <c r="BM9" s="49" t="s">
        <v>44</v>
      </c>
      <c r="BN9" s="49" t="s">
        <v>45</v>
      </c>
      <c r="BO9" s="49" t="s">
        <v>44</v>
      </c>
      <c r="BP9" s="49" t="s">
        <v>45</v>
      </c>
      <c r="BQ9" s="49" t="s">
        <v>44</v>
      </c>
      <c r="BR9" s="49" t="s">
        <v>45</v>
      </c>
      <c r="BS9" s="49" t="s">
        <v>44</v>
      </c>
      <c r="BT9" s="49" t="s">
        <v>45</v>
      </c>
    </row>
    <row r="10" spans="2:72">
      <c r="B10" s="49" t="s">
        <v>79</v>
      </c>
      <c r="C10" s="23">
        <f ca="1">OFFSET('Monthly GA Stats'!$T$3, C8, 0)</f>
        <v>0.16671261310933089</v>
      </c>
      <c r="D10" s="23">
        <f ca="1">OFFSET('Monthly GA Stats'!$T$3, D8, 0)</f>
        <v>0.31544124801349205</v>
      </c>
      <c r="E10" s="23">
        <f ca="1">OFFSET('Monthly GA Stats'!$T$3, E8, 0)</f>
        <v>0.1655369247235105</v>
      </c>
      <c r="F10" s="23">
        <f ca="1">OFFSET('Monthly GA Stats'!$T$3, F8, 0)</f>
        <v>0.48215386112282288</v>
      </c>
      <c r="G10" s="23">
        <f ca="1">OFFSET('Monthly GA Stats'!$T$3, G8, 0)</f>
        <v>0.1655369247235105</v>
      </c>
      <c r="H10" s="23">
        <f ca="1">OFFSET('Monthly GA Stats'!$T$3, H8, 0)</f>
        <v>0.48215386112282288</v>
      </c>
      <c r="I10" s="23">
        <f ca="1">OFFSET('Monthly GA Stats'!$T$3, I8, 0)</f>
        <v>0.1655369247235105</v>
      </c>
      <c r="J10" s="23">
        <f ca="1">OFFSET('Monthly GA Stats'!$T$3, J8, 0)</f>
        <v>0.48215386112282288</v>
      </c>
      <c r="K10" s="23">
        <f ca="1">OFFSET('Monthly GA Stats'!$T$3, K8, 0)</f>
        <v>0.1655369247235105</v>
      </c>
      <c r="L10" s="23">
        <f ca="1">OFFSET('Monthly GA Stats'!$T$3, L8, 0)</f>
        <v>0.16671261310933089</v>
      </c>
      <c r="M10" s="23">
        <f ca="1">OFFSET('Monthly GA Stats'!$T$3, M8, 0)</f>
        <v>0.31544124801349205</v>
      </c>
      <c r="N10" s="23">
        <f ca="1">OFFSET('Monthly GA Stats'!$T$3, N8, 0)</f>
        <v>0.1655369247235105</v>
      </c>
      <c r="O10" s="23">
        <f ca="1">OFFSET('Monthly GA Stats'!$T$3, O8, 0)</f>
        <v>0.48215386112282288</v>
      </c>
      <c r="P10" s="23">
        <f ca="1">OFFSET('Monthly GA Stats'!$T$3, P8, 0)</f>
        <v>0.1655369247235105</v>
      </c>
      <c r="Q10" s="23">
        <f ca="1">OFFSET('Monthly GA Stats'!$T$3, Q8, 0)</f>
        <v>0.48215386112282288</v>
      </c>
      <c r="R10" s="23">
        <f ca="1">OFFSET('Monthly GA Stats'!$T$3, R8, 0)</f>
        <v>0.1655369247235105</v>
      </c>
      <c r="S10" s="23">
        <f ca="1">OFFSET('Monthly GA Stats'!$T$3, S8, 0)</f>
        <v>0.48215386112282288</v>
      </c>
      <c r="T10" s="23">
        <f ca="1">OFFSET('Monthly GA Stats'!$T$3, T8, 0)</f>
        <v>0.1655369247235105</v>
      </c>
      <c r="U10" s="23">
        <f ca="1">OFFSET('Monthly GA Stats'!$T$3, U8, 0)</f>
        <v>0.48215386112282288</v>
      </c>
      <c r="V10" s="23">
        <f ca="1">OFFSET('Monthly GA Stats'!$T$3, V8, 0)</f>
        <v>0.1655369247235105</v>
      </c>
      <c r="W10" s="23">
        <f ca="1">OFFSET('Monthly GA Stats'!$T$3, W8, 0)</f>
        <v>0.48215386112282288</v>
      </c>
      <c r="X10" s="23">
        <f ca="1">OFFSET('Monthly GA Stats'!$T$3, X8, 0)</f>
        <v>0.1655369247235105</v>
      </c>
      <c r="Y10" s="23">
        <f ca="1">OFFSET('Monthly GA Stats'!$T$3, Y8, 0)</f>
        <v>0.48215386112282288</v>
      </c>
      <c r="Z10" s="23">
        <f ca="1">OFFSET('Monthly GA Stats'!$T$3, Z8, 0)</f>
        <v>0.1655369247235105</v>
      </c>
      <c r="AA10" s="23">
        <f ca="1">OFFSET('Monthly GA Stats'!$T$3, AA8, 0)</f>
        <v>0.48215386112282288</v>
      </c>
      <c r="AB10" s="23">
        <f ca="1">OFFSET('Monthly GA Stats'!$T$3, AB8, 0)</f>
        <v>0.1655369247235105</v>
      </c>
      <c r="AC10" s="23">
        <f ca="1">OFFSET('Monthly GA Stats'!$T$3, AC8, 0)</f>
        <v>0.48215386112282288</v>
      </c>
      <c r="AD10" s="23">
        <f ca="1">OFFSET('Monthly GA Stats'!$T$3, AD8, 0)</f>
        <v>0.1655369247235105</v>
      </c>
      <c r="AE10" s="23">
        <f ca="1">OFFSET('Monthly GA Stats'!$T$3, AE8, 0)</f>
        <v>0.48215386112282288</v>
      </c>
      <c r="AF10" s="23">
        <f ca="1">OFFSET('Monthly GA Stats'!$T$3, AF8, 0)</f>
        <v>0.1655369247235105</v>
      </c>
      <c r="AG10" s="23">
        <f ca="1">OFFSET('Monthly GA Stats'!$T$3, AG8, 0)</f>
        <v>0.48215386112282288</v>
      </c>
      <c r="AH10" s="23">
        <f ca="1">OFFSET('Monthly GA Stats'!$T$3, AH8, 0)</f>
        <v>0.1655369247235105</v>
      </c>
      <c r="AI10" s="23">
        <f ca="1">OFFSET('Monthly GA Stats'!$T$3, AI8, 0)</f>
        <v>0.48215386112282288</v>
      </c>
      <c r="AJ10" s="23">
        <f ca="1">OFFSET('Monthly GA Stats'!$T$3, AJ8, 0)</f>
        <v>0.1655369247235105</v>
      </c>
      <c r="AK10" s="23">
        <f ca="1">OFFSET('Monthly GA Stats'!$T$3, AK8, 0)</f>
        <v>0.48215386112282288</v>
      </c>
      <c r="AL10" s="23">
        <f ca="1">OFFSET('Monthly GA Stats'!$T$3, AL8, 0)</f>
        <v>0.1655369247235105</v>
      </c>
      <c r="AM10" s="23">
        <f ca="1">OFFSET('Monthly GA Stats'!$T$3, AM8, 0)</f>
        <v>0.48215386112282288</v>
      </c>
      <c r="AN10" s="23">
        <f ca="1">OFFSET('Monthly GA Stats'!$T$3, AN8, 0)</f>
        <v>0.1655369247235105</v>
      </c>
      <c r="AO10" s="23">
        <f ca="1">OFFSET('Monthly GA Stats'!$T$3, AO8, 0)</f>
        <v>0.48215386112282288</v>
      </c>
      <c r="AP10" s="23">
        <f ca="1">OFFSET('Monthly GA Stats'!$T$3, AP8, 0)</f>
        <v>0.1655369247235105</v>
      </c>
      <c r="AQ10" s="23">
        <f ca="1">OFFSET('Monthly GA Stats'!$T$3, AQ8, 0)</f>
        <v>0.48215386112282288</v>
      </c>
      <c r="AR10" s="23">
        <f ca="1">OFFSET('Monthly GA Stats'!$T$3, AR8, 0)</f>
        <v>0.1655369247235105</v>
      </c>
      <c r="AS10" s="23">
        <f ca="1">OFFSET('Monthly GA Stats'!$T$3, AS8, 0)</f>
        <v>0.48215386112282288</v>
      </c>
      <c r="AT10" s="23">
        <f ca="1">OFFSET('Monthly GA Stats'!$T$3, AT8, 0)</f>
        <v>0.1655369247235105</v>
      </c>
      <c r="AU10" s="23">
        <f ca="1">OFFSET('Monthly GA Stats'!$T$3, AU8, 0)</f>
        <v>0.48215386112282288</v>
      </c>
      <c r="AV10" s="23">
        <f ca="1">OFFSET('Monthly GA Stats'!$T$3, AV8, 0)</f>
        <v>0.1655369247235105</v>
      </c>
      <c r="AW10" s="23">
        <f ca="1">OFFSET('Monthly GA Stats'!$T$3, AW8, 0)</f>
        <v>0.48215386112282288</v>
      </c>
      <c r="AX10" s="23">
        <f ca="1">OFFSET('Monthly GA Stats'!$T$3, AX8, 0)</f>
        <v>0.1655369247235105</v>
      </c>
      <c r="AY10" s="23">
        <f ca="1">OFFSET('Monthly GA Stats'!$T$3, AY8, 0)</f>
        <v>0.48215386112282288</v>
      </c>
      <c r="AZ10" s="23">
        <f ca="1">OFFSET('Monthly GA Stats'!$T$3, AZ8, 0)</f>
        <v>0.1655369247235105</v>
      </c>
      <c r="BA10" s="23">
        <f ca="1">OFFSET('Monthly GA Stats'!$T$3, BA8, 0)</f>
        <v>0.48215386112282288</v>
      </c>
      <c r="BB10" s="23">
        <f ca="1">OFFSET('Monthly GA Stats'!$T$3, BB8, 0)</f>
        <v>0.1655369247235105</v>
      </c>
      <c r="BC10" s="23">
        <f ca="1">OFFSET('Monthly GA Stats'!$T$3, BC8, 0)</f>
        <v>0.48215386112282288</v>
      </c>
      <c r="BD10" s="23">
        <f ca="1">OFFSET('Monthly GA Stats'!$T$3, BD8, 0)</f>
        <v>0.1655369247235105</v>
      </c>
      <c r="BE10" s="23">
        <f ca="1">OFFSET('Monthly GA Stats'!$T$3, BE8, 0)</f>
        <v>0.48215386112282288</v>
      </c>
      <c r="BF10" s="23">
        <f ca="1">OFFSET('Monthly GA Stats'!$T$3, BF8, 0)</f>
        <v>0.1655369247235105</v>
      </c>
      <c r="BG10" s="23">
        <f ca="1">OFFSET('Monthly GA Stats'!$T$3, BG8, 0)</f>
        <v>0.48215386112282288</v>
      </c>
      <c r="BH10" s="23">
        <f ca="1">OFFSET('Monthly GA Stats'!$T$3, BH8, 0)</f>
        <v>0.1655369247235105</v>
      </c>
      <c r="BI10" s="23">
        <f ca="1">OFFSET('Monthly GA Stats'!$T$3, BI8, 0)</f>
        <v>0.48215386112282288</v>
      </c>
      <c r="BJ10" s="23">
        <f ca="1">OFFSET('Monthly GA Stats'!$T$3, BJ8, 0)</f>
        <v>0.1655369247235105</v>
      </c>
      <c r="BK10" s="23">
        <f ca="1">OFFSET('Monthly GA Stats'!$T$3, BK8, 0)</f>
        <v>0.48215386112282288</v>
      </c>
      <c r="BL10" s="23">
        <f ca="1">OFFSET('Monthly GA Stats'!$T$3, BL8, 0)</f>
        <v>0.1655369247235105</v>
      </c>
      <c r="BM10" s="23">
        <f ca="1">OFFSET('Monthly GA Stats'!$T$3, BM8, 0)</f>
        <v>0.48215386112282288</v>
      </c>
      <c r="BN10" s="23">
        <f ca="1">OFFSET('Monthly GA Stats'!$T$3, BN8, 0)</f>
        <v>0.1655369247235105</v>
      </c>
      <c r="BO10" s="23">
        <f ca="1">OFFSET('Monthly GA Stats'!$T$3, BO8, 0)</f>
        <v>0.48215386112282288</v>
      </c>
      <c r="BP10" s="23">
        <f ca="1">OFFSET('Monthly GA Stats'!$T$3, BP8, 0)</f>
        <v>0.1655369247235105</v>
      </c>
      <c r="BQ10" s="23">
        <f ca="1">OFFSET('Monthly GA Stats'!$T$3, BQ8, 0)</f>
        <v>0.48215386112282288</v>
      </c>
      <c r="BR10" s="23">
        <f ca="1">OFFSET('Monthly GA Stats'!$T$3, BR8, 0)</f>
        <v>0.1655369247235105</v>
      </c>
      <c r="BS10" s="23">
        <f ca="1">OFFSET('Monthly GA Stats'!$T$3, BS8, 0)</f>
        <v>0.48215386112282288</v>
      </c>
      <c r="BT10" s="23">
        <f ca="1">OFFSET('Monthly GA Stats'!$T$3, BT8, 0)</f>
        <v>0.1655369247235105</v>
      </c>
    </row>
    <row r="11" spans="2:72">
      <c r="B11" s="49" t="s">
        <v>80</v>
      </c>
      <c r="C11" s="23">
        <f ca="1">OFFSET('Monthly GA Stats'!$U$3, C8, 0)</f>
        <v>0</v>
      </c>
      <c r="D11" s="23">
        <f ca="1">OFFSET('Monthly GA Stats'!$U$3, D8, 0)</f>
        <v>0</v>
      </c>
      <c r="E11" s="23">
        <f ca="1">OFFSET('Monthly GA Stats'!$U$3, E8, 0)</f>
        <v>0.35230921415366645</v>
      </c>
      <c r="F11" s="23">
        <f ca="1">OFFSET('Monthly GA Stats'!$U$3, F8, 0)</f>
        <v>0</v>
      </c>
      <c r="G11" s="23">
        <f ca="1">OFFSET('Monthly GA Stats'!$U$3, G8, 0)</f>
        <v>0.35230921415366645</v>
      </c>
      <c r="H11" s="23">
        <f ca="1">OFFSET('Monthly GA Stats'!$U$3, H8, 0)</f>
        <v>0</v>
      </c>
      <c r="I11" s="23">
        <f ca="1">OFFSET('Monthly GA Stats'!$U$3, I8, 0)</f>
        <v>0.35230921415366645</v>
      </c>
      <c r="J11" s="23">
        <f ca="1">OFFSET('Monthly GA Stats'!$U$3, J8, 0)</f>
        <v>0</v>
      </c>
      <c r="K11" s="23">
        <f ca="1">OFFSET('Monthly GA Stats'!$U$3, K8, 0)</f>
        <v>0.35230921415366645</v>
      </c>
      <c r="L11" s="23">
        <f ca="1">OFFSET('Monthly GA Stats'!$U$3, L8, 0)</f>
        <v>0</v>
      </c>
      <c r="M11" s="23">
        <f ca="1">OFFSET('Monthly GA Stats'!$U$3, M8, 0)</f>
        <v>0</v>
      </c>
      <c r="N11" s="23">
        <f ca="1">OFFSET('Monthly GA Stats'!$U$3, N8, 0)</f>
        <v>0.35230921415366645</v>
      </c>
      <c r="O11" s="23">
        <f ca="1">OFFSET('Monthly GA Stats'!$U$3, O8, 0)</f>
        <v>0</v>
      </c>
      <c r="P11" s="23">
        <f ca="1">OFFSET('Monthly GA Stats'!$U$3, P8, 0)</f>
        <v>0.35230921415366645</v>
      </c>
      <c r="Q11" s="23">
        <f ca="1">OFFSET('Monthly GA Stats'!$U$3, Q8, 0)</f>
        <v>0</v>
      </c>
      <c r="R11" s="23">
        <f ca="1">OFFSET('Monthly GA Stats'!$U$3, R8, 0)</f>
        <v>0.35230921415366645</v>
      </c>
      <c r="S11" s="23">
        <f ca="1">OFFSET('Monthly GA Stats'!$U$3, S8, 0)</f>
        <v>0</v>
      </c>
      <c r="T11" s="23">
        <f ca="1">OFFSET('Monthly GA Stats'!$U$3, T8, 0)</f>
        <v>0.35230921415366645</v>
      </c>
      <c r="U11" s="23">
        <f ca="1">OFFSET('Monthly GA Stats'!$U$3, U8, 0)</f>
        <v>0</v>
      </c>
      <c r="V11" s="23">
        <f ca="1">OFFSET('Monthly GA Stats'!$U$3, V8, 0)</f>
        <v>0.35230921415366645</v>
      </c>
      <c r="W11" s="23">
        <f ca="1">OFFSET('Monthly GA Stats'!$U$3, W8, 0)</f>
        <v>0</v>
      </c>
      <c r="X11" s="23">
        <f ca="1">OFFSET('Monthly GA Stats'!$U$3, X8, 0)</f>
        <v>0.35230921415366645</v>
      </c>
      <c r="Y11" s="23">
        <f ca="1">OFFSET('Monthly GA Stats'!$U$3, Y8, 0)</f>
        <v>0</v>
      </c>
      <c r="Z11" s="23">
        <f ca="1">OFFSET('Monthly GA Stats'!$U$3, Z8, 0)</f>
        <v>0.35230921415366645</v>
      </c>
      <c r="AA11" s="23">
        <f ca="1">OFFSET('Monthly GA Stats'!$U$3, AA8, 0)</f>
        <v>0</v>
      </c>
      <c r="AB11" s="23">
        <f ca="1">OFFSET('Monthly GA Stats'!$U$3, AB8, 0)</f>
        <v>0.35230921415366645</v>
      </c>
      <c r="AC11" s="23">
        <f ca="1">OFFSET('Monthly GA Stats'!$U$3, AC8, 0)</f>
        <v>0</v>
      </c>
      <c r="AD11" s="23">
        <f ca="1">OFFSET('Monthly GA Stats'!$U$3, AD8, 0)</f>
        <v>0.35230921415366645</v>
      </c>
      <c r="AE11" s="23">
        <f ca="1">OFFSET('Monthly GA Stats'!$U$3, AE8, 0)</f>
        <v>0</v>
      </c>
      <c r="AF11" s="23">
        <f ca="1">OFFSET('Monthly GA Stats'!$U$3, AF8, 0)</f>
        <v>0.35230921415366645</v>
      </c>
      <c r="AG11" s="23">
        <f ca="1">OFFSET('Monthly GA Stats'!$U$3, AG8, 0)</f>
        <v>0</v>
      </c>
      <c r="AH11" s="23">
        <f ca="1">OFFSET('Monthly GA Stats'!$U$3, AH8, 0)</f>
        <v>0.35230921415366645</v>
      </c>
      <c r="AI11" s="23">
        <f ca="1">OFFSET('Monthly GA Stats'!$U$3, AI8, 0)</f>
        <v>0</v>
      </c>
      <c r="AJ11" s="23">
        <f ca="1">OFFSET('Monthly GA Stats'!$U$3, AJ8, 0)</f>
        <v>0.35230921415366645</v>
      </c>
      <c r="AK11" s="23">
        <f ca="1">OFFSET('Monthly GA Stats'!$U$3, AK8, 0)</f>
        <v>0</v>
      </c>
      <c r="AL11" s="23">
        <f ca="1">OFFSET('Monthly GA Stats'!$U$3, AL8, 0)</f>
        <v>0.35230921415366645</v>
      </c>
      <c r="AM11" s="23">
        <f ca="1">OFFSET('Monthly GA Stats'!$U$3, AM8, 0)</f>
        <v>0</v>
      </c>
      <c r="AN11" s="23">
        <f ca="1">OFFSET('Monthly GA Stats'!$U$3, AN8, 0)</f>
        <v>0.35230921415366645</v>
      </c>
      <c r="AO11" s="23">
        <f ca="1">OFFSET('Monthly GA Stats'!$U$3, AO8, 0)</f>
        <v>0</v>
      </c>
      <c r="AP11" s="23">
        <f ca="1">OFFSET('Monthly GA Stats'!$U$3, AP8, 0)</f>
        <v>0.35230921415366645</v>
      </c>
      <c r="AQ11" s="23">
        <f ca="1">OFFSET('Monthly GA Stats'!$U$3, AQ8, 0)</f>
        <v>0</v>
      </c>
      <c r="AR11" s="23">
        <f ca="1">OFFSET('Monthly GA Stats'!$U$3, AR8, 0)</f>
        <v>0.35230921415366645</v>
      </c>
      <c r="AS11" s="23">
        <f ca="1">OFFSET('Monthly GA Stats'!$U$3, AS8, 0)</f>
        <v>0</v>
      </c>
      <c r="AT11" s="23">
        <f ca="1">OFFSET('Monthly GA Stats'!$U$3, AT8, 0)</f>
        <v>0.35230921415366645</v>
      </c>
      <c r="AU11" s="23">
        <f ca="1">OFFSET('Monthly GA Stats'!$U$3, AU8, 0)</f>
        <v>0</v>
      </c>
      <c r="AV11" s="23">
        <f ca="1">OFFSET('Monthly GA Stats'!$U$3, AV8, 0)</f>
        <v>0.35230921415366645</v>
      </c>
      <c r="AW11" s="23">
        <f ca="1">OFFSET('Monthly GA Stats'!$U$3, AW8, 0)</f>
        <v>0</v>
      </c>
      <c r="AX11" s="23">
        <f ca="1">OFFSET('Monthly GA Stats'!$U$3, AX8, 0)</f>
        <v>0.35230921415366645</v>
      </c>
      <c r="AY11" s="23">
        <f ca="1">OFFSET('Monthly GA Stats'!$U$3, AY8, 0)</f>
        <v>0</v>
      </c>
      <c r="AZ11" s="23">
        <f ca="1">OFFSET('Monthly GA Stats'!$U$3, AZ8, 0)</f>
        <v>0.35230921415366645</v>
      </c>
      <c r="BA11" s="23">
        <f ca="1">OFFSET('Monthly GA Stats'!$U$3, BA8, 0)</f>
        <v>0</v>
      </c>
      <c r="BB11" s="23">
        <f ca="1">OFFSET('Monthly GA Stats'!$U$3, BB8, 0)</f>
        <v>0.35230921415366645</v>
      </c>
      <c r="BC11" s="23">
        <f ca="1">OFFSET('Monthly GA Stats'!$U$3, BC8, 0)</f>
        <v>0</v>
      </c>
      <c r="BD11" s="23">
        <f ca="1">OFFSET('Monthly GA Stats'!$U$3, BD8, 0)</f>
        <v>0.35230921415366645</v>
      </c>
      <c r="BE11" s="23">
        <f ca="1">OFFSET('Monthly GA Stats'!$U$3, BE8, 0)</f>
        <v>0</v>
      </c>
      <c r="BF11" s="23">
        <f ca="1">OFFSET('Monthly GA Stats'!$U$3, BF8, 0)</f>
        <v>0.35230921415366645</v>
      </c>
      <c r="BG11" s="23">
        <f ca="1">OFFSET('Monthly GA Stats'!$U$3, BG8, 0)</f>
        <v>0</v>
      </c>
      <c r="BH11" s="23">
        <f ca="1">OFFSET('Monthly GA Stats'!$U$3, BH8, 0)</f>
        <v>0.35230921415366645</v>
      </c>
      <c r="BI11" s="23">
        <f ca="1">OFFSET('Monthly GA Stats'!$U$3, BI8, 0)</f>
        <v>0</v>
      </c>
      <c r="BJ11" s="23">
        <f ca="1">OFFSET('Monthly GA Stats'!$U$3, BJ8, 0)</f>
        <v>0.35230921415366645</v>
      </c>
      <c r="BK11" s="23">
        <f ca="1">OFFSET('Monthly GA Stats'!$U$3, BK8, 0)</f>
        <v>0</v>
      </c>
      <c r="BL11" s="23">
        <f ca="1">OFFSET('Monthly GA Stats'!$U$3, BL8, 0)</f>
        <v>0.35230921415366645</v>
      </c>
      <c r="BM11" s="23">
        <f ca="1">OFFSET('Monthly GA Stats'!$U$3, BM8, 0)</f>
        <v>0</v>
      </c>
      <c r="BN11" s="23">
        <f ca="1">OFFSET('Monthly GA Stats'!$U$3, BN8, 0)</f>
        <v>0.35230921415366645</v>
      </c>
      <c r="BO11" s="23">
        <f ca="1">OFFSET('Monthly GA Stats'!$U$3, BO8, 0)</f>
        <v>0</v>
      </c>
      <c r="BP11" s="23">
        <f ca="1">OFFSET('Monthly GA Stats'!$U$3, BP8, 0)</f>
        <v>0.35230921415366645</v>
      </c>
      <c r="BQ11" s="23">
        <f ca="1">OFFSET('Monthly GA Stats'!$U$3, BQ8, 0)</f>
        <v>0</v>
      </c>
      <c r="BR11" s="23">
        <f ca="1">OFFSET('Monthly GA Stats'!$U$3, BR8, 0)</f>
        <v>0.35230921415366645</v>
      </c>
      <c r="BS11" s="23">
        <f ca="1">OFFSET('Monthly GA Stats'!$U$3, BS8, 0)</f>
        <v>0</v>
      </c>
      <c r="BT11" s="23">
        <f ca="1">OFFSET('Monthly GA Stats'!$U$3, BT8, 0)</f>
        <v>0.35230921415366645</v>
      </c>
    </row>
    <row r="12" spans="2:72">
      <c r="B12" t="s">
        <v>166</v>
      </c>
      <c r="C12" s="62">
        <f ca="1">OFFSET('Calcs Annual'!$D$11, 0, 'Calcs Biennial'!C7-2016)*'Calcs Biennial'!C10 + OFFSET('Calcs Annual'!$D$11, 0, 'Calcs Biennial'!C7-2015)*'Calcs Biennial'!C11</f>
        <v>1792.2058377892636</v>
      </c>
      <c r="D12" s="62">
        <f ca="1">OFFSET('Calcs Annual'!$D$11, 0, 'Calcs Biennial'!D7-2016)*'Calcs Biennial'!D10 + OFFSET('Calcs Annual'!$D$11, 0, 'Calcs Biennial'!D7-2015)*'Calcs Biennial'!D11</f>
        <v>3391.0790289068391</v>
      </c>
      <c r="E12" s="62">
        <f ca="1">OFFSET('Calcs Annual'!$D$11, 0, 'Calcs Biennial'!E7-2016)*'Calcs Biennial'!E10 + OFFSET('Calcs Annual'!$D$11, 0, 'Calcs Biennial'!E7-2015)*'Calcs Biennial'!E11</f>
        <v>5516.8378662337427</v>
      </c>
      <c r="F12" s="62">
        <f ca="1">OFFSET('Calcs Annual'!$D$11, 0, 'Calcs Biennial'!F7-2016)*'Calcs Biennial'!F10 + OFFSET('Calcs Annual'!$D$11, 0, 'Calcs Biennial'!F7-2015)*'Calcs Biennial'!F11</f>
        <v>5114.6537450719643</v>
      </c>
      <c r="G12" s="62">
        <f ca="1">OFFSET('Calcs Annual'!$D$11, 0, 'Calcs Biennial'!G7-2016)*'Calcs Biennial'!G10 + OFFSET('Calcs Annual'!$D$11, 0, 'Calcs Biennial'!G7-2015)*'Calcs Biennial'!G11</f>
        <v>5657.1059177787693</v>
      </c>
      <c r="H12" s="62">
        <f ca="1">OFFSET('Calcs Annual'!$D$11, 0, 'Calcs Biennial'!H7-2016)*'Calcs Biennial'!H10 + OFFSET('Calcs Annual'!$D$11, 0, 'Calcs Biennial'!H7-2015)*'Calcs Biennial'!H11</f>
        <v>5338.8652169415045</v>
      </c>
      <c r="I12" s="62">
        <f ca="1">OFFSET('Calcs Annual'!$D$11, 0, 'Calcs Biennial'!I7-2016)*'Calcs Biennial'!I10 + OFFSET('Calcs Annual'!$D$11, 0, 'Calcs Biennial'!I7-2015)*'Calcs Biennial'!I11</f>
        <v>5578.0584410233396</v>
      </c>
      <c r="J12" s="62">
        <f ca="1">OFFSET('Calcs Annual'!$D$11, 0, 'Calcs Biennial'!J7-2016)*'Calcs Biennial'!J10 + OFFSET('Calcs Annual'!$D$11, 0, 'Calcs Biennial'!J7-2015)*'Calcs Biennial'!J11</f>
        <v>5125.3359629554016</v>
      </c>
      <c r="K12" s="62">
        <f ca="1">OFFSET('Calcs Annual'!$D$11, 0, 'Calcs Biennial'!K7-2016)*'Calcs Biennial'!K10 + OFFSET('Calcs Annual'!$D$11, 0, 'Calcs Biennial'!K7-2015)*'Calcs Biennial'!K11</f>
        <v>5117.1850180163838</v>
      </c>
      <c r="L12" s="62">
        <f ca="1">OFFSET('Calcs Annual'!$D$11, 0, 'Calcs Biennial'!L7-2016)*'Calcs Biennial'!L10 + OFFSET('Calcs Annual'!$D$11, 0, 'Calcs Biennial'!L7-2015)*'Calcs Biennial'!L11</f>
        <v>1588.7744302819967</v>
      </c>
      <c r="M12" s="62">
        <f ca="1">OFFSET('Calcs Annual'!$D$11, 0, 'Calcs Biennial'!M7-2016)*'Calcs Biennial'!M10 + OFFSET('Calcs Annual'!$D$11, 0, 'Calcs Biennial'!M7-2015)*'Calcs Biennial'!M11</f>
        <v>3006.1612001211424</v>
      </c>
      <c r="N12" s="62">
        <f ca="1">OFFSET('Calcs Annual'!$D$11, 0, 'Calcs Biennial'!N7-2016)*'Calcs Biennial'!N10 + OFFSET('Calcs Annual'!$D$11, 0, 'Calcs Biennial'!N7-2015)*'Calcs Biennial'!N11</f>
        <v>4801.21567637916</v>
      </c>
      <c r="O12" s="62">
        <f ca="1">OFFSET('Calcs Annual'!$D$11, 0, 'Calcs Biennial'!O7-2016)*'Calcs Biennial'!O10 + OFFSET('Calcs Annual'!$D$11, 0, 'Calcs Biennial'!O7-2015)*'Calcs Biennial'!O11</f>
        <v>4411.7300951779316</v>
      </c>
      <c r="P12" s="62">
        <f ca="1">OFFSET('Calcs Annual'!$D$11, 0, 'Calcs Biennial'!P7-2016)*'Calcs Biennial'!P10 + OFFSET('Calcs Annual'!$D$11, 0, 'Calcs Biennial'!P7-2015)*'Calcs Biennial'!P11</f>
        <v>4455.2734803871117</v>
      </c>
      <c r="Q12" s="62">
        <f ca="1">OFFSET('Calcs Annual'!$D$11, 0, 'Calcs Biennial'!Q7-2016)*'Calcs Biennial'!Q10 + OFFSET('Calcs Annual'!$D$11, 0, 'Calcs Biennial'!Q7-2015)*'Calcs Biennial'!Q11</f>
        <v>4024.3712662094536</v>
      </c>
      <c r="R12" s="62">
        <f ca="1">OFFSET('Calcs Annual'!$D$11, 0, 'Calcs Biennial'!R7-2016)*'Calcs Biennial'!R10 + OFFSET('Calcs Annual'!$D$11, 0, 'Calcs Biennial'!R7-2015)*'Calcs Biennial'!R11</f>
        <v>4625.9954112327732</v>
      </c>
      <c r="S12" s="62">
        <f ca="1">OFFSET('Calcs Annual'!$D$11, 0, 'Calcs Biennial'!S7-2016)*'Calcs Biennial'!S10 + OFFSET('Calcs Annual'!$D$11, 0, 'Calcs Biennial'!S7-2015)*'Calcs Biennial'!S11</f>
        <v>4440.0187189713624</v>
      </c>
      <c r="T12" s="62">
        <f ca="1">OFFSET('Calcs Annual'!$D$11, 0, 'Calcs Biennial'!T7-2016)*'Calcs Biennial'!T10 + OFFSET('Calcs Annual'!$D$11, 0, 'Calcs Biennial'!T7-2015)*'Calcs Biennial'!T11</f>
        <v>4386.6439619490593</v>
      </c>
      <c r="U12" s="62">
        <f ca="1">OFFSET('Calcs Annual'!$D$11, 0, 'Calcs Biennial'!U7-2016)*'Calcs Biennial'!U10 + OFFSET('Calcs Annual'!$D$11, 0, 'Calcs Biennial'!U7-2015)*'Calcs Biennial'!U11</f>
        <v>3917.1563607461621</v>
      </c>
      <c r="V12" s="62">
        <f ca="1">OFFSET('Calcs Annual'!$D$11, 0, 'Calcs Biennial'!V7-2016)*'Calcs Biennial'!V10 + OFFSET('Calcs Annual'!$D$11, 0, 'Calcs Biennial'!V7-2015)*'Calcs Biennial'!V11</f>
        <v>4460.5537529235316</v>
      </c>
      <c r="W12" s="62">
        <f ca="1">OFFSET('Calcs Annual'!$D$11, 0, 'Calcs Biennial'!W7-2016)*'Calcs Biennial'!W10 + OFFSET('Calcs Annual'!$D$11, 0, 'Calcs Biennial'!W7-2015)*'Calcs Biennial'!W11</f>
        <v>4263.9793021243286</v>
      </c>
      <c r="X12" s="62">
        <f ca="1">OFFSET('Calcs Annual'!$D$11, 0, 'Calcs Biennial'!X7-2016)*'Calcs Biennial'!X10 + OFFSET('Calcs Annual'!$D$11, 0, 'Calcs Biennial'!X7-2015)*'Calcs Biennial'!X11</f>
        <v>4598.9690315920689</v>
      </c>
      <c r="Y12" s="62">
        <f ca="1">OFFSET('Calcs Annual'!$D$11, 0, 'Calcs Biennial'!Y7-2016)*'Calcs Biennial'!Y10 + OFFSET('Calcs Annual'!$D$11, 0, 'Calcs Biennial'!Y7-2015)*'Calcs Biennial'!Y11</f>
        <v>4290.4488281386421</v>
      </c>
      <c r="Z12" s="62">
        <f ca="1">OFFSET('Calcs Annual'!$D$11, 0, 'Calcs Biennial'!Z7-2016)*'Calcs Biennial'!Z10 + OFFSET('Calcs Annual'!$D$11, 0, 'Calcs Biennial'!Z7-2015)*'Calcs Biennial'!Z11</f>
        <v>4586.0417581509373</v>
      </c>
      <c r="AA12" s="62">
        <f ca="1">OFFSET('Calcs Annual'!$D$11, 0, 'Calcs Biennial'!AA7-2016)*'Calcs Biennial'!AA10 + OFFSET('Calcs Annual'!$D$11, 0, 'Calcs Biennial'!AA7-2015)*'Calcs Biennial'!AA11</f>
        <v>4260.3201278029728</v>
      </c>
      <c r="AB12" s="62">
        <f ca="1">OFFSET('Calcs Annual'!$D$11, 0, 'Calcs Biennial'!AB7-2016)*'Calcs Biennial'!AB10 + OFFSET('Calcs Annual'!$D$11, 0, 'Calcs Biennial'!AB7-2015)*'Calcs Biennial'!AB11</f>
        <v>4419.4147393088442</v>
      </c>
      <c r="AC12" s="62">
        <f ca="1">OFFSET('Calcs Annual'!$D$11, 0, 'Calcs Biennial'!AC7-2016)*'Calcs Biennial'!AC10 + OFFSET('Calcs Annual'!$D$11, 0, 'Calcs Biennial'!AC7-2015)*'Calcs Biennial'!AC11</f>
        <v>4046.4385570821137</v>
      </c>
      <c r="AD12" s="62">
        <f ca="1">OFFSET('Calcs Annual'!$D$11, 0, 'Calcs Biennial'!AD7-2016)*'Calcs Biennial'!AD10 + OFFSET('Calcs Annual'!$D$11, 0, 'Calcs Biennial'!AD7-2015)*'Calcs Biennial'!AD11</f>
        <v>4140.8292584275032</v>
      </c>
      <c r="AE12" s="62">
        <f ca="1">OFFSET('Calcs Annual'!$D$11, 0, 'Calcs Biennial'!AE7-2016)*'Calcs Biennial'!AE10 + OFFSET('Calcs Annual'!$D$11, 0, 'Calcs Biennial'!AE7-2015)*'Calcs Biennial'!AE11</f>
        <v>3765.6744901383872</v>
      </c>
      <c r="AF12" s="62">
        <f ca="1">OFFSET('Calcs Annual'!$D$11, 0, 'Calcs Biennial'!AF7-2016)*'Calcs Biennial'!AF10 + OFFSET('Calcs Annual'!$D$11, 0, 'Calcs Biennial'!AF7-2015)*'Calcs Biennial'!AF11</f>
        <v>3699.144589829375</v>
      </c>
      <c r="AG12" s="62">
        <f ca="1">OFFSET('Calcs Annual'!$D$11, 0, 'Calcs Biennial'!AG7-2016)*'Calcs Biennial'!AG10 + OFFSET('Calcs Annual'!$D$11, 0, 'Calcs Biennial'!AG7-2015)*'Calcs Biennial'!AG11</f>
        <v>3293.1261108729018</v>
      </c>
      <c r="AH12" s="62">
        <f ca="1">OFFSET('Calcs Annual'!$D$11, 0, 'Calcs Biennial'!AH7-2016)*'Calcs Biennial'!AH10 + OFFSET('Calcs Annual'!$D$11, 0, 'Calcs Biennial'!AH7-2015)*'Calcs Biennial'!AH11</f>
        <v>3460.3571008909121</v>
      </c>
      <c r="AI12" s="62">
        <f ca="1">OFFSET('Calcs Annual'!$D$11, 0, 'Calcs Biennial'!AI7-2016)*'Calcs Biennial'!AI10 + OFFSET('Calcs Annual'!$D$11, 0, 'Calcs Biennial'!AI7-2015)*'Calcs Biennial'!AI11</f>
        <v>3188.3655686841944</v>
      </c>
      <c r="AJ12" s="62">
        <f ca="1">OFFSET('Calcs Annual'!$D$11, 0, 'Calcs Biennial'!AJ7-2016)*'Calcs Biennial'!AJ10 + OFFSET('Calcs Annual'!$D$11, 0, 'Calcs Biennial'!AJ7-2015)*'Calcs Biennial'!AJ11</f>
        <v>3132.7884659205915</v>
      </c>
      <c r="AK12" s="62">
        <f ca="1">OFFSET('Calcs Annual'!$D$11, 0, 'Calcs Biennial'!AK7-2016)*'Calcs Biennial'!AK10 + OFFSET('Calcs Annual'!$D$11, 0, 'Calcs Biennial'!AK7-2015)*'Calcs Biennial'!AK11</f>
        <v>2789.2935646063715</v>
      </c>
      <c r="AL12" s="62">
        <f ca="1">OFFSET('Calcs Annual'!$D$11, 0, 'Calcs Biennial'!AL7-2016)*'Calcs Biennial'!AL10 + OFFSET('Calcs Annual'!$D$11, 0, 'Calcs Biennial'!AL7-2015)*'Calcs Biennial'!AL11</f>
        <v>2635.482630863381</v>
      </c>
      <c r="AM12" s="62">
        <f ca="1">OFFSET('Calcs Annual'!$D$11, 0, 'Calcs Biennial'!AM7-2016)*'Calcs Biennial'!AM10 + OFFSET('Calcs Annual'!$D$11, 0, 'Calcs Biennial'!AM7-2015)*'Calcs Biennial'!AM11</f>
        <v>2296.2131419135872</v>
      </c>
      <c r="AN12" s="62">
        <f ca="1">OFFSET('Calcs Annual'!$D$11, 0, 'Calcs Biennial'!AN7-2016)*'Calcs Biennial'!AN10 + OFFSET('Calcs Annual'!$D$11, 0, 'Calcs Biennial'!AN7-2015)*'Calcs Biennial'!AN11</f>
        <v>2043.678375246297</v>
      </c>
      <c r="AO12" s="62">
        <f ca="1">OFFSET('Calcs Annual'!$D$11, 0, 'Calcs Biennial'!AO7-2016)*'Calcs Biennial'!AO10 + OFFSET('Calcs Annual'!$D$11, 0, 'Calcs Biennial'!AO7-2015)*'Calcs Biennial'!AO11</f>
        <v>1717.9776547999645</v>
      </c>
      <c r="AP12" s="62">
        <f ca="1">OFFSET('Calcs Annual'!$D$11, 0, 'Calcs Biennial'!AP7-2016)*'Calcs Biennial'!AP10 + OFFSET('Calcs Annual'!$D$11, 0, 'Calcs Biennial'!AP7-2015)*'Calcs Biennial'!AP11</f>
        <v>1739.3562845066153</v>
      </c>
      <c r="AQ12" s="62">
        <f ca="1">OFFSET('Calcs Annual'!$D$11, 0, 'Calcs Biennial'!AQ7-2016)*'Calcs Biennial'!AQ10 + OFFSET('Calcs Annual'!$D$11, 0, 'Calcs Biennial'!AQ7-2015)*'Calcs Biennial'!AQ11</f>
        <v>1573.1879509744267</v>
      </c>
      <c r="AR12" s="62">
        <f ca="1">OFFSET('Calcs Annual'!$D$11, 0, 'Calcs Biennial'!AR7-2016)*'Calcs Biennial'!AR10 + OFFSET('Calcs Annual'!$D$11, 0, 'Calcs Biennial'!AR7-2015)*'Calcs Biennial'!AR11</f>
        <v>1592.7648078496479</v>
      </c>
      <c r="AS12" s="62">
        <f ca="1">OFFSET('Calcs Annual'!$D$11, 0, 'Calcs Biennial'!AS7-2016)*'Calcs Biennial'!AS10 + OFFSET('Calcs Annual'!$D$11, 0, 'Calcs Biennial'!AS7-2015)*'Calcs Biennial'!AS11</f>
        <v>1440.6010009363517</v>
      </c>
      <c r="AT12" s="62">
        <f ca="1">OFFSET('Calcs Annual'!$D$11, 0, 'Calcs Biennial'!AT7-2016)*'Calcs Biennial'!AT10 + OFFSET('Calcs Annual'!$D$11, 0, 'Calcs Biennial'!AT7-2015)*'Calcs Biennial'!AT11</f>
        <v>1458.5279368705883</v>
      </c>
      <c r="AU12" s="62">
        <f ca="1">OFFSET('Calcs Annual'!$D$11, 0, 'Calcs Biennial'!AU7-2016)*'Calcs Biennial'!AU10 + OFFSET('Calcs Annual'!$D$11, 0, 'Calcs Biennial'!AU7-2015)*'Calcs Biennial'!AU11</f>
        <v>1319.1883669165952</v>
      </c>
      <c r="AV12" s="62">
        <f ca="1">OFFSET('Calcs Annual'!$D$11, 0, 'Calcs Biennial'!AV7-2016)*'Calcs Biennial'!AV10 + OFFSET('Calcs Annual'!$D$11, 0, 'Calcs Biennial'!AV7-2015)*'Calcs Biennial'!AV11</f>
        <v>1335.6044358513889</v>
      </c>
      <c r="AW12" s="62">
        <f ca="1">OFFSET('Calcs Annual'!$D$11, 0, 'Calcs Biennial'!AW7-2016)*'Calcs Biennial'!AW10 + OFFSET('Calcs Annual'!$D$11, 0, 'Calcs Biennial'!AW7-2015)*'Calcs Biennial'!AW11</f>
        <v>1208.0082870114297</v>
      </c>
      <c r="AX12" s="62">
        <f ca="1">OFFSET('Calcs Annual'!$D$11, 0, 'Calcs Biennial'!AX7-2016)*'Calcs Biennial'!AX10 + OFFSET('Calcs Annual'!$D$11, 0, 'Calcs Biennial'!AX7-2015)*'Calcs Biennial'!AX11</f>
        <v>1223.0408235397294</v>
      </c>
      <c r="AY12" s="62">
        <f ca="1">OFFSET('Calcs Annual'!$D$11, 0, 'Calcs Biennial'!AY7-2016)*'Calcs Biennial'!AY10 + OFFSET('Calcs Annual'!$D$11, 0, 'Calcs Biennial'!AY7-2015)*'Calcs Biennial'!AY11</f>
        <v>1106.1983702139114</v>
      </c>
      <c r="AZ12" s="62">
        <f ca="1">OFFSET('Calcs Annual'!$D$11, 0, 'Calcs Biennial'!AZ7-2016)*'Calcs Biennial'!AZ10 + OFFSET('Calcs Annual'!$D$11, 0, 'Calcs Biennial'!AZ7-2015)*'Calcs Biennial'!AZ11</f>
        <v>1119.9639772768612</v>
      </c>
      <c r="BA12" s="62">
        <f ca="1">OFFSET('Calcs Annual'!$D$11, 0, 'Calcs Biennial'!BA7-2016)*'Calcs Biennial'!BA10 + OFFSET('Calcs Annual'!$D$11, 0, 'Calcs Biennial'!BA7-2015)*'Calcs Biennial'!BA11</f>
        <v>1012.9689071018236</v>
      </c>
      <c r="BB12" s="62">
        <f ca="1">OFFSET('Calcs Annual'!$D$11, 0, 'Calcs Biennial'!BB7-2016)*'Calcs Biennial'!BB10 + OFFSET('Calcs Annual'!$D$11, 0, 'Calcs Biennial'!BB7-2015)*'Calcs Biennial'!BB11</f>
        <v>1025.5743604433005</v>
      </c>
      <c r="BC12" s="62">
        <f ca="1">OFFSET('Calcs Annual'!$D$11, 0, 'Calcs Biennial'!BC7-2016)*'Calcs Biennial'!BC10 + OFFSET('Calcs Annual'!$D$11, 0, 'Calcs Biennial'!BC7-2015)*'Calcs Biennial'!BC11</f>
        <v>927.59674429518373</v>
      </c>
      <c r="BD12" s="62">
        <f ca="1">OFFSET('Calcs Annual'!$D$11, 0, 'Calcs Biennial'!BD7-2016)*'Calcs Biennial'!BD10 + OFFSET('Calcs Annual'!$D$11, 0, 'Calcs Biennial'!BD7-2015)*'Calcs Biennial'!BD11</f>
        <v>939.13982068967312</v>
      </c>
      <c r="BE12" s="62">
        <f ca="1">OFFSET('Calcs Annual'!$D$11, 0, 'Calcs Biennial'!BE7-2016)*'Calcs Biennial'!BE10 + OFFSET('Calcs Annual'!$D$11, 0, 'Calcs Biennial'!BE7-2015)*'Calcs Biennial'!BE11</f>
        <v>849.41967516929276</v>
      </c>
      <c r="BF12" s="62">
        <f ca="1">OFFSET('Calcs Annual'!$D$11, 0, 'Calcs Biennial'!BF7-2016)*'Calcs Biennial'!BF10 + OFFSET('Calcs Annual'!$D$11, 0, 'Calcs Biennial'!BF7-2015)*'Calcs Biennial'!BF11</f>
        <v>859.98991084741783</v>
      </c>
      <c r="BG12" s="62">
        <f ca="1">OFFSET('Calcs Annual'!$D$11, 0, 'Calcs Biennial'!BG7-2016)*'Calcs Biennial'!BG10 + OFFSET('Calcs Annual'!$D$11, 0, 'Calcs Biennial'!BG7-2015)*'Calcs Biennial'!BG11</f>
        <v>777.83130331374252</v>
      </c>
      <c r="BH12" s="62">
        <f ca="1">OFFSET('Calcs Annual'!$D$11, 0, 'Calcs Biennial'!BH7-2016)*'Calcs Biennial'!BH10 + OFFSET('Calcs Annual'!$D$11, 0, 'Calcs Biennial'!BH7-2015)*'Calcs Biennial'!BH11</f>
        <v>787.51068846833141</v>
      </c>
      <c r="BI12" s="62">
        <f ca="1">OFFSET('Calcs Annual'!$D$11, 0, 'Calcs Biennial'!BI7-2016)*'Calcs Biennial'!BI10 + OFFSET('Calcs Annual'!$D$11, 0, 'Calcs Biennial'!BI7-2015)*'Calcs Biennial'!BI11</f>
        <v>712.27633889475396</v>
      </c>
      <c r="BJ12" s="62">
        <f ca="1">OFFSET('Calcs Annual'!$D$11, 0, 'Calcs Biennial'!BJ7-2016)*'Calcs Biennial'!BJ10 + OFFSET('Calcs Annual'!$D$11, 0, 'Calcs Biennial'!BJ7-2015)*'Calcs Biennial'!BJ11</f>
        <v>721.13995365452388</v>
      </c>
      <c r="BK12" s="62">
        <f ca="1">OFFSET('Calcs Annual'!$D$11, 0, 'Calcs Biennial'!BK7-2016)*'Calcs Biennial'!BK10 + OFFSET('Calcs Annual'!$D$11, 0, 'Calcs Biennial'!BK7-2015)*'Calcs Biennial'!BK11</f>
        <v>652.24629143612276</v>
      </c>
      <c r="BL12" s="62">
        <f ca="1">OFFSET('Calcs Annual'!$D$11, 0, 'Calcs Biennial'!BL7-2016)*'Calcs Biennial'!BL10 + OFFSET('Calcs Annual'!$D$11, 0, 'Calcs Biennial'!BL7-2015)*'Calcs Biennial'!BL11</f>
        <v>660.36288824003896</v>
      </c>
      <c r="BM12" s="62">
        <f ca="1">OFFSET('Calcs Annual'!$D$11, 0, 'Calcs Biennial'!BM7-2016)*'Calcs Biennial'!BM10 + OFFSET('Calcs Annual'!$D$11, 0, 'Calcs Biennial'!BM7-2015)*'Calcs Biennial'!BM11</f>
        <v>597.27552560893969</v>
      </c>
      <c r="BN12" s="62">
        <f ca="1">OFFSET('Calcs Annual'!$D$11, 0, 'Calcs Biennial'!BN7-2016)*'Calcs Biennial'!BN10 + OFFSET('Calcs Annual'!$D$11, 0, 'Calcs Biennial'!BN7-2015)*'Calcs Biennial'!BN11</f>
        <v>604.70806249855707</v>
      </c>
      <c r="BO12" s="62">
        <f ca="1">OFFSET('Calcs Annual'!$D$11, 0, 'Calcs Biennial'!BO7-2016)*'Calcs Biennial'!BO10 + OFFSET('Calcs Annual'!$D$11, 0, 'Calcs Biennial'!BO7-2015)*'Calcs Biennial'!BO11</f>
        <v>546.93764943602184</v>
      </c>
      <c r="BP12" s="62">
        <f ca="1">OFFSET('Calcs Annual'!$D$11, 0, 'Calcs Biennial'!BP7-2016)*'Calcs Biennial'!BP10 + OFFSET('Calcs Annual'!$D$11, 0, 'Calcs Biennial'!BP7-2015)*'Calcs Biennial'!BP11</f>
        <v>553.74377840239663</v>
      </c>
      <c r="BQ12" s="62">
        <f ca="1">OFFSET('Calcs Annual'!$D$11, 0, 'Calcs Biennial'!BQ7-2016)*'Calcs Biennial'!BQ10 + OFFSET('Calcs Annual'!$D$11, 0, 'Calcs Biennial'!BQ7-2015)*'Calcs Biennial'!BQ11</f>
        <v>500.84220689541553</v>
      </c>
      <c r="BR12" s="62">
        <f ca="1">OFFSET('Calcs Annual'!$D$11, 0, 'Calcs Biennial'!BR7-2016)*'Calcs Biennial'!BR10 + OFFSET('Calcs Annual'!$D$11, 0, 'Calcs Biennial'!BR7-2015)*'Calcs Biennial'!BR11</f>
        <v>507.07472106855568</v>
      </c>
      <c r="BS12" s="62">
        <f ca="1">OFFSET('Calcs Annual'!$D$11, 0, 'Calcs Biennial'!BS7-2016)*'Calcs Biennial'!BS10 + OFFSET('Calcs Annual'!$D$11, 0, 'Calcs Biennial'!BS7-2015)*'Calcs Biennial'!BS11</f>
        <v>458.63164926848316</v>
      </c>
      <c r="BT12" s="62">
        <f ca="1">OFFSET('Calcs Annual'!$D$11, 0, 'Calcs Biennial'!BT7-2016)*'Calcs Biennial'!BT10 + OFFSET('Calcs Annual'!$D$11, 0, 'Calcs Biennial'!BT7-2015)*'Calcs Biennial'!BT11</f>
        <v>157.46109058211303</v>
      </c>
    </row>
    <row r="13" spans="2:72">
      <c r="B13" t="s">
        <v>165</v>
      </c>
      <c r="C13" s="62">
        <f ca="1">C12+'Res Bill Biennial'!C27</f>
        <v>1620.0318203094214</v>
      </c>
      <c r="D13" s="62">
        <f ca="1">D12+'Res Bill Biennial'!D27</f>
        <v>1640.8133645249009</v>
      </c>
      <c r="E13" s="62">
        <f ca="1">E12+'Res Bill Biennial'!E27</f>
        <v>3039.2189839253228</v>
      </c>
      <c r="F13" s="62">
        <f ca="1">F12+'Res Bill Biennial'!F27</f>
        <v>2769.5042905959422</v>
      </c>
      <c r="G13" s="62">
        <f ca="1">G12+'Res Bill Biennial'!G27</f>
        <v>3200.9904785399949</v>
      </c>
      <c r="H13" s="62">
        <f ca="1">H12+'Res Bill Biennial'!H27</f>
        <v>2927.9402219857843</v>
      </c>
      <c r="I13" s="62">
        <f ca="1">I12+'Res Bill Biennial'!I27</f>
        <v>3057.9533910490672</v>
      </c>
      <c r="J13" s="62">
        <f ca="1">J12+'Res Bill Biennial'!J27</f>
        <v>2654.2254563673559</v>
      </c>
      <c r="K13" s="62">
        <f ca="1">K12+'Res Bill Biennial'!K27</f>
        <v>2679.2115053562434</v>
      </c>
      <c r="L13" s="62">
        <f ca="1">L12+'Res Bill Biennial'!L27</f>
        <v>819.84345139682785</v>
      </c>
      <c r="M13" s="62">
        <f ca="1">M12+'Res Bill Biennial'!M27</f>
        <v>2316.8343157031823</v>
      </c>
      <c r="N13" s="62">
        <f ca="1">N12+'Res Bill Biennial'!N27</f>
        <v>3967.2529519154587</v>
      </c>
      <c r="O13" s="62">
        <f ca="1">O12+'Res Bill Biennial'!O27</f>
        <v>3652.186806677455</v>
      </c>
      <c r="P13" s="62">
        <f ca="1">P12+'Res Bill Biennial'!P27</f>
        <v>3857.0519863458576</v>
      </c>
      <c r="Q13" s="62">
        <f ca="1">Q12+'Res Bill Biennial'!Q27</f>
        <v>3493.8516526268058</v>
      </c>
      <c r="R13" s="62">
        <f ca="1">R12+'Res Bill Biennial'!R27</f>
        <v>4212.8127790364506</v>
      </c>
      <c r="S13" s="62">
        <f ca="1">S12+'Res Bill Biennial'!S27</f>
        <v>4080.2177663276798</v>
      </c>
      <c r="T13" s="62">
        <f ca="1">T12+'Res Bill Biennial'!T27</f>
        <v>4214.0536477369551</v>
      </c>
      <c r="U13" s="62">
        <f ca="1">U12+'Res Bill Biennial'!U27</f>
        <v>3835.4518730488112</v>
      </c>
      <c r="V13" s="62">
        <f ca="1">V12+'Res Bill Biennial'!V27</f>
        <v>4462.7613920019949</v>
      </c>
      <c r="W13" s="62">
        <f ca="1">W12+'Res Bill Biennial'!W27</f>
        <v>4307.8956129576209</v>
      </c>
      <c r="X13" s="62">
        <f ca="1">X12+'Res Bill Biennial'!X27</f>
        <v>4653.3108799457195</v>
      </c>
      <c r="Y13" s="62">
        <f ca="1">Y12+'Res Bill Biennial'!Y27</f>
        <v>4350.6567846842836</v>
      </c>
      <c r="Z13" s="62">
        <f ca="1">Z12+'Res Bill Biennial'!Z27</f>
        <v>4716.1086607462275</v>
      </c>
      <c r="AA13" s="62">
        <f ca="1">AA12+'Res Bill Biennial'!AA27</f>
        <v>4426.9260210040738</v>
      </c>
      <c r="AB13" s="62">
        <f ca="1">AB12+'Res Bill Biennial'!AB27</f>
        <v>4715.3954398179194</v>
      </c>
      <c r="AC13" s="62">
        <f ca="1">AC12+'Res Bill Biennial'!AC27</f>
        <v>4410.6548513741791</v>
      </c>
      <c r="AD13" s="62">
        <f ca="1">AD12+'Res Bill Biennial'!AD27</f>
        <v>4698.8385419628576</v>
      </c>
      <c r="AE13" s="62">
        <f ca="1">AE12+'Res Bill Biennial'!AE27</f>
        <v>4427.4733033507446</v>
      </c>
      <c r="AF13" s="62">
        <f ca="1">AF12+'Res Bill Biennial'!AF27</f>
        <v>4346.7883169382894</v>
      </c>
      <c r="AG13" s="62">
        <f ca="1">AG12+'Res Bill Biennial'!AG27</f>
        <v>3941.6388250933551</v>
      </c>
      <c r="AH13" s="62">
        <f ca="1">AH12+'Res Bill Biennial'!AH27</f>
        <v>4185.1034583731325</v>
      </c>
      <c r="AI13" s="62">
        <f ca="1">AI12+'Res Bill Biennial'!AI27</f>
        <v>3960.2261605551466</v>
      </c>
      <c r="AJ13" s="62">
        <f ca="1">AJ12+'Res Bill Biennial'!AJ27</f>
        <v>3938.4675029734844</v>
      </c>
      <c r="AK13" s="62">
        <f ca="1">AK12+'Res Bill Biennial'!AK27</f>
        <v>3621.8306138104226</v>
      </c>
      <c r="AL13" s="62">
        <f ca="1">AL12+'Res Bill Biennial'!AL27</f>
        <v>3679.7156766243761</v>
      </c>
      <c r="AM13" s="62">
        <f ca="1">AM12+'Res Bill Biennial'!AM27</f>
        <v>3459.7873260403549</v>
      </c>
      <c r="AN13" s="62">
        <f ca="1">AN12+'Res Bill Biennial'!AN27</f>
        <v>3276.3184705146332</v>
      </c>
      <c r="AO13" s="62">
        <f ca="1">AO12+'Res Bill Biennial'!AO27</f>
        <v>3000.5068069365539</v>
      </c>
      <c r="AP13" s="62">
        <f ca="1">AP12+'Res Bill Biennial'!AP27</f>
        <v>3069.6030524386979</v>
      </c>
      <c r="AQ13" s="62">
        <f ca="1">AQ12+'Res Bill Biennial'!AQ27</f>
        <v>2943.6460683446885</v>
      </c>
      <c r="AR13" s="62">
        <f ca="1">AR12+'Res Bill Biennial'!AR27</f>
        <v>2927.4854033924189</v>
      </c>
      <c r="AS13" s="62">
        <f ca="1">AS12+'Res Bill Biennial'!AS27</f>
        <v>2773.814478531629</v>
      </c>
      <c r="AT13" s="62">
        <f ca="1">AT12+'Res Bill Biennial'!AT27</f>
        <v>2813.5640594774804</v>
      </c>
      <c r="AU13" s="62">
        <f ca="1">AU12+'Res Bill Biennial'!AU27</f>
        <v>2701.7783844753458</v>
      </c>
      <c r="AV13" s="62">
        <f ca="1">AV12+'Res Bill Biennial'!AV27</f>
        <v>2627.4452473459592</v>
      </c>
      <c r="AW13" s="62">
        <f ca="1">AW12+'Res Bill Biennial'!AW27</f>
        <v>2470.2796727064297</v>
      </c>
      <c r="AX13" s="62">
        <f ca="1">AX12+'Res Bill Biennial'!AX27</f>
        <v>2445.6232010217664</v>
      </c>
      <c r="AY13" s="62">
        <f ca="1">AY12+'Res Bill Biennial'!AY27</f>
        <v>2323.9194257803283</v>
      </c>
      <c r="AZ13" s="62">
        <f ca="1">AZ12+'Res Bill Biennial'!AZ27</f>
        <v>2339.7810476015839</v>
      </c>
      <c r="BA13" s="62">
        <f ca="1">BA12+'Res Bill Biennial'!BA27</f>
        <v>2248.8061627552438</v>
      </c>
      <c r="BB13" s="62">
        <f ca="1">BB12+'Res Bill Biennial'!BB27</f>
        <v>2266.1519399608878</v>
      </c>
      <c r="BC13" s="62">
        <f ca="1">BC12+'Res Bill Biennial'!BC27</f>
        <v>2185.7729124434195</v>
      </c>
      <c r="BD13" s="62">
        <f ca="1">BD12+'Res Bill Biennial'!BD27</f>
        <v>2153.8474838850507</v>
      </c>
      <c r="BE13" s="62">
        <f ca="1">BE12+'Res Bill Biennial'!BE27</f>
        <v>2057.2775458578571</v>
      </c>
      <c r="BF13" s="62">
        <f ca="1">BF12+'Res Bill Biennial'!BF27</f>
        <v>2076.2358058315513</v>
      </c>
      <c r="BG13" s="62">
        <f ca="1">BG12+'Res Bill Biennial'!BG27</f>
        <v>2013.2030122797933</v>
      </c>
      <c r="BH13" s="62">
        <f ca="1">BH12+'Res Bill Biennial'!BH27</f>
        <v>1996.2307342480353</v>
      </c>
      <c r="BI13" s="62">
        <f ca="1">BI12+'Res Bill Biennial'!BI27</f>
        <v>1922.4907563634602</v>
      </c>
      <c r="BJ13" s="62">
        <f ca="1">BJ12+'Res Bill Biennial'!BJ27</f>
        <v>1946.4255475244354</v>
      </c>
      <c r="BK13" s="62">
        <f ca="1">BK12+'Res Bill Biennial'!BK27</f>
        <v>1900.1138893718812</v>
      </c>
      <c r="BL13" s="62">
        <f ca="1">BL12+'Res Bill Biennial'!BL27</f>
        <v>1937.2770932408141</v>
      </c>
      <c r="BM13" s="62">
        <f ca="1">BM12+'Res Bill Biennial'!BM27</f>
        <v>1904.4007677479799</v>
      </c>
      <c r="BN13" s="62">
        <f ca="1">BN12+'Res Bill Biennial'!BN27</f>
        <v>1954.7393300767003</v>
      </c>
      <c r="BO13" s="62">
        <f ca="1">BO12+'Res Bill Biennial'!BO27</f>
        <v>1935.0146489130816</v>
      </c>
      <c r="BP13" s="62">
        <f ca="1">BP12+'Res Bill Biennial'!BP27</f>
        <v>-5006.99793202828</v>
      </c>
      <c r="BQ13" s="62">
        <f ca="1">BQ12+'Res Bill Biennial'!BQ27</f>
        <v>-8880.161889349607</v>
      </c>
      <c r="BR13" s="62">
        <f ca="1">BR12+'Res Bill Biennial'!BR27</f>
        <v>-8831.139159938064</v>
      </c>
      <c r="BS13" s="62">
        <f ca="1">BS12+'Res Bill Biennial'!BS27</f>
        <v>-8972.773163966116</v>
      </c>
      <c r="BT13" s="62">
        <f ca="1">BT12+'Res Bill Biennial'!BT27</f>
        <v>-873.51884262712292</v>
      </c>
    </row>
    <row r="14" spans="2:72">
      <c r="B14" t="s">
        <v>163</v>
      </c>
      <c r="C14" s="62">
        <f ca="1">C13-C12</f>
        <v>-172.17401747984218</v>
      </c>
      <c r="D14" s="62">
        <f t="shared" ref="D14:N14" ca="1" si="5">D13-D12</f>
        <v>-1750.2656643819382</v>
      </c>
      <c r="E14" s="62">
        <f t="shared" ca="1" si="5"/>
        <v>-2477.6188823084199</v>
      </c>
      <c r="F14" s="62">
        <f t="shared" ca="1" si="5"/>
        <v>-2345.1494544760221</v>
      </c>
      <c r="G14" s="62">
        <f t="shared" ca="1" si="5"/>
        <v>-2456.1154392387743</v>
      </c>
      <c r="H14" s="62">
        <f t="shared" ca="1" si="5"/>
        <v>-2410.9249949557202</v>
      </c>
      <c r="I14" s="62">
        <f t="shared" ca="1" si="5"/>
        <v>-2520.1050499742723</v>
      </c>
      <c r="J14" s="62">
        <f t="shared" ca="1" si="5"/>
        <v>-2471.1105065880456</v>
      </c>
      <c r="K14" s="62">
        <f t="shared" ca="1" si="5"/>
        <v>-2437.9735126601404</v>
      </c>
      <c r="L14" s="62">
        <f t="shared" ca="1" si="5"/>
        <v>-768.93097888516888</v>
      </c>
      <c r="M14" s="62">
        <f t="shared" ca="1" si="5"/>
        <v>-689.32688441796017</v>
      </c>
      <c r="N14" s="62">
        <f t="shared" ca="1" si="5"/>
        <v>-833.96272446370131</v>
      </c>
      <c r="O14" s="62">
        <f t="shared" ref="O14:BQ14" ca="1" si="6">O13-O12</f>
        <v>-759.54328850047659</v>
      </c>
      <c r="P14" s="62">
        <f t="shared" ca="1" si="6"/>
        <v>-598.22149404125412</v>
      </c>
      <c r="Q14" s="62">
        <f t="shared" ca="1" si="6"/>
        <v>-530.51961358264771</v>
      </c>
      <c r="R14" s="62">
        <f t="shared" ca="1" si="6"/>
        <v>-413.18263219632263</v>
      </c>
      <c r="S14" s="62">
        <f t="shared" ca="1" si="6"/>
        <v>-359.80095264368265</v>
      </c>
      <c r="T14" s="62">
        <f t="shared" ca="1" si="6"/>
        <v>-172.5903142121042</v>
      </c>
      <c r="U14" s="62">
        <f t="shared" ca="1" si="6"/>
        <v>-81.704487697350942</v>
      </c>
      <c r="V14" s="62">
        <f t="shared" ca="1" si="6"/>
        <v>2.2076390784632167</v>
      </c>
      <c r="W14" s="62">
        <f t="shared" ca="1" si="6"/>
        <v>43.9163108332923</v>
      </c>
      <c r="X14" s="62">
        <f t="shared" ca="1" si="6"/>
        <v>54.341848353650676</v>
      </c>
      <c r="Y14" s="62">
        <f t="shared" ca="1" si="6"/>
        <v>60.207956545641537</v>
      </c>
      <c r="Z14" s="62">
        <f t="shared" ca="1" si="6"/>
        <v>130.06690259529023</v>
      </c>
      <c r="AA14" s="62">
        <f t="shared" ca="1" si="6"/>
        <v>166.60589320110103</v>
      </c>
      <c r="AB14" s="62">
        <f t="shared" ca="1" si="6"/>
        <v>295.98070050907518</v>
      </c>
      <c r="AC14" s="62">
        <f t="shared" ca="1" si="6"/>
        <v>364.21629429206541</v>
      </c>
      <c r="AD14" s="62">
        <f t="shared" ca="1" si="6"/>
        <v>558.00928353535437</v>
      </c>
      <c r="AE14" s="62">
        <f t="shared" ca="1" si="6"/>
        <v>661.79881321235735</v>
      </c>
      <c r="AF14" s="62">
        <f t="shared" ca="1" si="6"/>
        <v>647.64372710891439</v>
      </c>
      <c r="AG14" s="62">
        <f t="shared" ca="1" si="6"/>
        <v>648.51271422045329</v>
      </c>
      <c r="AH14" s="62">
        <f t="shared" ca="1" si="6"/>
        <v>724.74635748222045</v>
      </c>
      <c r="AI14" s="62">
        <f t="shared" ca="1" si="6"/>
        <v>771.86059187095225</v>
      </c>
      <c r="AJ14" s="62">
        <f t="shared" ca="1" si="6"/>
        <v>805.67903705289291</v>
      </c>
      <c r="AK14" s="62">
        <f t="shared" ca="1" si="6"/>
        <v>832.53704920405107</v>
      </c>
      <c r="AL14" s="62">
        <f t="shared" ca="1" si="6"/>
        <v>1044.2330457609951</v>
      </c>
      <c r="AM14" s="62">
        <f t="shared" ca="1" si="6"/>
        <v>1163.5741841267677</v>
      </c>
      <c r="AN14" s="62">
        <f t="shared" ca="1" si="6"/>
        <v>1232.6400952683362</v>
      </c>
      <c r="AO14" s="62">
        <f t="shared" ca="1" si="6"/>
        <v>1282.5291521365893</v>
      </c>
      <c r="AP14" s="62">
        <f t="shared" ca="1" si="6"/>
        <v>1330.2467679320825</v>
      </c>
      <c r="AQ14" s="62">
        <f t="shared" ca="1" si="6"/>
        <v>1370.4581173702618</v>
      </c>
      <c r="AR14" s="62">
        <f t="shared" ca="1" si="6"/>
        <v>1334.720595542771</v>
      </c>
      <c r="AS14" s="62">
        <f t="shared" ca="1" si="6"/>
        <v>1333.2134775952773</v>
      </c>
      <c r="AT14" s="62">
        <f t="shared" ca="1" si="6"/>
        <v>1355.0361226068921</v>
      </c>
      <c r="AU14" s="62">
        <f t="shared" ca="1" si="6"/>
        <v>1382.5900175587506</v>
      </c>
      <c r="AV14" s="62">
        <f t="shared" ca="1" si="6"/>
        <v>1291.8408114945703</v>
      </c>
      <c r="AW14" s="62">
        <f t="shared" ca="1" si="6"/>
        <v>1262.2713856949999</v>
      </c>
      <c r="AX14" s="62">
        <f t="shared" ca="1" si="6"/>
        <v>1222.5823774820369</v>
      </c>
      <c r="AY14" s="62">
        <f t="shared" ca="1" si="6"/>
        <v>1217.7210555664169</v>
      </c>
      <c r="AZ14" s="62">
        <f t="shared" ca="1" si="6"/>
        <v>1219.8170703247226</v>
      </c>
      <c r="BA14" s="62">
        <f t="shared" ca="1" si="6"/>
        <v>1235.8372556534202</v>
      </c>
      <c r="BB14" s="62">
        <f t="shared" ca="1" si="6"/>
        <v>1240.5775795175873</v>
      </c>
      <c r="BC14" s="62">
        <f t="shared" ca="1" si="6"/>
        <v>1258.1761681482358</v>
      </c>
      <c r="BD14" s="62">
        <f t="shared" ca="1" si="6"/>
        <v>1214.7076631953776</v>
      </c>
      <c r="BE14" s="62">
        <f t="shared" ca="1" si="6"/>
        <v>1207.8578706885644</v>
      </c>
      <c r="BF14" s="62">
        <f t="shared" ca="1" si="6"/>
        <v>1216.2458949841334</v>
      </c>
      <c r="BG14" s="62">
        <f t="shared" ca="1" si="6"/>
        <v>1235.3717089660508</v>
      </c>
      <c r="BH14" s="62">
        <f t="shared" ca="1" si="6"/>
        <v>1208.7200457797039</v>
      </c>
      <c r="BI14" s="62">
        <f t="shared" ca="1" si="6"/>
        <v>1210.2144174687062</v>
      </c>
      <c r="BJ14" s="62">
        <f t="shared" ca="1" si="6"/>
        <v>1225.2855938699115</v>
      </c>
      <c r="BK14" s="62">
        <f t="shared" ca="1" si="6"/>
        <v>1247.8675979357586</v>
      </c>
      <c r="BL14" s="62">
        <f t="shared" ca="1" si="6"/>
        <v>1276.9142050007752</v>
      </c>
      <c r="BM14" s="62">
        <f t="shared" ca="1" si="6"/>
        <v>1307.1252421390402</v>
      </c>
      <c r="BN14" s="62">
        <f t="shared" ca="1" si="6"/>
        <v>1350.0312675781433</v>
      </c>
      <c r="BO14" s="62">
        <f t="shared" ca="1" si="6"/>
        <v>1388.0769994770599</v>
      </c>
      <c r="BP14" s="62">
        <f t="shared" ca="1" si="6"/>
        <v>-5560.7417104306769</v>
      </c>
      <c r="BQ14" s="62">
        <f t="shared" ca="1" si="6"/>
        <v>-9381.0040962450221</v>
      </c>
      <c r="BR14" s="62">
        <f ca="1">BR13-BR12</f>
        <v>-9338.213881006619</v>
      </c>
      <c r="BS14" s="62">
        <f ca="1">BS13-BS12</f>
        <v>-9431.4048132345997</v>
      </c>
      <c r="BT14" s="62">
        <f ca="1">BT13-BT12</f>
        <v>-1030.9799332092359</v>
      </c>
    </row>
    <row r="15" spans="2:72">
      <c r="B15" t="s">
        <v>164</v>
      </c>
      <c r="C15" s="62">
        <v>0</v>
      </c>
      <c r="D15" s="62">
        <f ca="1">C16*$C$5</f>
        <v>-4.4593122054045544</v>
      </c>
      <c r="E15" s="62">
        <f t="shared" ref="E15:O15" ca="1" si="7">D16*$C$5</f>
        <v>-48.786942860573404</v>
      </c>
      <c r="F15" s="62">
        <f t="shared" ca="1" si="7"/>
        <v>-112.60867321569715</v>
      </c>
      <c r="G15" s="62">
        <f t="shared" ca="1" si="7"/>
        <v>-174.69623450176343</v>
      </c>
      <c r="H15" s="62">
        <f t="shared" ca="1" si="7"/>
        <v>-241.15545161718836</v>
      </c>
      <c r="I15" s="62">
        <f t="shared" ca="1" si="7"/>
        <v>-308.15195766346079</v>
      </c>
      <c r="J15" s="62">
        <f t="shared" ca="1" si="7"/>
        <v>-379.59901273204639</v>
      </c>
      <c r="K15" s="62">
        <f t="shared" ca="1" si="7"/>
        <v>-451.61326018600067</v>
      </c>
      <c r="L15" s="62">
        <f t="shared" ca="1" si="7"/>
        <v>-524.60961968496702</v>
      </c>
      <c r="M15" s="62">
        <f t="shared" ca="1" si="7"/>
        <v>-557.28687147994594</v>
      </c>
      <c r="N15" s="62">
        <f t="shared" ca="1" si="7"/>
        <v>-588.77866357181313</v>
      </c>
      <c r="O15" s="62">
        <f t="shared" ca="1" si="7"/>
        <v>-624.71976864989517</v>
      </c>
      <c r="P15" s="62">
        <f t="shared" ref="P15:BR15" ca="1" si="8">O16*$C$5</f>
        <v>-659.68883921404358</v>
      </c>
      <c r="Q15" s="62">
        <f t="shared" ca="1" si="8"/>
        <v>-691.46600395145208</v>
      </c>
      <c r="R15" s="62">
        <f t="shared" ca="1" si="8"/>
        <v>-722.33564326400551</v>
      </c>
      <c r="S15" s="62">
        <f t="shared" ca="1" si="8"/>
        <v>-751.020955998707</v>
      </c>
      <c r="T15" s="62">
        <f t="shared" ca="1" si="8"/>
        <v>-779.08239237589578</v>
      </c>
      <c r="U15" s="62">
        <f t="shared" ca="1" si="8"/>
        <v>-803.12342262570814</v>
      </c>
      <c r="V15" s="62">
        <f t="shared" ca="1" si="8"/>
        <v>-825.47582845882425</v>
      </c>
      <c r="W15" s="62">
        <f t="shared" ca="1" si="8"/>
        <v>-846.27312075016448</v>
      </c>
      <c r="X15" s="62">
        <f t="shared" ca="1" si="8"/>
        <v>-866.54215253474979</v>
      </c>
      <c r="Y15" s="62">
        <f t="shared" ca="1" si="8"/>
        <v>-887.05984937164976</v>
      </c>
      <c r="Z15" s="62">
        <f t="shared" ca="1" si="8"/>
        <v>-907.94767270622219</v>
      </c>
      <c r="AA15" s="62">
        <f t="shared" ca="1" si="8"/>
        <v>-927.59839400517865</v>
      </c>
      <c r="AB15" s="62">
        <f t="shared" ca="1" si="8"/>
        <v>-946.82248607492386</v>
      </c>
      <c r="AC15" s="62">
        <f t="shared" ca="1" si="8"/>
        <v>-963.26396532121726</v>
      </c>
      <c r="AD15" s="62">
        <f t="shared" ca="1" si="8"/>
        <v>-978.39702848525985</v>
      </c>
      <c r="AE15" s="62">
        <f t="shared" ca="1" si="8"/>
        <v>-989.01680818791192</v>
      </c>
      <c r="AF15" s="62">
        <f t="shared" ca="1" si="8"/>
        <v>-997.28294596934961</v>
      </c>
      <c r="AG15" s="62">
        <f t="shared" ca="1" si="8"/>
        <v>-1006.1154857479477</v>
      </c>
      <c r="AH15" s="62">
        <f t="shared" ca="1" si="8"/>
        <v>-1015.1491997424704</v>
      </c>
      <c r="AI15" s="62">
        <f t="shared" ca="1" si="8"/>
        <v>-1022.4853179972862</v>
      </c>
      <c r="AJ15" s="62">
        <f t="shared" ca="1" si="8"/>
        <v>-1028.8165667348446</v>
      </c>
      <c r="AK15" s="62">
        <f t="shared" ca="1" si="8"/>
        <v>-1034.4534375453834</v>
      </c>
      <c r="AL15" s="62">
        <f t="shared" ca="1" si="8"/>
        <v>-1039.5542226855296</v>
      </c>
      <c r="AM15" s="62">
        <f t="shared" ca="1" si="8"/>
        <v>-1039.4360268748144</v>
      </c>
      <c r="AN15" s="62">
        <f t="shared" ca="1" si="8"/>
        <v>-1036.3000651381894</v>
      </c>
      <c r="AO15" s="62">
        <f t="shared" ca="1" si="8"/>
        <v>-1031.3401492228415</v>
      </c>
      <c r="AP15" s="62">
        <f t="shared" ca="1" si="8"/>
        <v>-1024.9946457995898</v>
      </c>
      <c r="AQ15" s="62">
        <f t="shared" ca="1" si="8"/>
        <v>-1017.2834069974206</v>
      </c>
      <c r="AR15" s="62">
        <f t="shared" ca="1" si="8"/>
        <v>-1008.3615540990817</v>
      </c>
      <c r="AS15" s="62">
        <f t="shared" ca="1" si="8"/>
        <v>-1000.1171150883448</v>
      </c>
      <c r="AT15" s="62">
        <f t="shared" ca="1" si="8"/>
        <v>-991.70247876254075</v>
      </c>
      <c r="AU15" s="62">
        <f t="shared" ca="1" si="8"/>
        <v>-982.52399222828501</v>
      </c>
      <c r="AV15" s="62">
        <f t="shared" ca="1" si="8"/>
        <v>-972.41757712326944</v>
      </c>
      <c r="AW15" s="62">
        <f t="shared" ca="1" si="8"/>
        <v>-964.34834955495398</v>
      </c>
      <c r="AX15" s="62">
        <f t="shared" ca="1" si="8"/>
        <v>-956.82225715535378</v>
      </c>
      <c r="AY15" s="62">
        <f t="shared" ca="1" si="8"/>
        <v>-950.10866008806545</v>
      </c>
      <c r="AZ15" s="62">
        <f t="shared" ca="1" si="8"/>
        <v>-943.34827109048001</v>
      </c>
      <c r="BA15" s="62">
        <f t="shared" ca="1" si="8"/>
        <v>-936.36415279066068</v>
      </c>
      <c r="BB15" s="62">
        <f t="shared" ca="1" si="8"/>
        <v>-928.7989028101905</v>
      </c>
      <c r="BC15" s="62">
        <f t="shared" ca="1" si="8"/>
        <v>-920.92279104815168</v>
      </c>
      <c r="BD15" s="62">
        <f t="shared" ca="1" si="8"/>
        <v>-912.40314076861</v>
      </c>
      <c r="BE15" s="62">
        <f t="shared" ca="1" si="8"/>
        <v>-904.76636384098992</v>
      </c>
      <c r="BF15" s="62">
        <f t="shared" ca="1" si="8"/>
        <v>-897.10970621684896</v>
      </c>
      <c r="BG15" s="62">
        <f t="shared" ca="1" si="8"/>
        <v>-889.04772995667906</v>
      </c>
      <c r="BH15" s="62">
        <f t="shared" ca="1" si="8"/>
        <v>-880.29893932943639</v>
      </c>
      <c r="BI15" s="62">
        <f t="shared" ca="1" si="8"/>
        <v>-872.00240870478967</v>
      </c>
      <c r="BJ15" s="62">
        <f t="shared" ca="1" si="8"/>
        <v>-863.45854159873943</v>
      </c>
      <c r="BK15" s="62">
        <f t="shared" ca="1" si="8"/>
        <v>-854.31811438186685</v>
      </c>
      <c r="BL15" s="62">
        <f t="shared" ca="1" si="8"/>
        <v>-844.37631929473173</v>
      </c>
      <c r="BM15" s="62">
        <f t="shared" ca="1" si="8"/>
        <v>-833.44960434066854</v>
      </c>
      <c r="BN15" s="62">
        <f ca="1">ROUND(BM16*$C$5,1)</f>
        <v>-821.5</v>
      </c>
      <c r="BO15" s="62">
        <f ca="1">ROUND(BN16*$C$5,1)</f>
        <v>-808.1</v>
      </c>
      <c r="BP15" s="62">
        <f t="shared" ca="1" si="8"/>
        <v>-793.48068345638137</v>
      </c>
      <c r="BQ15" s="62">
        <f t="shared" ca="1" si="8"/>
        <v>-954.00021052484885</v>
      </c>
      <c r="BR15" s="62">
        <f t="shared" ca="1" si="8"/>
        <v>-1215.0817246325787</v>
      </c>
      <c r="BS15" s="62">
        <f ca="1">BR16*$C$5</f>
        <v>-1481.6776847079811</v>
      </c>
      <c r="BT15" s="62">
        <f ca="1">BS16*$C$5</f>
        <v>-1757.3625337485435</v>
      </c>
    </row>
    <row r="16" spans="2:72">
      <c r="B16" t="s">
        <v>87</v>
      </c>
      <c r="C16" s="62">
        <f ca="1">C14*(1+$C$5)</f>
        <v>-176.52345477462907</v>
      </c>
      <c r="D16" s="62">
        <f ca="1">C16+D14+D15</f>
        <v>-1931.2484313619718</v>
      </c>
      <c r="E16" s="62">
        <f t="shared" ref="E16:N16" ca="1" si="9">D16+E14+E15</f>
        <v>-4457.6542565309655</v>
      </c>
      <c r="F16" s="62">
        <f t="shared" ca="1" si="9"/>
        <v>-6915.4123842226845</v>
      </c>
      <c r="G16" s="62">
        <f t="shared" ca="1" si="9"/>
        <v>-9546.2240579632235</v>
      </c>
      <c r="H16" s="62">
        <f t="shared" ca="1" si="9"/>
        <v>-12198.304504536132</v>
      </c>
      <c r="I16" s="62">
        <f t="shared" ca="1" si="9"/>
        <v>-15026.561512173865</v>
      </c>
      <c r="J16" s="62">
        <f t="shared" ca="1" si="9"/>
        <v>-17877.271031493958</v>
      </c>
      <c r="K16" s="62">
        <f t="shared" ca="1" si="9"/>
        <v>-20766.857804340099</v>
      </c>
      <c r="L16" s="62">
        <f t="shared" ca="1" si="9"/>
        <v>-22060.398402910236</v>
      </c>
      <c r="M16" s="62">
        <f t="shared" ca="1" si="9"/>
        <v>-23307.012158808142</v>
      </c>
      <c r="N16" s="62">
        <f t="shared" ca="1" si="9"/>
        <v>-24729.753546843658</v>
      </c>
      <c r="O16" s="62">
        <f t="shared" ref="O16:BR16" ca="1" si="10">N16+O14+O15</f>
        <v>-26114.01660399403</v>
      </c>
      <c r="P16" s="62">
        <f t="shared" ca="1" si="10"/>
        <v>-27371.926937249325</v>
      </c>
      <c r="Q16" s="62">
        <f t="shared" ca="1" si="10"/>
        <v>-28593.912554783426</v>
      </c>
      <c r="R16" s="62">
        <f t="shared" ca="1" si="10"/>
        <v>-29729.430830243757</v>
      </c>
      <c r="S16" s="62">
        <f t="shared" ca="1" si="10"/>
        <v>-30840.252738886149</v>
      </c>
      <c r="T16" s="62">
        <f t="shared" ca="1" si="10"/>
        <v>-31791.925445474146</v>
      </c>
      <c r="U16" s="62">
        <f t="shared" ca="1" si="10"/>
        <v>-32676.753355797206</v>
      </c>
      <c r="V16" s="62">
        <f t="shared" ca="1" si="10"/>
        <v>-33500.021545177566</v>
      </c>
      <c r="W16" s="62">
        <f t="shared" ca="1" si="10"/>
        <v>-34302.378355094435</v>
      </c>
      <c r="X16" s="62">
        <f t="shared" ca="1" si="10"/>
        <v>-35114.578659275532</v>
      </c>
      <c r="Y16" s="62">
        <f t="shared" ca="1" si="10"/>
        <v>-35941.430552101534</v>
      </c>
      <c r="Z16" s="62">
        <f t="shared" ca="1" si="10"/>
        <v>-36719.311322212467</v>
      </c>
      <c r="AA16" s="62">
        <f t="shared" ca="1" si="10"/>
        <v>-37480.303823016548</v>
      </c>
      <c r="AB16" s="62">
        <f t="shared" ca="1" si="10"/>
        <v>-38131.145608582396</v>
      </c>
      <c r="AC16" s="62">
        <f t="shared" ca="1" si="10"/>
        <v>-38730.193279611551</v>
      </c>
      <c r="AD16" s="62">
        <f t="shared" ca="1" si="10"/>
        <v>-39150.581024561456</v>
      </c>
      <c r="AE16" s="62">
        <f t="shared" ca="1" si="10"/>
        <v>-39477.799019537008</v>
      </c>
      <c r="AF16" s="62">
        <f t="shared" ca="1" si="10"/>
        <v>-39827.438238397444</v>
      </c>
      <c r="AG16" s="62">
        <f t="shared" ca="1" si="10"/>
        <v>-40185.041009924942</v>
      </c>
      <c r="AH16" s="62">
        <f t="shared" ca="1" si="10"/>
        <v>-40475.443852185192</v>
      </c>
      <c r="AI16" s="62">
        <f t="shared" ca="1" si="10"/>
        <v>-40726.068578311526</v>
      </c>
      <c r="AJ16" s="62">
        <f t="shared" ca="1" si="10"/>
        <v>-40949.206107993479</v>
      </c>
      <c r="AK16" s="62">
        <f t="shared" ca="1" si="10"/>
        <v>-41151.122496334807</v>
      </c>
      <c r="AL16" s="62">
        <f t="shared" ca="1" si="10"/>
        <v>-41146.443673259346</v>
      </c>
      <c r="AM16" s="62">
        <f t="shared" ca="1" si="10"/>
        <v>-41022.305516007393</v>
      </c>
      <c r="AN16" s="62">
        <f t="shared" ca="1" si="10"/>
        <v>-40825.965485877241</v>
      </c>
      <c r="AO16" s="62">
        <f t="shared" ca="1" si="10"/>
        <v>-40574.776482963498</v>
      </c>
      <c r="AP16" s="62">
        <f t="shared" ca="1" si="10"/>
        <v>-40269.524360831005</v>
      </c>
      <c r="AQ16" s="62">
        <f t="shared" ca="1" si="10"/>
        <v>-39916.349650458164</v>
      </c>
      <c r="AR16" s="62">
        <f t="shared" ca="1" si="10"/>
        <v>-39589.990609014472</v>
      </c>
      <c r="AS16" s="62">
        <f t="shared" ca="1" si="10"/>
        <v>-39256.894246507538</v>
      </c>
      <c r="AT16" s="62">
        <f t="shared" ca="1" si="10"/>
        <v>-38893.560602663187</v>
      </c>
      <c r="AU16" s="62">
        <f t="shared" ca="1" si="10"/>
        <v>-38493.49457733272</v>
      </c>
      <c r="AV16" s="62">
        <f t="shared" ca="1" si="10"/>
        <v>-38174.071342961419</v>
      </c>
      <c r="AW16" s="62">
        <f t="shared" ca="1" si="10"/>
        <v>-37876.148306821371</v>
      </c>
      <c r="AX16" s="62">
        <f t="shared" ca="1" si="10"/>
        <v>-37610.388186494689</v>
      </c>
      <c r="AY16" s="62">
        <f t="shared" ca="1" si="10"/>
        <v>-37342.775791016335</v>
      </c>
      <c r="AZ16" s="62">
        <f t="shared" ca="1" si="10"/>
        <v>-37066.30699178209</v>
      </c>
      <c r="BA16" s="62">
        <f t="shared" ca="1" si="10"/>
        <v>-36766.833888919326</v>
      </c>
      <c r="BB16" s="62">
        <f t="shared" ca="1" si="10"/>
        <v>-36455.055212211926</v>
      </c>
      <c r="BC16" s="62">
        <f t="shared" ca="1" si="10"/>
        <v>-36117.801835111837</v>
      </c>
      <c r="BD16" s="62">
        <f t="shared" ca="1" si="10"/>
        <v>-35815.497312685075</v>
      </c>
      <c r="BE16" s="62">
        <f t="shared" ca="1" si="10"/>
        <v>-35512.405805837494</v>
      </c>
      <c r="BF16" s="62">
        <f t="shared" ca="1" si="10"/>
        <v>-35193.269617070211</v>
      </c>
      <c r="BG16" s="62">
        <f t="shared" ca="1" si="10"/>
        <v>-34846.945638060839</v>
      </c>
      <c r="BH16" s="62">
        <f t="shared" ca="1" si="10"/>
        <v>-34518.524531610572</v>
      </c>
      <c r="BI16" s="62">
        <f t="shared" ca="1" si="10"/>
        <v>-34180.31252284666</v>
      </c>
      <c r="BJ16" s="62">
        <f t="shared" ca="1" si="10"/>
        <v>-33818.485470575484</v>
      </c>
      <c r="BK16" s="62">
        <f t="shared" ca="1" si="10"/>
        <v>-33424.935987021592</v>
      </c>
      <c r="BL16" s="62">
        <f t="shared" ca="1" si="10"/>
        <v>-32992.39810131555</v>
      </c>
      <c r="BM16" s="62">
        <f t="shared" ca="1" si="10"/>
        <v>-32518.722463517177</v>
      </c>
      <c r="BN16" s="62">
        <f ca="1">BM16+BN14+BN15</f>
        <v>-31990.191195939035</v>
      </c>
      <c r="BO16" s="62">
        <f t="shared" ca="1" si="10"/>
        <v>-31410.214196461973</v>
      </c>
      <c r="BP16" s="62">
        <f t="shared" ca="1" si="10"/>
        <v>-37764.436590349025</v>
      </c>
      <c r="BQ16" s="62">
        <f t="shared" ca="1" si="10"/>
        <v>-48099.440897118897</v>
      </c>
      <c r="BR16" s="62">
        <f t="shared" ca="1" si="10"/>
        <v>-58652.736502758096</v>
      </c>
      <c r="BS16" s="62">
        <f ca="1">BR16+BS14+BS15</f>
        <v>-69565.819000700663</v>
      </c>
      <c r="BT16" s="62">
        <f ca="1">BS16+BT14+BT15</f>
        <v>-72354.161467658443</v>
      </c>
    </row>
    <row r="17" spans="2:72">
      <c r="B17" t="s">
        <v>88</v>
      </c>
      <c r="C17" s="62">
        <v>0</v>
      </c>
      <c r="D17" s="62">
        <f ca="1">D16-C16</f>
        <v>-1754.7249765873428</v>
      </c>
      <c r="E17" s="62">
        <f t="shared" ref="E17:P17" ca="1" si="11">E16-D16</f>
        <v>-2526.4058251689939</v>
      </c>
      <c r="F17" s="62">
        <f t="shared" ca="1" si="11"/>
        <v>-2457.758127691719</v>
      </c>
      <c r="G17" s="62">
        <f t="shared" ca="1" si="11"/>
        <v>-2630.8116737405389</v>
      </c>
      <c r="H17" s="62">
        <f t="shared" ca="1" si="11"/>
        <v>-2652.0804465729088</v>
      </c>
      <c r="I17" s="62">
        <f t="shared" ca="1" si="11"/>
        <v>-2828.2570076377324</v>
      </c>
      <c r="J17" s="62">
        <f t="shared" ca="1" si="11"/>
        <v>-2850.709519320093</v>
      </c>
      <c r="K17" s="62">
        <f t="shared" ca="1" si="11"/>
        <v>-2889.5867728461417</v>
      </c>
      <c r="L17" s="62">
        <f t="shared" ca="1" si="11"/>
        <v>-1293.5405985701364</v>
      </c>
      <c r="M17" s="62">
        <f t="shared" ca="1" si="11"/>
        <v>-1246.6137558979062</v>
      </c>
      <c r="N17" s="62">
        <f t="shared" ca="1" si="11"/>
        <v>-1422.7413880355161</v>
      </c>
      <c r="O17" s="62">
        <f t="shared" ca="1" si="11"/>
        <v>-1384.2630571503723</v>
      </c>
      <c r="P17" s="62">
        <f t="shared" ca="1" si="11"/>
        <v>-1257.910333255295</v>
      </c>
      <c r="Q17" s="62">
        <f t="shared" ref="Q17:BR17" ca="1" si="12">Q16-P16</f>
        <v>-1221.985617534101</v>
      </c>
      <c r="R17" s="62">
        <f t="shared" ca="1" si="12"/>
        <v>-1135.5182754603302</v>
      </c>
      <c r="S17" s="62">
        <f t="shared" ca="1" si="12"/>
        <v>-1110.8219086423924</v>
      </c>
      <c r="T17" s="62">
        <f t="shared" ca="1" si="12"/>
        <v>-951.6727065879968</v>
      </c>
      <c r="U17" s="62">
        <f t="shared" ca="1" si="12"/>
        <v>-884.82791032305977</v>
      </c>
      <c r="V17" s="62">
        <f t="shared" ca="1" si="12"/>
        <v>-823.26818938036013</v>
      </c>
      <c r="W17" s="62">
        <f t="shared" ca="1" si="12"/>
        <v>-802.35680991686968</v>
      </c>
      <c r="X17" s="62">
        <f t="shared" ca="1" si="12"/>
        <v>-812.20030418109673</v>
      </c>
      <c r="Y17" s="62">
        <f t="shared" ca="1" si="12"/>
        <v>-826.85189282600186</v>
      </c>
      <c r="Z17" s="62">
        <f t="shared" ca="1" si="12"/>
        <v>-777.88077011093264</v>
      </c>
      <c r="AA17" s="62">
        <f t="shared" ca="1" si="12"/>
        <v>-760.99250080408092</v>
      </c>
      <c r="AB17" s="62">
        <f t="shared" ca="1" si="12"/>
        <v>-650.84178556584811</v>
      </c>
      <c r="AC17" s="62">
        <f t="shared" ca="1" si="12"/>
        <v>-599.04767102915503</v>
      </c>
      <c r="AD17" s="62">
        <f t="shared" ca="1" si="12"/>
        <v>-420.38774494990503</v>
      </c>
      <c r="AE17" s="62">
        <f t="shared" ca="1" si="12"/>
        <v>-327.21799497555185</v>
      </c>
      <c r="AF17" s="62">
        <f t="shared" ca="1" si="12"/>
        <v>-349.63921886043681</v>
      </c>
      <c r="AG17" s="62">
        <f t="shared" ca="1" si="12"/>
        <v>-357.60277152749768</v>
      </c>
      <c r="AH17" s="62">
        <f t="shared" ca="1" si="12"/>
        <v>-290.4028422602496</v>
      </c>
      <c r="AI17" s="62">
        <f t="shared" ca="1" si="12"/>
        <v>-250.62472612633428</v>
      </c>
      <c r="AJ17" s="62">
        <f t="shared" ca="1" si="12"/>
        <v>-223.13752968195331</v>
      </c>
      <c r="AK17" s="62">
        <f t="shared" ca="1" si="12"/>
        <v>-201.91638834132755</v>
      </c>
      <c r="AL17" s="62">
        <f t="shared" ca="1" si="12"/>
        <v>4.6788230754609685</v>
      </c>
      <c r="AM17" s="62">
        <f t="shared" ca="1" si="12"/>
        <v>124.13815725195309</v>
      </c>
      <c r="AN17" s="62">
        <f t="shared" ca="1" si="12"/>
        <v>196.34003013015172</v>
      </c>
      <c r="AO17" s="62">
        <f t="shared" ca="1" si="12"/>
        <v>251.18900291374302</v>
      </c>
      <c r="AP17" s="62">
        <f t="shared" ca="1" si="12"/>
        <v>305.25212213249324</v>
      </c>
      <c r="AQ17" s="62">
        <f t="shared" ca="1" si="12"/>
        <v>353.17471037284122</v>
      </c>
      <c r="AR17" s="62">
        <f t="shared" ca="1" si="12"/>
        <v>326.35904144369124</v>
      </c>
      <c r="AS17" s="62">
        <f t="shared" ca="1" si="12"/>
        <v>333.09636250693438</v>
      </c>
      <c r="AT17" s="62">
        <f t="shared" ca="1" si="12"/>
        <v>363.33364384435117</v>
      </c>
      <c r="AU17" s="62">
        <f t="shared" ca="1" si="12"/>
        <v>400.0660253304668</v>
      </c>
      <c r="AV17" s="62">
        <f t="shared" ca="1" si="12"/>
        <v>319.42323437130108</v>
      </c>
      <c r="AW17" s="62">
        <f t="shared" ca="1" si="12"/>
        <v>297.92303614004777</v>
      </c>
      <c r="AX17" s="62">
        <f t="shared" ca="1" si="12"/>
        <v>265.76012032668223</v>
      </c>
      <c r="AY17" s="62">
        <f t="shared" ca="1" si="12"/>
        <v>267.6123954783543</v>
      </c>
      <c r="AZ17" s="62">
        <f t="shared" ca="1" si="12"/>
        <v>276.46879923424422</v>
      </c>
      <c r="BA17" s="62">
        <f t="shared" ca="1" si="12"/>
        <v>299.47310286276479</v>
      </c>
      <c r="BB17" s="62">
        <f t="shared" ca="1" si="12"/>
        <v>311.77867670739943</v>
      </c>
      <c r="BC17" s="62">
        <f t="shared" ca="1" si="12"/>
        <v>337.25337710008898</v>
      </c>
      <c r="BD17" s="62">
        <f t="shared" ca="1" si="12"/>
        <v>302.30452242676256</v>
      </c>
      <c r="BE17" s="62">
        <f t="shared" ca="1" si="12"/>
        <v>303.0915068475806</v>
      </c>
      <c r="BF17" s="62">
        <f t="shared" ca="1" si="12"/>
        <v>319.13618876728287</v>
      </c>
      <c r="BG17" s="62">
        <f t="shared" ca="1" si="12"/>
        <v>346.32397900937212</v>
      </c>
      <c r="BH17" s="62">
        <f t="shared" ca="1" si="12"/>
        <v>328.42110645026696</v>
      </c>
      <c r="BI17" s="62">
        <f t="shared" ca="1" si="12"/>
        <v>338.21200876391231</v>
      </c>
      <c r="BJ17" s="62">
        <f t="shared" ca="1" si="12"/>
        <v>361.82705227117549</v>
      </c>
      <c r="BK17" s="62">
        <f t="shared" ca="1" si="12"/>
        <v>393.54948355389206</v>
      </c>
      <c r="BL17" s="62">
        <f t="shared" ca="1" si="12"/>
        <v>432.53788570604229</v>
      </c>
      <c r="BM17" s="62">
        <f t="shared" ca="1" si="12"/>
        <v>473.67563779837292</v>
      </c>
      <c r="BN17" s="62">
        <f ca="1">BN16-BM16</f>
        <v>528.53126757814243</v>
      </c>
      <c r="BO17" s="62">
        <f t="shared" ca="1" si="12"/>
        <v>579.97699947706133</v>
      </c>
      <c r="BP17" s="62">
        <f t="shared" ca="1" si="12"/>
        <v>-6354.222393887052</v>
      </c>
      <c r="BQ17" s="62">
        <f t="shared" ca="1" si="12"/>
        <v>-10335.004306769872</v>
      </c>
      <c r="BR17" s="62">
        <f t="shared" ca="1" si="12"/>
        <v>-10553.295605639199</v>
      </c>
      <c r="BS17" s="62">
        <f ca="1">BS16-BR16</f>
        <v>-10913.082497942567</v>
      </c>
      <c r="BT17" s="62">
        <f ca="1">BT16-BS16</f>
        <v>-2788.3424669577798</v>
      </c>
    </row>
    <row r="18" spans="2:72" s="49" customFormat="1">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row>
    <row r="19" spans="2:72">
      <c r="B19" t="s">
        <v>162</v>
      </c>
      <c r="C19" s="62">
        <f ca="1">IF(C16&gt;0.01, C12, C13)</f>
        <v>1620.0318203094214</v>
      </c>
      <c r="D19" s="62">
        <f t="shared" ref="D19:N19" ca="1" si="13">IF(D16&gt;0.01, D12, D13)</f>
        <v>1640.8133645249009</v>
      </c>
      <c r="E19" s="62">
        <f t="shared" ca="1" si="13"/>
        <v>3039.2189839253228</v>
      </c>
      <c r="F19" s="62">
        <f t="shared" ca="1" si="13"/>
        <v>2769.5042905959422</v>
      </c>
      <c r="G19" s="62">
        <f t="shared" ca="1" si="13"/>
        <v>3200.9904785399949</v>
      </c>
      <c r="H19" s="62">
        <f t="shared" ca="1" si="13"/>
        <v>2927.9402219857843</v>
      </c>
      <c r="I19" s="62">
        <f t="shared" ca="1" si="13"/>
        <v>3057.9533910490672</v>
      </c>
      <c r="J19" s="62">
        <f t="shared" ca="1" si="13"/>
        <v>2654.2254563673559</v>
      </c>
      <c r="K19" s="62">
        <f t="shared" ca="1" si="13"/>
        <v>2679.2115053562434</v>
      </c>
      <c r="L19" s="62">
        <f t="shared" ca="1" si="13"/>
        <v>819.84345139682785</v>
      </c>
      <c r="M19" s="62">
        <f t="shared" ca="1" si="13"/>
        <v>2316.8343157031823</v>
      </c>
      <c r="N19" s="62">
        <f t="shared" ca="1" si="13"/>
        <v>3967.2529519154587</v>
      </c>
      <c r="O19" s="62">
        <f t="shared" ref="O19:BQ19" ca="1" si="14">IF(O16&gt;0.01, O12, O13)</f>
        <v>3652.186806677455</v>
      </c>
      <c r="P19" s="62">
        <f t="shared" ca="1" si="14"/>
        <v>3857.0519863458576</v>
      </c>
      <c r="Q19" s="62">
        <f t="shared" ca="1" si="14"/>
        <v>3493.8516526268058</v>
      </c>
      <c r="R19" s="62">
        <f t="shared" ca="1" si="14"/>
        <v>4212.8127790364506</v>
      </c>
      <c r="S19" s="62">
        <f t="shared" ca="1" si="14"/>
        <v>4080.2177663276798</v>
      </c>
      <c r="T19" s="62">
        <f t="shared" ca="1" si="14"/>
        <v>4214.0536477369551</v>
      </c>
      <c r="U19" s="62">
        <f t="shared" ca="1" si="14"/>
        <v>3835.4518730488112</v>
      </c>
      <c r="V19" s="62">
        <f t="shared" ca="1" si="14"/>
        <v>4462.7613920019949</v>
      </c>
      <c r="W19" s="62">
        <f t="shared" ca="1" si="14"/>
        <v>4307.8956129576209</v>
      </c>
      <c r="X19" s="62">
        <f t="shared" ca="1" si="14"/>
        <v>4653.3108799457195</v>
      </c>
      <c r="Y19" s="62">
        <f t="shared" ca="1" si="14"/>
        <v>4350.6567846842836</v>
      </c>
      <c r="Z19" s="62">
        <f t="shared" ca="1" si="14"/>
        <v>4716.1086607462275</v>
      </c>
      <c r="AA19" s="62">
        <f t="shared" ca="1" si="14"/>
        <v>4426.9260210040738</v>
      </c>
      <c r="AB19" s="62">
        <f t="shared" ca="1" si="14"/>
        <v>4715.3954398179194</v>
      </c>
      <c r="AC19" s="62">
        <f t="shared" ca="1" si="14"/>
        <v>4410.6548513741791</v>
      </c>
      <c r="AD19" s="62">
        <f t="shared" ca="1" si="14"/>
        <v>4698.8385419628576</v>
      </c>
      <c r="AE19" s="62">
        <f t="shared" ca="1" si="14"/>
        <v>4427.4733033507446</v>
      </c>
      <c r="AF19" s="62">
        <f t="shared" ca="1" si="14"/>
        <v>4346.7883169382894</v>
      </c>
      <c r="AG19" s="62">
        <f t="shared" ca="1" si="14"/>
        <v>3941.6388250933551</v>
      </c>
      <c r="AH19" s="62">
        <f t="shared" ca="1" si="14"/>
        <v>4185.1034583731325</v>
      </c>
      <c r="AI19" s="62">
        <f t="shared" ca="1" si="14"/>
        <v>3960.2261605551466</v>
      </c>
      <c r="AJ19" s="62">
        <f t="shared" ca="1" si="14"/>
        <v>3938.4675029734844</v>
      </c>
      <c r="AK19" s="62">
        <f t="shared" ca="1" si="14"/>
        <v>3621.8306138104226</v>
      </c>
      <c r="AL19" s="62">
        <f t="shared" ca="1" si="14"/>
        <v>3679.7156766243761</v>
      </c>
      <c r="AM19" s="62">
        <f t="shared" ca="1" si="14"/>
        <v>3459.7873260403549</v>
      </c>
      <c r="AN19" s="62">
        <f t="shared" ca="1" si="14"/>
        <v>3276.3184705146332</v>
      </c>
      <c r="AO19" s="62">
        <f t="shared" ca="1" si="14"/>
        <v>3000.5068069365539</v>
      </c>
      <c r="AP19" s="62">
        <f t="shared" ca="1" si="14"/>
        <v>3069.6030524386979</v>
      </c>
      <c r="AQ19" s="62">
        <f t="shared" ca="1" si="14"/>
        <v>2943.6460683446885</v>
      </c>
      <c r="AR19" s="62">
        <f t="shared" ca="1" si="14"/>
        <v>2927.4854033924189</v>
      </c>
      <c r="AS19" s="62">
        <f t="shared" ca="1" si="14"/>
        <v>2773.814478531629</v>
      </c>
      <c r="AT19" s="62">
        <f t="shared" ca="1" si="14"/>
        <v>2813.5640594774804</v>
      </c>
      <c r="AU19" s="62">
        <f t="shared" ca="1" si="14"/>
        <v>2701.7783844753458</v>
      </c>
      <c r="AV19" s="62">
        <f t="shared" ca="1" si="14"/>
        <v>2627.4452473459592</v>
      </c>
      <c r="AW19" s="62">
        <f t="shared" ca="1" si="14"/>
        <v>2470.2796727064297</v>
      </c>
      <c r="AX19" s="62">
        <f t="shared" ca="1" si="14"/>
        <v>2445.6232010217664</v>
      </c>
      <c r="AY19" s="62">
        <f t="shared" ca="1" si="14"/>
        <v>2323.9194257803283</v>
      </c>
      <c r="AZ19" s="62">
        <f t="shared" ca="1" si="14"/>
        <v>2339.7810476015839</v>
      </c>
      <c r="BA19" s="62">
        <f t="shared" ca="1" si="14"/>
        <v>2248.8061627552438</v>
      </c>
      <c r="BB19" s="62">
        <f t="shared" ca="1" si="14"/>
        <v>2266.1519399608878</v>
      </c>
      <c r="BC19" s="62">
        <f t="shared" ca="1" si="14"/>
        <v>2185.7729124434195</v>
      </c>
      <c r="BD19" s="62">
        <f t="shared" ca="1" si="14"/>
        <v>2153.8474838850507</v>
      </c>
      <c r="BE19" s="62">
        <f t="shared" ca="1" si="14"/>
        <v>2057.2775458578571</v>
      </c>
      <c r="BF19" s="62">
        <f t="shared" ca="1" si="14"/>
        <v>2076.2358058315513</v>
      </c>
      <c r="BG19" s="62">
        <f t="shared" ca="1" si="14"/>
        <v>2013.2030122797933</v>
      </c>
      <c r="BH19" s="62">
        <f t="shared" ca="1" si="14"/>
        <v>1996.2307342480353</v>
      </c>
      <c r="BI19" s="62">
        <f t="shared" ca="1" si="14"/>
        <v>1922.4907563634602</v>
      </c>
      <c r="BJ19" s="62">
        <f t="shared" ca="1" si="14"/>
        <v>1946.4255475244354</v>
      </c>
      <c r="BK19" s="62">
        <f t="shared" ca="1" si="14"/>
        <v>1900.1138893718812</v>
      </c>
      <c r="BL19" s="62">
        <f t="shared" ca="1" si="14"/>
        <v>1937.2770932408141</v>
      </c>
      <c r="BM19" s="62">
        <f t="shared" ca="1" si="14"/>
        <v>1904.4007677479799</v>
      </c>
      <c r="BN19" s="62">
        <f t="shared" ca="1" si="14"/>
        <v>1954.7393300767003</v>
      </c>
      <c r="BO19" s="62">
        <f t="shared" ca="1" si="14"/>
        <v>1935.0146489130816</v>
      </c>
      <c r="BP19" s="62">
        <f t="shared" ca="1" si="14"/>
        <v>-5006.99793202828</v>
      </c>
      <c r="BQ19" s="62">
        <f t="shared" ca="1" si="14"/>
        <v>-8880.161889349607</v>
      </c>
      <c r="BR19" s="62">
        <f ca="1">IF(BR16&gt;0.01, BR12, BR13)</f>
        <v>-8831.139159938064</v>
      </c>
      <c r="BS19" s="62">
        <f ca="1">IF(BS16&gt;0.01, BS12, BS13)</f>
        <v>-8972.773163966116</v>
      </c>
      <c r="BT19" s="62">
        <f ca="1">IF(BT16&gt;0.01, BT12, BT13)</f>
        <v>-873.51884262712292</v>
      </c>
    </row>
    <row r="20" spans="2:72">
      <c r="B20" s="49" t="s">
        <v>90</v>
      </c>
      <c r="C20" s="62">
        <f ca="1">IF(C16&lt;0, C16, 0)</f>
        <v>-176.52345477462907</v>
      </c>
      <c r="D20" s="62">
        <f t="shared" ref="D20:N20" ca="1" si="15">IF(D16&lt;0, D16, 0)</f>
        <v>-1931.2484313619718</v>
      </c>
      <c r="E20" s="62">
        <f t="shared" ca="1" si="15"/>
        <v>-4457.6542565309655</v>
      </c>
      <c r="F20" s="62">
        <f t="shared" ca="1" si="15"/>
        <v>-6915.4123842226845</v>
      </c>
      <c r="G20" s="62">
        <f t="shared" ca="1" si="15"/>
        <v>-9546.2240579632235</v>
      </c>
      <c r="H20" s="62">
        <f t="shared" ca="1" si="15"/>
        <v>-12198.304504536132</v>
      </c>
      <c r="I20" s="62">
        <f t="shared" ca="1" si="15"/>
        <v>-15026.561512173865</v>
      </c>
      <c r="J20" s="62">
        <f t="shared" ca="1" si="15"/>
        <v>-17877.271031493958</v>
      </c>
      <c r="K20" s="62">
        <f t="shared" ca="1" si="15"/>
        <v>-20766.857804340099</v>
      </c>
      <c r="L20" s="62">
        <f t="shared" ca="1" si="15"/>
        <v>-22060.398402910236</v>
      </c>
      <c r="M20" s="62">
        <f t="shared" ca="1" si="15"/>
        <v>-23307.012158808142</v>
      </c>
      <c r="N20" s="62">
        <f t="shared" ca="1" si="15"/>
        <v>-24729.753546843658</v>
      </c>
      <c r="O20" s="62">
        <f t="shared" ref="O20:BQ20" ca="1" si="16">IF(O16&lt;0, O16, 0)</f>
        <v>-26114.01660399403</v>
      </c>
      <c r="P20" s="62">
        <f t="shared" ca="1" si="16"/>
        <v>-27371.926937249325</v>
      </c>
      <c r="Q20" s="62">
        <f t="shared" ca="1" si="16"/>
        <v>-28593.912554783426</v>
      </c>
      <c r="R20" s="62">
        <f t="shared" ca="1" si="16"/>
        <v>-29729.430830243757</v>
      </c>
      <c r="S20" s="62">
        <f t="shared" ca="1" si="16"/>
        <v>-30840.252738886149</v>
      </c>
      <c r="T20" s="62">
        <f t="shared" ca="1" si="16"/>
        <v>-31791.925445474146</v>
      </c>
      <c r="U20" s="62">
        <f t="shared" ca="1" si="16"/>
        <v>-32676.753355797206</v>
      </c>
      <c r="V20" s="62">
        <f t="shared" ca="1" si="16"/>
        <v>-33500.021545177566</v>
      </c>
      <c r="W20" s="62">
        <f t="shared" ca="1" si="16"/>
        <v>-34302.378355094435</v>
      </c>
      <c r="X20" s="62">
        <f t="shared" ca="1" si="16"/>
        <v>-35114.578659275532</v>
      </c>
      <c r="Y20" s="62">
        <f t="shared" ca="1" si="16"/>
        <v>-35941.430552101534</v>
      </c>
      <c r="Z20" s="62">
        <f t="shared" ca="1" si="16"/>
        <v>-36719.311322212467</v>
      </c>
      <c r="AA20" s="62">
        <f t="shared" ca="1" si="16"/>
        <v>-37480.303823016548</v>
      </c>
      <c r="AB20" s="62">
        <f t="shared" ca="1" si="16"/>
        <v>-38131.145608582396</v>
      </c>
      <c r="AC20" s="62">
        <f t="shared" ca="1" si="16"/>
        <v>-38730.193279611551</v>
      </c>
      <c r="AD20" s="62">
        <f t="shared" ca="1" si="16"/>
        <v>-39150.581024561456</v>
      </c>
      <c r="AE20" s="62">
        <f t="shared" ca="1" si="16"/>
        <v>-39477.799019537008</v>
      </c>
      <c r="AF20" s="62">
        <f t="shared" ca="1" si="16"/>
        <v>-39827.438238397444</v>
      </c>
      <c r="AG20" s="62">
        <f t="shared" ca="1" si="16"/>
        <v>-40185.041009924942</v>
      </c>
      <c r="AH20" s="62">
        <f t="shared" ca="1" si="16"/>
        <v>-40475.443852185192</v>
      </c>
      <c r="AI20" s="62">
        <f t="shared" ca="1" si="16"/>
        <v>-40726.068578311526</v>
      </c>
      <c r="AJ20" s="62">
        <f t="shared" ca="1" si="16"/>
        <v>-40949.206107993479</v>
      </c>
      <c r="AK20" s="62">
        <f t="shared" ca="1" si="16"/>
        <v>-41151.122496334807</v>
      </c>
      <c r="AL20" s="62">
        <f t="shared" ca="1" si="16"/>
        <v>-41146.443673259346</v>
      </c>
      <c r="AM20" s="62">
        <f t="shared" ca="1" si="16"/>
        <v>-41022.305516007393</v>
      </c>
      <c r="AN20" s="62">
        <f t="shared" ca="1" si="16"/>
        <v>-40825.965485877241</v>
      </c>
      <c r="AO20" s="62">
        <f t="shared" ca="1" si="16"/>
        <v>-40574.776482963498</v>
      </c>
      <c r="AP20" s="62">
        <f t="shared" ca="1" si="16"/>
        <v>-40269.524360831005</v>
      </c>
      <c r="AQ20" s="62">
        <f t="shared" ca="1" si="16"/>
        <v>-39916.349650458164</v>
      </c>
      <c r="AR20" s="62">
        <f t="shared" ca="1" si="16"/>
        <v>-39589.990609014472</v>
      </c>
      <c r="AS20" s="62">
        <f t="shared" ca="1" si="16"/>
        <v>-39256.894246507538</v>
      </c>
      <c r="AT20" s="62">
        <f t="shared" ca="1" si="16"/>
        <v>-38893.560602663187</v>
      </c>
      <c r="AU20" s="62">
        <f t="shared" ca="1" si="16"/>
        <v>-38493.49457733272</v>
      </c>
      <c r="AV20" s="62">
        <f t="shared" ca="1" si="16"/>
        <v>-38174.071342961419</v>
      </c>
      <c r="AW20" s="62">
        <f t="shared" ca="1" si="16"/>
        <v>-37876.148306821371</v>
      </c>
      <c r="AX20" s="62">
        <f t="shared" ca="1" si="16"/>
        <v>-37610.388186494689</v>
      </c>
      <c r="AY20" s="62">
        <f ca="1">IF(AY16&lt;0, AY16, 0)</f>
        <v>-37342.775791016335</v>
      </c>
      <c r="AZ20" s="62">
        <f t="shared" ca="1" si="16"/>
        <v>-37066.30699178209</v>
      </c>
      <c r="BA20" s="62">
        <f t="shared" ca="1" si="16"/>
        <v>-36766.833888919326</v>
      </c>
      <c r="BB20" s="62">
        <f t="shared" ca="1" si="16"/>
        <v>-36455.055212211926</v>
      </c>
      <c r="BC20" s="62">
        <f t="shared" ca="1" si="16"/>
        <v>-36117.801835111837</v>
      </c>
      <c r="BD20" s="62">
        <f t="shared" ca="1" si="16"/>
        <v>-35815.497312685075</v>
      </c>
      <c r="BE20" s="62">
        <f t="shared" ca="1" si="16"/>
        <v>-35512.405805837494</v>
      </c>
      <c r="BF20" s="62">
        <f t="shared" ca="1" si="16"/>
        <v>-35193.269617070211</v>
      </c>
      <c r="BG20" s="62">
        <f t="shared" ca="1" si="16"/>
        <v>-34846.945638060839</v>
      </c>
      <c r="BH20" s="62">
        <f t="shared" ca="1" si="16"/>
        <v>-34518.524531610572</v>
      </c>
      <c r="BI20" s="62">
        <f t="shared" ca="1" si="16"/>
        <v>-34180.31252284666</v>
      </c>
      <c r="BJ20" s="62">
        <f t="shared" ca="1" si="16"/>
        <v>-33818.485470575484</v>
      </c>
      <c r="BK20" s="62">
        <f t="shared" ca="1" si="16"/>
        <v>-33424.935987021592</v>
      </c>
      <c r="BL20" s="62">
        <f t="shared" ca="1" si="16"/>
        <v>-32992.39810131555</v>
      </c>
      <c r="BM20" s="62">
        <f t="shared" ca="1" si="16"/>
        <v>-32518.722463517177</v>
      </c>
      <c r="BN20" s="62">
        <f t="shared" ca="1" si="16"/>
        <v>-31990.191195939035</v>
      </c>
      <c r="BO20" s="62">
        <f t="shared" ca="1" si="16"/>
        <v>-31410.214196461973</v>
      </c>
      <c r="BP20" s="62">
        <f t="shared" ca="1" si="16"/>
        <v>-37764.436590349025</v>
      </c>
      <c r="BQ20" s="62">
        <f t="shared" ca="1" si="16"/>
        <v>-48099.440897118897</v>
      </c>
      <c r="BR20" s="62">
        <f ca="1">IF(BR16&lt;0, BR16, 0)</f>
        <v>-58652.736502758096</v>
      </c>
      <c r="BS20" s="62">
        <f ca="1">IF(BS16&lt;0, BS16, 0)</f>
        <v>-69565.819000700663</v>
      </c>
      <c r="BT20" s="62">
        <f ca="1">IF(BT16&lt;0, BT16, 0)</f>
        <v>-72354.161467658443</v>
      </c>
    </row>
    <row r="21" spans="2:72">
      <c r="B21" s="49" t="s">
        <v>91</v>
      </c>
      <c r="C21" s="62">
        <f ca="1">IF(C16&lt;0, C15, 0)</f>
        <v>0</v>
      </c>
      <c r="D21" s="62">
        <f t="shared" ref="D21:N21" ca="1" si="17">IF(D16&lt;0, D15, 0)</f>
        <v>-4.4593122054045544</v>
      </c>
      <c r="E21" s="62">
        <f t="shared" ca="1" si="17"/>
        <v>-48.786942860573404</v>
      </c>
      <c r="F21" s="62">
        <f t="shared" ca="1" si="17"/>
        <v>-112.60867321569715</v>
      </c>
      <c r="G21" s="62">
        <f t="shared" ca="1" si="17"/>
        <v>-174.69623450176343</v>
      </c>
      <c r="H21" s="62">
        <f t="shared" ca="1" si="17"/>
        <v>-241.15545161718836</v>
      </c>
      <c r="I21" s="62">
        <f t="shared" ca="1" si="17"/>
        <v>-308.15195766346079</v>
      </c>
      <c r="J21" s="62">
        <f t="shared" ca="1" si="17"/>
        <v>-379.59901273204639</v>
      </c>
      <c r="K21" s="62">
        <f t="shared" ca="1" si="17"/>
        <v>-451.61326018600067</v>
      </c>
      <c r="L21" s="62">
        <f t="shared" ca="1" si="17"/>
        <v>-524.60961968496702</v>
      </c>
      <c r="M21" s="62">
        <f t="shared" ca="1" si="17"/>
        <v>-557.28687147994594</v>
      </c>
      <c r="N21" s="62">
        <f t="shared" ca="1" si="17"/>
        <v>-588.77866357181313</v>
      </c>
      <c r="O21" s="62">
        <f t="shared" ref="O21:BQ21" ca="1" si="18">IF(O16&lt;0, O15, 0)</f>
        <v>-624.71976864989517</v>
      </c>
      <c r="P21" s="62">
        <f t="shared" ca="1" si="18"/>
        <v>-659.68883921404358</v>
      </c>
      <c r="Q21" s="62">
        <f t="shared" ca="1" si="18"/>
        <v>-691.46600395145208</v>
      </c>
      <c r="R21" s="62">
        <f t="shared" ca="1" si="18"/>
        <v>-722.33564326400551</v>
      </c>
      <c r="S21" s="62">
        <f t="shared" ca="1" si="18"/>
        <v>-751.020955998707</v>
      </c>
      <c r="T21" s="62">
        <f t="shared" ca="1" si="18"/>
        <v>-779.08239237589578</v>
      </c>
      <c r="U21" s="62">
        <f t="shared" ca="1" si="18"/>
        <v>-803.12342262570814</v>
      </c>
      <c r="V21" s="62">
        <f t="shared" ca="1" si="18"/>
        <v>-825.47582845882425</v>
      </c>
      <c r="W21" s="62">
        <f t="shared" ca="1" si="18"/>
        <v>-846.27312075016448</v>
      </c>
      <c r="X21" s="62">
        <f t="shared" ca="1" si="18"/>
        <v>-866.54215253474979</v>
      </c>
      <c r="Y21" s="62">
        <f t="shared" ca="1" si="18"/>
        <v>-887.05984937164976</v>
      </c>
      <c r="Z21" s="62">
        <f t="shared" ca="1" si="18"/>
        <v>-907.94767270622219</v>
      </c>
      <c r="AA21" s="62">
        <f t="shared" ca="1" si="18"/>
        <v>-927.59839400517865</v>
      </c>
      <c r="AB21" s="62">
        <f t="shared" ca="1" si="18"/>
        <v>-946.82248607492386</v>
      </c>
      <c r="AC21" s="62">
        <f t="shared" ca="1" si="18"/>
        <v>-963.26396532121726</v>
      </c>
      <c r="AD21" s="62">
        <f t="shared" ca="1" si="18"/>
        <v>-978.39702848525985</v>
      </c>
      <c r="AE21" s="62">
        <f t="shared" ca="1" si="18"/>
        <v>-989.01680818791192</v>
      </c>
      <c r="AF21" s="62">
        <f t="shared" ca="1" si="18"/>
        <v>-997.28294596934961</v>
      </c>
      <c r="AG21" s="62">
        <f t="shared" ca="1" si="18"/>
        <v>-1006.1154857479477</v>
      </c>
      <c r="AH21" s="62">
        <f t="shared" ca="1" si="18"/>
        <v>-1015.1491997424704</v>
      </c>
      <c r="AI21" s="62">
        <f t="shared" ca="1" si="18"/>
        <v>-1022.4853179972862</v>
      </c>
      <c r="AJ21" s="62">
        <f t="shared" ca="1" si="18"/>
        <v>-1028.8165667348446</v>
      </c>
      <c r="AK21" s="62">
        <f t="shared" ca="1" si="18"/>
        <v>-1034.4534375453834</v>
      </c>
      <c r="AL21" s="62">
        <f t="shared" ca="1" si="18"/>
        <v>-1039.5542226855296</v>
      </c>
      <c r="AM21" s="62">
        <f t="shared" ca="1" si="18"/>
        <v>-1039.4360268748144</v>
      </c>
      <c r="AN21" s="62">
        <f t="shared" ca="1" si="18"/>
        <v>-1036.3000651381894</v>
      </c>
      <c r="AO21" s="62">
        <f t="shared" ca="1" si="18"/>
        <v>-1031.3401492228415</v>
      </c>
      <c r="AP21" s="62">
        <f t="shared" ca="1" si="18"/>
        <v>-1024.9946457995898</v>
      </c>
      <c r="AQ21" s="62">
        <f t="shared" ca="1" si="18"/>
        <v>-1017.2834069974206</v>
      </c>
      <c r="AR21" s="62">
        <f t="shared" ca="1" si="18"/>
        <v>-1008.3615540990817</v>
      </c>
      <c r="AS21" s="62">
        <f t="shared" ca="1" si="18"/>
        <v>-1000.1171150883448</v>
      </c>
      <c r="AT21" s="62">
        <f t="shared" ca="1" si="18"/>
        <v>-991.70247876254075</v>
      </c>
      <c r="AU21" s="62">
        <f t="shared" ca="1" si="18"/>
        <v>-982.52399222828501</v>
      </c>
      <c r="AV21" s="62">
        <f t="shared" ca="1" si="18"/>
        <v>-972.41757712326944</v>
      </c>
      <c r="AW21" s="62">
        <f t="shared" ca="1" si="18"/>
        <v>-964.34834955495398</v>
      </c>
      <c r="AX21" s="62">
        <f t="shared" ca="1" si="18"/>
        <v>-956.82225715535378</v>
      </c>
      <c r="AY21" s="62">
        <f t="shared" ca="1" si="18"/>
        <v>-950.10866008806545</v>
      </c>
      <c r="AZ21" s="62">
        <f t="shared" ca="1" si="18"/>
        <v>-943.34827109048001</v>
      </c>
      <c r="BA21" s="62">
        <f t="shared" ca="1" si="18"/>
        <v>-936.36415279066068</v>
      </c>
      <c r="BB21" s="62">
        <f t="shared" ca="1" si="18"/>
        <v>-928.7989028101905</v>
      </c>
      <c r="BC21" s="62">
        <f t="shared" ca="1" si="18"/>
        <v>-920.92279104815168</v>
      </c>
      <c r="BD21" s="62">
        <f t="shared" ca="1" si="18"/>
        <v>-912.40314076861</v>
      </c>
      <c r="BE21" s="62">
        <f t="shared" ca="1" si="18"/>
        <v>-904.76636384098992</v>
      </c>
      <c r="BF21" s="62">
        <f t="shared" ca="1" si="18"/>
        <v>-897.10970621684896</v>
      </c>
      <c r="BG21" s="62">
        <f t="shared" ca="1" si="18"/>
        <v>-889.04772995667906</v>
      </c>
      <c r="BH21" s="62">
        <f t="shared" ca="1" si="18"/>
        <v>-880.29893932943639</v>
      </c>
      <c r="BI21" s="62">
        <f t="shared" ca="1" si="18"/>
        <v>-872.00240870478967</v>
      </c>
      <c r="BJ21" s="62">
        <f t="shared" ca="1" si="18"/>
        <v>-863.45854159873943</v>
      </c>
      <c r="BK21" s="62">
        <f t="shared" ca="1" si="18"/>
        <v>-854.31811438186685</v>
      </c>
      <c r="BL21" s="62">
        <f t="shared" ca="1" si="18"/>
        <v>-844.37631929473173</v>
      </c>
      <c r="BM21" s="62">
        <f t="shared" ca="1" si="18"/>
        <v>-833.44960434066854</v>
      </c>
      <c r="BN21" s="62">
        <f t="shared" ca="1" si="18"/>
        <v>-821.5</v>
      </c>
      <c r="BO21" s="62">
        <f t="shared" ca="1" si="18"/>
        <v>-808.1</v>
      </c>
      <c r="BP21" s="62">
        <f t="shared" ca="1" si="18"/>
        <v>-793.48068345638137</v>
      </c>
      <c r="BQ21" s="62">
        <f t="shared" ca="1" si="18"/>
        <v>-954.00021052484885</v>
      </c>
      <c r="BR21" s="62">
        <f ca="1">IF(BR16&lt;0, BR15, 0)</f>
        <v>-1215.0817246325787</v>
      </c>
      <c r="BS21" s="62">
        <f ca="1">IF(BS16&lt;0, BS15, 0)</f>
        <v>-1481.6776847079811</v>
      </c>
      <c r="BT21" s="62">
        <f ca="1">IF(BT16&lt;0, BT15, 0)</f>
        <v>-1757.3625337485435</v>
      </c>
    </row>
    <row r="22" spans="2:72">
      <c r="B22" s="49"/>
      <c r="C22" s="49"/>
      <c r="E22" s="49"/>
    </row>
    <row r="23" spans="2:72">
      <c r="B23" s="49"/>
      <c r="C23" s="177"/>
      <c r="D23" s="177"/>
      <c r="E23" s="177"/>
      <c r="F23" s="177"/>
      <c r="G23" s="177"/>
      <c r="H23" s="177"/>
      <c r="I23" s="177"/>
      <c r="J23" s="177"/>
      <c r="K23" s="177"/>
      <c r="L23" s="177"/>
      <c r="M23" s="177"/>
      <c r="N23" s="177"/>
      <c r="O23" s="177"/>
      <c r="P23" s="177"/>
      <c r="Q23" s="177"/>
      <c r="R23" s="177"/>
      <c r="S23" s="177"/>
      <c r="T23" s="177"/>
      <c r="U23" s="177"/>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row>
    <row r="24" spans="2:72">
      <c r="B24" s="49"/>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row>
    <row r="25" spans="2:72">
      <c r="B25" s="49"/>
      <c r="C25" s="23"/>
      <c r="D25" s="23"/>
      <c r="E25" s="23"/>
      <c r="F25" s="23"/>
      <c r="G25" s="23"/>
      <c r="H25" s="23"/>
      <c r="I25" s="23"/>
      <c r="J25" s="23"/>
      <c r="K25" s="23"/>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row>
    <row r="26" spans="2:72">
      <c r="B26" s="49"/>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row>
    <row r="27" spans="2:72">
      <c r="B27" s="49"/>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row>
    <row r="28" spans="2:72">
      <c r="B28" s="49"/>
      <c r="C28" s="49"/>
      <c r="E28" s="49"/>
    </row>
    <row r="29" spans="2:72">
      <c r="B29" s="49"/>
      <c r="C29" s="42"/>
      <c r="D29" s="42"/>
      <c r="E29" s="62"/>
    </row>
    <row r="30" spans="2:72">
      <c r="B30" s="49"/>
      <c r="C30" s="49"/>
      <c r="E30" s="62"/>
    </row>
    <row r="31" spans="2:72">
      <c r="B31" s="49"/>
    </row>
    <row r="32" spans="2:72">
      <c r="B32" s="49"/>
    </row>
    <row r="33" spans="2:3">
      <c r="B33" s="49"/>
    </row>
    <row r="34" spans="2:3">
      <c r="B34" s="49"/>
    </row>
    <row r="35" spans="2:3">
      <c r="B35" s="49"/>
      <c r="C35" s="49"/>
    </row>
    <row r="36" spans="2:3">
      <c r="B36" s="49"/>
      <c r="C36" s="49"/>
    </row>
    <row r="37" spans="2:3">
      <c r="B37" s="49"/>
      <c r="C37" s="49"/>
    </row>
    <row r="38" spans="2:3">
      <c r="B38" s="49"/>
      <c r="C38" s="49"/>
    </row>
    <row r="39" spans="2:3">
      <c r="B39" s="49"/>
      <c r="C39" s="49"/>
    </row>
    <row r="40" spans="2:3">
      <c r="B40" s="49"/>
      <c r="C40" s="49"/>
    </row>
    <row r="41" spans="2:3">
      <c r="B41" s="49"/>
      <c r="C41" s="49"/>
    </row>
    <row r="42" spans="2:3">
      <c r="B42" s="49"/>
      <c r="C42" s="49"/>
    </row>
    <row r="43" spans="2:3">
      <c r="B43" s="49"/>
      <c r="C43" s="49"/>
    </row>
    <row r="44" spans="2:3">
      <c r="B44" s="49"/>
    </row>
    <row r="45" spans="2:3">
      <c r="B45" s="49"/>
    </row>
    <row r="46" spans="2:3">
      <c r="B46" s="49"/>
    </row>
    <row r="47" spans="2:3">
      <c r="B47" s="49"/>
    </row>
    <row r="48" spans="2:3">
      <c r="B48" s="49"/>
    </row>
    <row r="49" spans="2:2">
      <c r="B49" s="49"/>
    </row>
    <row r="50" spans="2:2">
      <c r="B50" s="49"/>
    </row>
    <row r="51" spans="2:2">
      <c r="B51" s="49"/>
    </row>
    <row r="52" spans="2:2">
      <c r="B52" s="49"/>
    </row>
    <row r="53" spans="2:2">
      <c r="B53" s="49"/>
    </row>
    <row r="54" spans="2:2">
      <c r="B54" s="49"/>
    </row>
    <row r="55" spans="2:2">
      <c r="B55" s="49"/>
    </row>
    <row r="56" spans="2:2">
      <c r="B56" s="49"/>
    </row>
    <row r="57" spans="2:2">
      <c r="B57" s="49"/>
    </row>
    <row r="58" spans="2:2">
      <c r="B58" s="49"/>
    </row>
    <row r="59" spans="2:2">
      <c r="B59" s="49"/>
    </row>
    <row r="60" spans="2:2">
      <c r="B60" s="49"/>
    </row>
    <row r="61" spans="2:2">
      <c r="B61" s="49"/>
    </row>
    <row r="62" spans="2:2">
      <c r="B62" s="49"/>
    </row>
    <row r="63" spans="2:2">
      <c r="B63" s="49"/>
    </row>
    <row r="64" spans="2:2">
      <c r="B64" s="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AN25"/>
  <sheetViews>
    <sheetView zoomScale="70" zoomScaleNormal="70" workbookViewId="0">
      <pane xSplit="5" ySplit="6" topLeftCell="F7" activePane="bottomRight" state="frozen"/>
      <selection pane="topRight" activeCell="E1" sqref="E1"/>
      <selection pane="bottomLeft" activeCell="A17" sqref="A17"/>
      <selection pane="bottomRight" activeCell="E26" sqref="E26"/>
    </sheetView>
  </sheetViews>
  <sheetFormatPr defaultRowHeight="15"/>
  <cols>
    <col min="1" max="1" width="11.5703125" customWidth="1"/>
    <col min="2" max="2" width="60.5703125" bestFit="1" customWidth="1"/>
    <col min="3" max="3" width="13.85546875" style="49" customWidth="1"/>
    <col min="4" max="4" width="21.42578125" bestFit="1" customWidth="1"/>
    <col min="5" max="5" width="13" bestFit="1" customWidth="1"/>
    <col min="6" max="6" width="12.140625" bestFit="1" customWidth="1"/>
    <col min="7" max="7" width="13" bestFit="1" customWidth="1"/>
    <col min="8" max="8" width="12.140625" bestFit="1" customWidth="1"/>
    <col min="9" max="10" width="13" bestFit="1" customWidth="1"/>
    <col min="11" max="11" width="11.7109375" bestFit="1" customWidth="1"/>
    <col min="12" max="12" width="12.140625" bestFit="1" customWidth="1"/>
    <col min="13" max="14" width="13" bestFit="1" customWidth="1"/>
    <col min="15" max="16" width="12.5703125" bestFit="1" customWidth="1"/>
    <col min="17" max="17" width="12.140625" bestFit="1" customWidth="1"/>
    <col min="18" max="18" width="12.5703125" bestFit="1" customWidth="1"/>
    <col min="19" max="19" width="12.140625" bestFit="1" customWidth="1"/>
    <col min="20" max="21" width="12.5703125" bestFit="1" customWidth="1"/>
    <col min="22" max="22" width="16" bestFit="1" customWidth="1"/>
    <col min="23" max="23" width="12.5703125" bestFit="1" customWidth="1"/>
    <col min="24" max="24" width="10.140625" customWidth="1"/>
    <col min="25" max="25" width="12.5703125" bestFit="1" customWidth="1"/>
    <col min="26" max="29" width="13" bestFit="1" customWidth="1"/>
    <col min="30" max="31" width="12.5703125" bestFit="1" customWidth="1"/>
    <col min="32" max="33" width="13" bestFit="1" customWidth="1"/>
    <col min="34" max="34" width="12.5703125" bestFit="1" customWidth="1"/>
    <col min="35" max="36" width="13" bestFit="1" customWidth="1"/>
    <col min="37" max="37" width="12.5703125" bestFit="1" customWidth="1"/>
    <col min="38" max="38" width="13" bestFit="1" customWidth="1"/>
  </cols>
  <sheetData>
    <row r="1" spans="2:40" s="7" customFormat="1">
      <c r="C1" s="49"/>
    </row>
    <row r="2" spans="2:40" s="20" customFormat="1">
      <c r="C2" s="49"/>
      <c r="D2" s="17"/>
      <c r="Q2" s="9"/>
      <c r="V2" s="20" t="s">
        <v>12</v>
      </c>
      <c r="W2" s="20">
        <f>AVERAGE(P6:V6)</f>
        <v>-0.10868047812723745</v>
      </c>
      <c r="Y2" s="22"/>
    </row>
    <row r="3" spans="2:40" s="31" customFormat="1">
      <c r="C3" s="49"/>
      <c r="D3" s="17"/>
      <c r="Q3" s="9"/>
      <c r="Y3" s="22"/>
    </row>
    <row r="4" spans="2:40">
      <c r="R4" s="20"/>
      <c r="S4" s="20"/>
      <c r="T4" s="20"/>
      <c r="U4" s="20"/>
      <c r="V4" s="20"/>
      <c r="W4" s="20"/>
    </row>
    <row r="5" spans="2:40">
      <c r="D5" s="7">
        <v>2016</v>
      </c>
      <c r="E5" s="7">
        <v>2017</v>
      </c>
      <c r="F5" s="7">
        <v>2018</v>
      </c>
      <c r="G5" s="7">
        <v>2019</v>
      </c>
      <c r="H5" s="7">
        <v>2020</v>
      </c>
      <c r="I5" s="7">
        <v>2021</v>
      </c>
      <c r="J5" s="7">
        <v>2022</v>
      </c>
      <c r="K5" s="7">
        <v>2023</v>
      </c>
      <c r="L5" s="7">
        <v>2024</v>
      </c>
      <c r="M5" s="7">
        <v>2025</v>
      </c>
      <c r="N5" s="7">
        <v>2026</v>
      </c>
      <c r="O5" s="7">
        <v>2027</v>
      </c>
      <c r="P5" s="7">
        <v>2028</v>
      </c>
      <c r="Q5" s="7">
        <v>2029</v>
      </c>
      <c r="R5" s="7">
        <v>2030</v>
      </c>
      <c r="S5" s="7">
        <v>2031</v>
      </c>
      <c r="T5" s="7">
        <v>2032</v>
      </c>
      <c r="U5" s="7">
        <v>2033</v>
      </c>
      <c r="V5" s="7">
        <v>2034</v>
      </c>
      <c r="W5" s="7">
        <v>2035</v>
      </c>
      <c r="X5" s="20">
        <v>2036</v>
      </c>
      <c r="Y5" s="20">
        <v>2037</v>
      </c>
      <c r="Z5" s="20">
        <v>2038</v>
      </c>
      <c r="AA5" s="20">
        <v>2039</v>
      </c>
      <c r="AB5" s="20">
        <v>2040</v>
      </c>
      <c r="AC5" s="20">
        <v>2041</v>
      </c>
      <c r="AD5" s="20">
        <v>2042</v>
      </c>
      <c r="AE5" s="20">
        <v>2043</v>
      </c>
      <c r="AF5" s="20">
        <v>2044</v>
      </c>
      <c r="AG5" s="20">
        <v>2045</v>
      </c>
      <c r="AH5" s="20">
        <v>2046</v>
      </c>
      <c r="AI5" s="20">
        <v>2047</v>
      </c>
      <c r="AJ5" s="20">
        <v>2048</v>
      </c>
      <c r="AK5" s="20">
        <v>2049</v>
      </c>
      <c r="AL5" s="20">
        <v>2050</v>
      </c>
      <c r="AM5" s="20"/>
      <c r="AN5" s="20"/>
    </row>
    <row r="6" spans="2:40" s="20" customFormat="1">
      <c r="B6" s="20" t="s">
        <v>11</v>
      </c>
      <c r="C6" s="49"/>
      <c r="E6" s="23">
        <f>E7/D7-1</f>
        <v>-0.12875328518520457</v>
      </c>
      <c r="F6" s="23">
        <f t="shared" ref="F6:W6" si="0">F7/E7-1</f>
        <v>-3.1055349312566705E-2</v>
      </c>
      <c r="G6" s="23">
        <f t="shared" si="0"/>
        <v>2.6358716915872771E-2</v>
      </c>
      <c r="H6" s="23">
        <f t="shared" si="0"/>
        <v>-5.8686842162024244E-2</v>
      </c>
      <c r="I6" s="23">
        <f t="shared" si="0"/>
        <v>-0.11815153739525885</v>
      </c>
      <c r="J6" s="23">
        <f t="shared" si="0"/>
        <v>-5.8264390747986616E-2</v>
      </c>
      <c r="K6" s="23">
        <f t="shared" si="0"/>
        <v>-0.10550729540305681</v>
      </c>
      <c r="L6" s="23">
        <f t="shared" si="0"/>
        <v>7.9062045666944192E-2</v>
      </c>
      <c r="M6" s="23">
        <f t="shared" si="0"/>
        <v>-0.13474833064972136</v>
      </c>
      <c r="N6" s="23">
        <f t="shared" si="0"/>
        <v>6.768036495579266E-2</v>
      </c>
      <c r="O6" s="23">
        <f t="shared" si="0"/>
        <v>-1.6982307620811099E-2</v>
      </c>
      <c r="P6" s="23">
        <f t="shared" si="0"/>
        <v>-3.2785039446919462E-2</v>
      </c>
      <c r="Q6" s="23">
        <f t="shared" si="0"/>
        <v>-7.3288722723369282E-2</v>
      </c>
      <c r="R6" s="23">
        <f t="shared" si="0"/>
        <v>-9.3603720417684944E-2</v>
      </c>
      <c r="S6" s="23">
        <f t="shared" si="0"/>
        <v>-0.14814054275212929</v>
      </c>
      <c r="T6" s="23">
        <f t="shared" si="0"/>
        <v>-5.9143679941311533E-2</v>
      </c>
      <c r="U6" s="23">
        <f t="shared" si="0"/>
        <v>-0.15076170799793165</v>
      </c>
      <c r="V6" s="23">
        <f t="shared" si="0"/>
        <v>-0.203039933611316</v>
      </c>
      <c r="W6" s="23">
        <f t="shared" si="0"/>
        <v>-0.27616757244530821</v>
      </c>
    </row>
    <row r="7" spans="2:40" s="20" customFormat="1">
      <c r="B7" s="20" t="s">
        <v>27</v>
      </c>
      <c r="C7" s="49"/>
      <c r="D7" s="9">
        <f>'IESO HOEP-GA'!C14</f>
        <v>90.857322870794135</v>
      </c>
      <c r="E7" s="9">
        <f>'IESO HOEP-GA'!D14</f>
        <v>79.159144068046572</v>
      </c>
      <c r="F7" s="9">
        <f>'IESO HOEP-GA'!E14</f>
        <v>76.70082919772959</v>
      </c>
      <c r="G7" s="9">
        <f>'IESO HOEP-GA'!F14</f>
        <v>78.72256464176526</v>
      </c>
      <c r="H7" s="9">
        <f>'IESO HOEP-GA'!G14</f>
        <v>74.102585916044234</v>
      </c>
      <c r="I7" s="9">
        <f>'IESO HOEP-GA'!H14</f>
        <v>65.347251465099347</v>
      </c>
      <c r="J7" s="9">
        <f>'IESO HOEP-GA'!I14</f>
        <v>61.539833671429861</v>
      </c>
      <c r="K7" s="9">
        <f>'IESO HOEP-GA'!J14</f>
        <v>55.046932261203331</v>
      </c>
      <c r="L7" s="9">
        <f>'IESO HOEP-GA'!K14</f>
        <v>59.399055333463778</v>
      </c>
      <c r="M7" s="9">
        <f>'IESO HOEP-GA'!L14</f>
        <v>51.395131785109108</v>
      </c>
      <c r="N7" s="9">
        <f>'IESO HOEP-GA'!M14</f>
        <v>54.873573061276353</v>
      </c>
      <c r="O7" s="9">
        <f>'IESO HOEP-GA'!N14</f>
        <v>53.941693163296705</v>
      </c>
      <c r="P7" s="9">
        <f>'IESO HOEP-GA'!O14</f>
        <v>52.173212625104398</v>
      </c>
      <c r="Q7" s="9">
        <f>'IESO HOEP-GA'!P14</f>
        <v>48.349504511435732</v>
      </c>
      <c r="R7" s="9">
        <f>'IESO HOEP-GA'!Q14</f>
        <v>43.823811008813706</v>
      </c>
      <c r="S7" s="9">
        <f>'IESO HOEP-GA'!R14</f>
        <v>37.331727860501303</v>
      </c>
      <c r="T7" s="9">
        <f>'IESO HOEP-GA'!S14</f>
        <v>35.123792096263671</v>
      </c>
      <c r="U7" s="9">
        <f>'IESO HOEP-GA'!T14</f>
        <v>29.828469208466707</v>
      </c>
      <c r="V7" s="9">
        <f>'IESO HOEP-GA'!U14</f>
        <v>23.772098800652444</v>
      </c>
      <c r="W7" s="9">
        <f>'IESO HOEP-GA'!V14</f>
        <v>17.207015982946235</v>
      </c>
    </row>
    <row r="8" spans="2:40" s="20" customFormat="1">
      <c r="B8" s="20" t="s">
        <v>28</v>
      </c>
      <c r="C8" s="49"/>
      <c r="X8" s="9">
        <f>W7*(1+W2)</f>
        <v>15.33694925877662</v>
      </c>
      <c r="Y8" s="9">
        <f>X8*(1+$W$2)</f>
        <v>13.670122280319596</v>
      </c>
      <c r="Z8" s="9">
        <f t="shared" ref="Z8:AJ8" si="1">Y8*(1+$W$2)</f>
        <v>12.184446854836661</v>
      </c>
      <c r="AA8" s="9">
        <f t="shared" si="1"/>
        <v>10.860235344937099</v>
      </c>
      <c r="AB8" s="9">
        <f t="shared" si="1"/>
        <v>9.6799397750750114</v>
      </c>
      <c r="AC8" s="9">
        <f t="shared" si="1"/>
        <v>8.6279192920769958</v>
      </c>
      <c r="AD8" s="9">
        <f t="shared" si="1"/>
        <v>7.6902328981708514</v>
      </c>
      <c r="AE8" s="9">
        <f t="shared" si="1"/>
        <v>6.8544547098878326</v>
      </c>
      <c r="AF8" s="9">
        <f t="shared" si="1"/>
        <v>6.1095092947157283</v>
      </c>
      <c r="AG8" s="9">
        <f t="shared" si="1"/>
        <v>5.4455249034432214</v>
      </c>
      <c r="AH8" s="9">
        <f t="shared" si="1"/>
        <v>4.853702653283233</v>
      </c>
      <c r="AI8" s="9">
        <f t="shared" si="1"/>
        <v>4.3261999282369699</v>
      </c>
      <c r="AJ8" s="9">
        <f t="shared" si="1"/>
        <v>3.8560264515621556</v>
      </c>
      <c r="AK8" s="9">
        <f>AJ8*(1+$W$2)</f>
        <v>3.4369516531351056</v>
      </c>
      <c r="AL8" s="9">
        <f>AK8*(1+$W$2)</f>
        <v>3.063422104172183</v>
      </c>
    </row>
    <row r="9" spans="2:40">
      <c r="B9" t="s">
        <v>27</v>
      </c>
      <c r="D9" s="9">
        <f>D7+D8</f>
        <v>90.857322870794135</v>
      </c>
      <c r="E9" s="9">
        <f t="shared" ref="E9:AI9" si="2">E7+E8</f>
        <v>79.159144068046572</v>
      </c>
      <c r="F9" s="9">
        <f>F7+F8</f>
        <v>76.70082919772959</v>
      </c>
      <c r="G9" s="9">
        <f t="shared" si="2"/>
        <v>78.72256464176526</v>
      </c>
      <c r="H9" s="9">
        <f t="shared" si="2"/>
        <v>74.102585916044234</v>
      </c>
      <c r="I9" s="9">
        <f t="shared" si="2"/>
        <v>65.347251465099347</v>
      </c>
      <c r="J9" s="9">
        <f t="shared" si="2"/>
        <v>61.539833671429861</v>
      </c>
      <c r="K9" s="9">
        <f t="shared" si="2"/>
        <v>55.046932261203331</v>
      </c>
      <c r="L9" s="9">
        <f t="shared" si="2"/>
        <v>59.399055333463778</v>
      </c>
      <c r="M9" s="9">
        <f t="shared" si="2"/>
        <v>51.395131785109108</v>
      </c>
      <c r="N9" s="9">
        <f t="shared" si="2"/>
        <v>54.873573061276353</v>
      </c>
      <c r="O9" s="9">
        <f t="shared" si="2"/>
        <v>53.941693163296705</v>
      </c>
      <c r="P9" s="9">
        <f t="shared" si="2"/>
        <v>52.173212625104398</v>
      </c>
      <c r="Q9" s="9">
        <f t="shared" si="2"/>
        <v>48.349504511435732</v>
      </c>
      <c r="R9" s="9">
        <f t="shared" si="2"/>
        <v>43.823811008813706</v>
      </c>
      <c r="S9" s="9">
        <f t="shared" si="2"/>
        <v>37.331727860501303</v>
      </c>
      <c r="T9" s="9">
        <f t="shared" si="2"/>
        <v>35.123792096263671</v>
      </c>
      <c r="U9" s="9">
        <f t="shared" si="2"/>
        <v>29.828469208466707</v>
      </c>
      <c r="V9" s="9">
        <f t="shared" si="2"/>
        <v>23.772098800652444</v>
      </c>
      <c r="W9" s="9">
        <f t="shared" si="2"/>
        <v>17.207015982946235</v>
      </c>
      <c r="X9" s="9">
        <f t="shared" si="2"/>
        <v>15.33694925877662</v>
      </c>
      <c r="Y9" s="9">
        <f t="shared" si="2"/>
        <v>13.670122280319596</v>
      </c>
      <c r="Z9" s="9">
        <f t="shared" si="2"/>
        <v>12.184446854836661</v>
      </c>
      <c r="AA9" s="9">
        <f t="shared" si="2"/>
        <v>10.860235344937099</v>
      </c>
      <c r="AB9" s="9">
        <f t="shared" si="2"/>
        <v>9.6799397750750114</v>
      </c>
      <c r="AC9" s="9">
        <f t="shared" si="2"/>
        <v>8.6279192920769958</v>
      </c>
      <c r="AD9" s="9">
        <f t="shared" si="2"/>
        <v>7.6902328981708514</v>
      </c>
      <c r="AE9" s="9">
        <f t="shared" si="2"/>
        <v>6.8544547098878326</v>
      </c>
      <c r="AF9" s="9">
        <f t="shared" si="2"/>
        <v>6.1095092947157283</v>
      </c>
      <c r="AG9" s="9">
        <f t="shared" si="2"/>
        <v>5.4455249034432214</v>
      </c>
      <c r="AH9" s="9">
        <f t="shared" si="2"/>
        <v>4.853702653283233</v>
      </c>
      <c r="AI9" s="9">
        <f t="shared" si="2"/>
        <v>4.3261999282369699</v>
      </c>
      <c r="AJ9" s="9">
        <f>AJ7+AJ8</f>
        <v>3.8560264515621556</v>
      </c>
      <c r="AK9" s="9">
        <f>AK7+AK8</f>
        <v>3.4369516531351056</v>
      </c>
      <c r="AL9" s="9">
        <f>AL7+AL8</f>
        <v>3.063422104172183</v>
      </c>
    </row>
    <row r="10" spans="2:40" s="7" customFormat="1">
      <c r="B10" s="7" t="s">
        <v>5</v>
      </c>
      <c r="C10" s="49"/>
      <c r="D10" s="16"/>
      <c r="E10" s="16">
        <f>E9*('Res Bill Annual'!$D$2/'Res Bill Annual'!$D$3)*'Res Bill Annual'!C12</f>
        <v>10539.481770943919</v>
      </c>
      <c r="F10" s="16">
        <f>F9*('Res Bill Annual'!$D$2/'Res Bill Annual'!$D$3)*'Res Bill Annual'!D12</f>
        <v>10196.009827976499</v>
      </c>
      <c r="G10" s="16">
        <f>G9*('Res Bill Annual'!$D$2/'Res Bill Annual'!$D$3)*'Res Bill Annual'!E12</f>
        <v>10434.287352473908</v>
      </c>
      <c r="H10" s="16">
        <f>H9*('Res Bill Annual'!$D$2/'Res Bill Annual'!$D$3)*'Res Bill Annual'!F12</f>
        <v>9820.5543251251875</v>
      </c>
      <c r="I10" s="16">
        <f>I9*('Res Bill Annual'!$D$2/'Res Bill Annual'!$D$3)*'Res Bill Annual'!G12</f>
        <v>8631.6321515077689</v>
      </c>
      <c r="J10" s="16">
        <f>J9*('Res Bill Annual'!$D$2/'Res Bill Annual'!$D$3)*'Res Bill Annual'!H12</f>
        <v>8124.9791535935346</v>
      </c>
      <c r="K10" s="16">
        <f>K9*('Res Bill Annual'!$D$2/'Res Bill Annual'!$D$3)*'Res Bill Annual'!I12</f>
        <v>7266.264258801697</v>
      </c>
      <c r="L10" s="16">
        <f>L9*('Res Bill Annual'!$D$2/'Res Bill Annual'!$D$3)*'Res Bill Annual'!J12</f>
        <v>7859.5517532951553</v>
      </c>
      <c r="M10" s="16">
        <f>M9*('Res Bill Annual'!$D$2/'Res Bill Annual'!$D$3)*'Res Bill Annual'!K12</f>
        <v>6798.0399544409647</v>
      </c>
      <c r="N10" s="16">
        <f>N9*('Res Bill Annual'!$D$2/'Res Bill Annual'!$D$3)*'Res Bill Annual'!L12</f>
        <v>7254.8380366687215</v>
      </c>
      <c r="O10" s="16">
        <f>O9*('Res Bill Annual'!$D$2/'Res Bill Annual'!$D$3)*'Res Bill Annual'!M12</f>
        <v>7156.7391486968017</v>
      </c>
      <c r="P10" s="16">
        <f>P9*('Res Bill Annual'!$D$2/'Res Bill Annual'!$D$3)*'Res Bill Annual'!N12</f>
        <v>6967.1397813613903</v>
      </c>
      <c r="Q10" s="16">
        <f>Q9*('Res Bill Annual'!$D$2/'Res Bill Annual'!$D$3)*'Res Bill Annual'!O12</f>
        <v>6487.6149867970353</v>
      </c>
      <c r="R10" s="16">
        <f>R9*('Res Bill Annual'!$D$2/'Res Bill Annual'!$D$3)*'Res Bill Annual'!P12</f>
        <v>5919.0869905283726</v>
      </c>
      <c r="S10" s="16">
        <f>S9*('Res Bill Annual'!$D$2/'Res Bill Annual'!$D$3)*'Res Bill Annual'!Q12</f>
        <v>5074.8140902372006</v>
      </c>
      <c r="T10" s="16">
        <f>T9*('Res Bill Annual'!$D$2/'Res Bill Annual'!$D$3)*'Res Bill Annual'!R12</f>
        <v>4817.0340183316794</v>
      </c>
      <c r="U10" s="16">
        <f>U9*('Res Bill Annual'!$D$2/'Res Bill Annual'!$D$3)*'Res Bill Annual'!S12</f>
        <v>4131.4800112298608</v>
      </c>
      <c r="V10" s="16">
        <f>V9*('Res Bill Annual'!$D$2/'Res Bill Annual'!$D$3)*'Res Bill Annual'!T12</f>
        <v>3334.4442259283724</v>
      </c>
      <c r="W10" s="16">
        <f>W9*('Res Bill Annual'!$D$2/'Res Bill Annual'!$D$3)*'Res Bill Annual'!U12</f>
        <v>2445.8431258983387</v>
      </c>
      <c r="X10" s="16">
        <f>X9*('Res Bill Annual'!$D$2/'Res Bill Annual'!$D$3)*'Res Bill Annual'!V12</f>
        <v>2195.7936624862991</v>
      </c>
      <c r="Y10" s="16">
        <f>Y9*('Res Bill Annual'!$D$2/'Res Bill Annual'!$D$3)*'Res Bill Annual'!W12</f>
        <v>1971.307872185831</v>
      </c>
      <c r="Z10" s="16">
        <f>Z9*('Res Bill Annual'!$D$2/'Res Bill Annual'!$D$3)*'Res Bill Annual'!X12</f>
        <v>1769.7722665533363</v>
      </c>
      <c r="AA10" s="16">
        <f>AA9*('Res Bill Annual'!$D$2/'Res Bill Annual'!$D$3)*'Res Bill Annual'!Y12</f>
        <v>1588.8405457379909</v>
      </c>
      <c r="AB10" s="16">
        <f>AB9*('Res Bill Annual'!$D$2/'Res Bill Annual'!$D$3)*'Res Bill Annual'!Z12</f>
        <v>1426.4062825989129</v>
      </c>
      <c r="AC10" s="16">
        <f>AC9*('Res Bill Annual'!$D$2/'Res Bill Annual'!$D$3)*'Res Bill Annual'!AA12</f>
        <v>1280.5783994469971</v>
      </c>
      <c r="AD10" s="16">
        <f>AD9*('Res Bill Annual'!$D$2/'Res Bill Annual'!$D$3)*'Res Bill Annual'!AB12</f>
        <v>1149.6591519089277</v>
      </c>
      <c r="AE10" s="16">
        <f>AE9*('Res Bill Annual'!$D$2/'Res Bill Annual'!$D$3)*'Res Bill Annual'!AC12</f>
        <v>1032.1243635990759</v>
      </c>
      <c r="AF10" s="16">
        <f>AF9*('Res Bill Annual'!$D$2/'Res Bill Annual'!$D$3)*'Res Bill Annual'!AD12</f>
        <v>926.60568148913899</v>
      </c>
      <c r="AG10" s="16">
        <f>AG9*('Res Bill Annual'!$D$2/'Res Bill Annual'!$D$3)*'Res Bill Annual'!AE12</f>
        <v>831.87464539057248</v>
      </c>
      <c r="AH10" s="16">
        <f>AH9*('Res Bill Annual'!$D$2/'Res Bill Annual'!$D$3)*'Res Bill Annual'!AF12</f>
        <v>746.82838608496274</v>
      </c>
      <c r="AI10" s="16">
        <f>AI9*('Res Bill Annual'!$D$2/'Res Bill Annual'!$D$3)*'Res Bill Annual'!AG12</f>
        <v>670.47678559838823</v>
      </c>
      <c r="AJ10" s="16">
        <f>AJ9*('Res Bill Annual'!$D$2/'Res Bill Annual'!$D$3)*'Res Bill Annual'!AH12</f>
        <v>601.93095013826314</v>
      </c>
      <c r="AK10" s="16">
        <f>AK9*('Res Bill Annual'!$D$2/'Res Bill Annual'!$D$3)*'Res Bill Annual'!AI12</f>
        <v>540.39286149331394</v>
      </c>
      <c r="AL10" s="16">
        <f>AL9*('Res Bill Annual'!$D$2/'Res Bill Annual'!$D$3)*'Res Bill Annual'!AJ12</f>
        <v>485.14608641714489</v>
      </c>
    </row>
    <row r="11" spans="2:40" s="65" customFormat="1">
      <c r="B11" s="65" t="s">
        <v>6</v>
      </c>
      <c r="D11" s="66"/>
      <c r="E11" s="66">
        <f t="shared" ref="E11:AL11" si="3">E10*1.02^(E5-2016)</f>
        <v>10750.271406362797</v>
      </c>
      <c r="F11" s="66">
        <f>F10*1.02^(F5-2016)</f>
        <v>10607.928625026749</v>
      </c>
      <c r="G11" s="66">
        <f t="shared" si="3"/>
        <v>11072.94921274413</v>
      </c>
      <c r="H11" s="66">
        <f t="shared" si="3"/>
        <v>10630.083830542599</v>
      </c>
      <c r="I11" s="66">
        <f t="shared" si="3"/>
        <v>9530.0193587636422</v>
      </c>
      <c r="J11" s="66">
        <f t="shared" si="3"/>
        <v>9150.0461800804624</v>
      </c>
      <c r="K11" s="66">
        <f t="shared" si="3"/>
        <v>8346.6536114377268</v>
      </c>
      <c r="L11" s="66">
        <f t="shared" si="3"/>
        <v>9208.717542221073</v>
      </c>
      <c r="M11" s="66">
        <f t="shared" si="3"/>
        <v>8124.2870307499497</v>
      </c>
      <c r="N11" s="66">
        <f t="shared" si="3"/>
        <v>8843.6070846648909</v>
      </c>
      <c r="O11" s="66">
        <f t="shared" si="3"/>
        <v>8898.5055893718163</v>
      </c>
      <c r="P11" s="66">
        <f t="shared" si="3"/>
        <v>8836.0178592818684</v>
      </c>
      <c r="Q11" s="66">
        <f t="shared" si="3"/>
        <v>8392.4217627520611</v>
      </c>
      <c r="R11" s="66">
        <f t="shared" si="3"/>
        <v>7810.1095807239153</v>
      </c>
      <c r="S11" s="66">
        <f t="shared" si="3"/>
        <v>6830.0316069314185</v>
      </c>
      <c r="T11" s="66">
        <f t="shared" si="3"/>
        <v>6612.7554413009184</v>
      </c>
      <c r="U11" s="66">
        <f t="shared" si="3"/>
        <v>5785.069434289634</v>
      </c>
      <c r="V11" s="66">
        <f t="shared" si="3"/>
        <v>4762.4074534345673</v>
      </c>
      <c r="W11" s="66">
        <f t="shared" si="3"/>
        <v>3563.1315920590137</v>
      </c>
      <c r="X11" s="66">
        <f t="shared" si="3"/>
        <v>3262.8338748772894</v>
      </c>
      <c r="Y11" s="66">
        <f t="shared" si="3"/>
        <v>2987.8449953330892</v>
      </c>
      <c r="Z11" s="66">
        <f t="shared" si="3"/>
        <v>2736.0319459944094</v>
      </c>
      <c r="AA11" s="66">
        <f t="shared" si="3"/>
        <v>2505.4414874916956</v>
      </c>
      <c r="AB11" s="66">
        <f>AB10*1.02^(AB5-2016)</f>
        <v>2294.2849978175759</v>
      </c>
      <c r="AC11" s="66">
        <f t="shared" si="3"/>
        <v>2100.9245985147923</v>
      </c>
      <c r="AD11" s="66">
        <f t="shared" si="3"/>
        <v>1923.8604501372845</v>
      </c>
      <c r="AE11" s="66">
        <f t="shared" si="3"/>
        <v>1761.7191184390688</v>
      </c>
      <c r="AF11" s="66">
        <f t="shared" si="3"/>
        <v>1613.2429210508787</v>
      </c>
      <c r="AG11" s="66">
        <f t="shared" si="3"/>
        <v>1477.2801720098851</v>
      </c>
      <c r="AH11" s="66">
        <f t="shared" si="3"/>
        <v>1352.7762484722089</v>
      </c>
      <c r="AI11" s="66">
        <f t="shared" si="3"/>
        <v>1238.7654103153411</v>
      </c>
      <c r="AJ11" s="66">
        <f t="shared" si="3"/>
        <v>1134.3633091775575</v>
      </c>
      <c r="AK11" s="66">
        <f t="shared" si="3"/>
        <v>1038.7601288291498</v>
      </c>
      <c r="AL11" s="66">
        <f t="shared" si="3"/>
        <v>951.21430366737695</v>
      </c>
    </row>
    <row r="12" spans="2:40" s="7" customFormat="1">
      <c r="C12" s="49"/>
      <c r="E12" s="13"/>
      <c r="F12" s="13"/>
      <c r="G12" s="13"/>
      <c r="H12" s="13"/>
      <c r="I12" s="13"/>
      <c r="J12" s="13"/>
      <c r="K12" s="13"/>
      <c r="L12" s="13"/>
      <c r="M12" s="13"/>
      <c r="N12" s="13"/>
      <c r="O12" s="13"/>
      <c r="P12" s="13"/>
      <c r="Q12" s="13"/>
      <c r="R12" s="13"/>
      <c r="S12" s="13"/>
      <c r="T12" s="13"/>
      <c r="U12" s="13"/>
      <c r="V12" s="13"/>
      <c r="W12" s="13"/>
      <c r="AJ12" s="20"/>
      <c r="AK12" s="20"/>
      <c r="AL12" s="20"/>
    </row>
    <row r="13" spans="2:40">
      <c r="D13" s="102"/>
      <c r="E13" s="148"/>
      <c r="F13" s="148"/>
      <c r="G13" s="148"/>
      <c r="H13" s="148"/>
      <c r="I13" s="148"/>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row>
    <row r="14" spans="2:40">
      <c r="D14" s="10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row>
    <row r="15" spans="2:40" s="49" customFormat="1">
      <c r="D15" s="10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2:40">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row>
    <row r="17" spans="3:38">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row>
    <row r="20" spans="3:38">
      <c r="C20" s="23"/>
      <c r="E20" s="104"/>
    </row>
    <row r="21" spans="3:38">
      <c r="E21" s="104"/>
    </row>
    <row r="23" spans="3:38">
      <c r="E23" s="85"/>
    </row>
    <row r="24" spans="3:38">
      <c r="E24" s="105"/>
    </row>
    <row r="25" spans="3:38">
      <c r="E25" s="10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T70"/>
  <sheetViews>
    <sheetView topLeftCell="AK1" zoomScale="80" zoomScaleNormal="80" workbookViewId="0">
      <selection activeCell="C16" sqref="C16:BT16"/>
    </sheetView>
  </sheetViews>
  <sheetFormatPr defaultRowHeight="15"/>
  <cols>
    <col min="2" max="2" width="69" customWidth="1"/>
    <col min="3" max="3" width="12" bestFit="1" customWidth="1"/>
    <col min="4" max="4" width="12" style="49" bestFit="1" customWidth="1"/>
    <col min="12" max="12" width="12" bestFit="1" customWidth="1"/>
    <col min="13" max="13" width="12" style="49" bestFit="1" customWidth="1"/>
  </cols>
  <sheetData>
    <row r="1" spans="2:72" s="49" customFormat="1"/>
    <row r="2" spans="2:72" s="49" customFormat="1">
      <c r="B2" s="49" t="s">
        <v>34</v>
      </c>
      <c r="C2" s="23">
        <f ca="1">'Res Bill Annual'!C2</f>
        <v>0.50390133536023429</v>
      </c>
      <c r="D2" s="23"/>
    </row>
    <row r="3" spans="2:72" s="49" customFormat="1">
      <c r="B3" s="49" t="s">
        <v>36</v>
      </c>
      <c r="C3" s="23">
        <f ca="1">'Res Bill Annual'!C3</f>
        <v>1</v>
      </c>
      <c r="D3" s="23"/>
      <c r="G3" s="33"/>
      <c r="H3" s="33"/>
    </row>
    <row r="4" spans="2:72" s="49" customFormat="1">
      <c r="B4" s="49" t="s">
        <v>4</v>
      </c>
      <c r="C4" s="49">
        <f>'Res Bill Annual'!C4</f>
        <v>0.75</v>
      </c>
    </row>
    <row r="5" spans="2:72" s="49" customFormat="1">
      <c r="B5" s="49" t="s">
        <v>81</v>
      </c>
      <c r="C5" s="23">
        <f>'Res Bill Annual'!C5</f>
        <v>0.53</v>
      </c>
      <c r="D5" s="23"/>
    </row>
    <row r="6" spans="2:72" s="49" customFormat="1">
      <c r="H6" s="17"/>
    </row>
    <row r="7" spans="2:72">
      <c r="B7" s="49" t="s">
        <v>42</v>
      </c>
      <c r="C7" s="13">
        <f>'Res Bill Annual'!C7</f>
        <v>72</v>
      </c>
      <c r="D7" s="13"/>
    </row>
    <row r="8" spans="2:72">
      <c r="C8" s="49" t="str">
        <f t="shared" ref="C8:BN8" si="0">C9 &amp; "-" &amp; C11</f>
        <v>2017-May</v>
      </c>
      <c r="D8" s="49" t="str">
        <f t="shared" si="0"/>
        <v>2017-Jul</v>
      </c>
      <c r="E8" s="49" t="str">
        <f t="shared" si="0"/>
        <v>2017-Nov</v>
      </c>
      <c r="F8" s="49" t="str">
        <f t="shared" si="0"/>
        <v>2018-May</v>
      </c>
      <c r="G8" s="49" t="str">
        <f t="shared" si="0"/>
        <v>2018-Nov</v>
      </c>
      <c r="H8" s="49" t="str">
        <f t="shared" si="0"/>
        <v>2019-May</v>
      </c>
      <c r="I8" s="49" t="str">
        <f t="shared" si="0"/>
        <v>2019-Nov</v>
      </c>
      <c r="J8" s="49" t="str">
        <f t="shared" si="0"/>
        <v>2020-May</v>
      </c>
      <c r="K8" s="49" t="str">
        <f t="shared" si="0"/>
        <v>2020-Nov</v>
      </c>
      <c r="L8" s="49" t="str">
        <f t="shared" si="0"/>
        <v>2021-May</v>
      </c>
      <c r="M8" s="49" t="str">
        <f t="shared" si="0"/>
        <v>2021-Jul</v>
      </c>
      <c r="N8" s="49" t="str">
        <f t="shared" si="0"/>
        <v>2021-Nov</v>
      </c>
      <c r="O8" s="49" t="str">
        <f t="shared" si="0"/>
        <v>2022-May</v>
      </c>
      <c r="P8" s="49" t="str">
        <f t="shared" si="0"/>
        <v>2022-Nov</v>
      </c>
      <c r="Q8" s="49" t="str">
        <f t="shared" si="0"/>
        <v>2023-May</v>
      </c>
      <c r="R8" s="49" t="str">
        <f t="shared" si="0"/>
        <v>2023-Nov</v>
      </c>
      <c r="S8" s="49" t="str">
        <f t="shared" si="0"/>
        <v>2024-May</v>
      </c>
      <c r="T8" s="49" t="str">
        <f t="shared" si="0"/>
        <v>2024-Nov</v>
      </c>
      <c r="U8" s="49" t="str">
        <f t="shared" si="0"/>
        <v>2025-May</v>
      </c>
      <c r="V8" s="49" t="str">
        <f t="shared" si="0"/>
        <v>2025-Nov</v>
      </c>
      <c r="W8" s="49" t="str">
        <f t="shared" si="0"/>
        <v>2026-May</v>
      </c>
      <c r="X8" s="49" t="str">
        <f t="shared" si="0"/>
        <v>2026-Nov</v>
      </c>
      <c r="Y8" s="49" t="str">
        <f t="shared" si="0"/>
        <v>2027-May</v>
      </c>
      <c r="Z8" s="49" t="str">
        <f t="shared" si="0"/>
        <v>2027-Nov</v>
      </c>
      <c r="AA8" s="49" t="str">
        <f t="shared" si="0"/>
        <v>2028-May</v>
      </c>
      <c r="AB8" s="49" t="str">
        <f t="shared" si="0"/>
        <v>2028-Nov</v>
      </c>
      <c r="AC8" s="49" t="str">
        <f t="shared" si="0"/>
        <v>2029-May</v>
      </c>
      <c r="AD8" s="49" t="str">
        <f t="shared" si="0"/>
        <v>2029-Nov</v>
      </c>
      <c r="AE8" s="49" t="str">
        <f t="shared" si="0"/>
        <v>2030-May</v>
      </c>
      <c r="AF8" s="49" t="str">
        <f t="shared" si="0"/>
        <v>2030-Nov</v>
      </c>
      <c r="AG8" s="49" t="str">
        <f t="shared" si="0"/>
        <v>2031-May</v>
      </c>
      <c r="AH8" s="49" t="str">
        <f t="shared" si="0"/>
        <v>2031-Nov</v>
      </c>
      <c r="AI8" s="49" t="str">
        <f t="shared" si="0"/>
        <v>2032-May</v>
      </c>
      <c r="AJ8" s="49" t="str">
        <f t="shared" si="0"/>
        <v>2032-Nov</v>
      </c>
      <c r="AK8" s="49" t="str">
        <f t="shared" si="0"/>
        <v>2033-May</v>
      </c>
      <c r="AL8" s="49" t="str">
        <f t="shared" si="0"/>
        <v>2033-Nov</v>
      </c>
      <c r="AM8" s="49" t="str">
        <f t="shared" si="0"/>
        <v>2034-May</v>
      </c>
      <c r="AN8" s="49" t="str">
        <f t="shared" si="0"/>
        <v>2034-Nov</v>
      </c>
      <c r="AO8" s="49" t="str">
        <f t="shared" si="0"/>
        <v>2035-May</v>
      </c>
      <c r="AP8" s="49" t="str">
        <f t="shared" si="0"/>
        <v>2035-Nov</v>
      </c>
      <c r="AQ8" s="49" t="str">
        <f t="shared" si="0"/>
        <v>2036-May</v>
      </c>
      <c r="AR8" s="49" t="str">
        <f t="shared" si="0"/>
        <v>2036-Nov</v>
      </c>
      <c r="AS8" s="49" t="str">
        <f t="shared" si="0"/>
        <v>2037-May</v>
      </c>
      <c r="AT8" s="49" t="str">
        <f t="shared" si="0"/>
        <v>2037-Nov</v>
      </c>
      <c r="AU8" s="49" t="str">
        <f t="shared" si="0"/>
        <v>2038-May</v>
      </c>
      <c r="AV8" s="49" t="str">
        <f t="shared" si="0"/>
        <v>2038-Nov</v>
      </c>
      <c r="AW8" s="49" t="str">
        <f t="shared" si="0"/>
        <v>2039-May</v>
      </c>
      <c r="AX8" s="49" t="str">
        <f t="shared" si="0"/>
        <v>2039-Nov</v>
      </c>
      <c r="AY8" s="49" t="str">
        <f t="shared" si="0"/>
        <v>2040-May</v>
      </c>
      <c r="AZ8" s="49" t="str">
        <f t="shared" si="0"/>
        <v>2040-Nov</v>
      </c>
      <c r="BA8" s="49" t="str">
        <f t="shared" si="0"/>
        <v>2041-May</v>
      </c>
      <c r="BB8" s="49" t="str">
        <f t="shared" si="0"/>
        <v>2041-Nov</v>
      </c>
      <c r="BC8" s="49" t="str">
        <f t="shared" si="0"/>
        <v>2042-May</v>
      </c>
      <c r="BD8" s="49" t="str">
        <f t="shared" si="0"/>
        <v>2042-Nov</v>
      </c>
      <c r="BE8" s="49" t="str">
        <f t="shared" si="0"/>
        <v>2043-May</v>
      </c>
      <c r="BF8" s="49" t="str">
        <f t="shared" si="0"/>
        <v>2043-Nov</v>
      </c>
      <c r="BG8" s="49" t="str">
        <f t="shared" si="0"/>
        <v>2044-May</v>
      </c>
      <c r="BH8" s="49" t="str">
        <f t="shared" si="0"/>
        <v>2044-Nov</v>
      </c>
      <c r="BI8" s="49" t="str">
        <f t="shared" si="0"/>
        <v>2045-May</v>
      </c>
      <c r="BJ8" s="49" t="str">
        <f t="shared" si="0"/>
        <v>2045-Nov</v>
      </c>
      <c r="BK8" s="49" t="str">
        <f t="shared" si="0"/>
        <v>2046-May</v>
      </c>
      <c r="BL8" s="49" t="str">
        <f t="shared" si="0"/>
        <v>2046-Nov</v>
      </c>
      <c r="BM8" s="49" t="str">
        <f t="shared" si="0"/>
        <v>2047-May</v>
      </c>
      <c r="BN8" s="49" t="str">
        <f t="shared" si="0"/>
        <v>2047-Nov</v>
      </c>
      <c r="BO8" s="49" t="str">
        <f t="shared" ref="BO8:BT8" si="1">BO9 &amp; "-" &amp; BO11</f>
        <v>2048-May</v>
      </c>
      <c r="BP8" s="49" t="str">
        <f t="shared" si="1"/>
        <v>2048-Nov</v>
      </c>
      <c r="BQ8" s="49" t="str">
        <f t="shared" si="1"/>
        <v>2049-May</v>
      </c>
      <c r="BR8" s="49" t="str">
        <f t="shared" si="1"/>
        <v>2049-Nov</v>
      </c>
      <c r="BS8" s="49" t="str">
        <f t="shared" si="1"/>
        <v>2050-May</v>
      </c>
      <c r="BT8" s="49" t="str">
        <f t="shared" si="1"/>
        <v>2050-Nov</v>
      </c>
    </row>
    <row r="9" spans="2:72">
      <c r="C9">
        <v>2017</v>
      </c>
      <c r="D9" s="49">
        <v>2017</v>
      </c>
      <c r="E9">
        <v>2017</v>
      </c>
      <c r="F9">
        <v>2018</v>
      </c>
      <c r="G9">
        <v>2018</v>
      </c>
      <c r="H9">
        <f>F9+1</f>
        <v>2019</v>
      </c>
      <c r="I9" s="34">
        <f t="shared" ref="I9:BE9" si="2">G9+1</f>
        <v>2019</v>
      </c>
      <c r="J9" s="34">
        <f t="shared" si="2"/>
        <v>2020</v>
      </c>
      <c r="K9" s="34">
        <f t="shared" si="2"/>
        <v>2020</v>
      </c>
      <c r="L9" s="34">
        <f t="shared" si="2"/>
        <v>2021</v>
      </c>
      <c r="M9" s="49">
        <v>2021</v>
      </c>
      <c r="N9" s="34">
        <f>K9+1</f>
        <v>2021</v>
      </c>
      <c r="O9" s="34">
        <f>L9+1</f>
        <v>2022</v>
      </c>
      <c r="P9" s="34">
        <f t="shared" si="2"/>
        <v>2022</v>
      </c>
      <c r="Q9" s="34">
        <f t="shared" si="2"/>
        <v>2023</v>
      </c>
      <c r="R9" s="34">
        <f t="shared" si="2"/>
        <v>2023</v>
      </c>
      <c r="S9" s="34">
        <f t="shared" si="2"/>
        <v>2024</v>
      </c>
      <c r="T9" s="34">
        <f t="shared" si="2"/>
        <v>2024</v>
      </c>
      <c r="U9" s="34">
        <f t="shared" si="2"/>
        <v>2025</v>
      </c>
      <c r="V9" s="34">
        <f t="shared" si="2"/>
        <v>2025</v>
      </c>
      <c r="W9" s="34">
        <f t="shared" si="2"/>
        <v>2026</v>
      </c>
      <c r="X9" s="34">
        <f t="shared" si="2"/>
        <v>2026</v>
      </c>
      <c r="Y9" s="34">
        <f t="shared" si="2"/>
        <v>2027</v>
      </c>
      <c r="Z9" s="34">
        <f t="shared" si="2"/>
        <v>2027</v>
      </c>
      <c r="AA9" s="34">
        <f t="shared" si="2"/>
        <v>2028</v>
      </c>
      <c r="AB9" s="34">
        <f t="shared" si="2"/>
        <v>2028</v>
      </c>
      <c r="AC9" s="34">
        <f t="shared" si="2"/>
        <v>2029</v>
      </c>
      <c r="AD9" s="34">
        <f t="shared" si="2"/>
        <v>2029</v>
      </c>
      <c r="AE9" s="34">
        <f t="shared" si="2"/>
        <v>2030</v>
      </c>
      <c r="AF9" s="34">
        <f t="shared" si="2"/>
        <v>2030</v>
      </c>
      <c r="AG9" s="34">
        <f t="shared" si="2"/>
        <v>2031</v>
      </c>
      <c r="AH9" s="34">
        <f t="shared" si="2"/>
        <v>2031</v>
      </c>
      <c r="AI9" s="34">
        <f t="shared" si="2"/>
        <v>2032</v>
      </c>
      <c r="AJ9" s="34">
        <f t="shared" si="2"/>
        <v>2032</v>
      </c>
      <c r="AK9" s="34">
        <f t="shared" si="2"/>
        <v>2033</v>
      </c>
      <c r="AL9" s="34">
        <f t="shared" si="2"/>
        <v>2033</v>
      </c>
      <c r="AM9" s="34">
        <f t="shared" si="2"/>
        <v>2034</v>
      </c>
      <c r="AN9" s="34">
        <f t="shared" si="2"/>
        <v>2034</v>
      </c>
      <c r="AO9" s="34">
        <f t="shared" si="2"/>
        <v>2035</v>
      </c>
      <c r="AP9" s="34">
        <f t="shared" si="2"/>
        <v>2035</v>
      </c>
      <c r="AQ9" s="34">
        <f t="shared" si="2"/>
        <v>2036</v>
      </c>
      <c r="AR9" s="34">
        <f t="shared" si="2"/>
        <v>2036</v>
      </c>
      <c r="AS9" s="34">
        <f t="shared" si="2"/>
        <v>2037</v>
      </c>
      <c r="AT9" s="34">
        <f t="shared" si="2"/>
        <v>2037</v>
      </c>
      <c r="AU9" s="34">
        <f t="shared" si="2"/>
        <v>2038</v>
      </c>
      <c r="AV9" s="34">
        <f t="shared" si="2"/>
        <v>2038</v>
      </c>
      <c r="AW9" s="34">
        <f t="shared" si="2"/>
        <v>2039</v>
      </c>
      <c r="AX9" s="34">
        <f t="shared" si="2"/>
        <v>2039</v>
      </c>
      <c r="AY9" s="34">
        <f t="shared" si="2"/>
        <v>2040</v>
      </c>
      <c r="AZ9" s="34">
        <f t="shared" si="2"/>
        <v>2040</v>
      </c>
      <c r="BA9" s="34">
        <f t="shared" si="2"/>
        <v>2041</v>
      </c>
      <c r="BB9" s="34">
        <f t="shared" si="2"/>
        <v>2041</v>
      </c>
      <c r="BC9" s="34">
        <f t="shared" si="2"/>
        <v>2042</v>
      </c>
      <c r="BD9" s="34">
        <f t="shared" si="2"/>
        <v>2042</v>
      </c>
      <c r="BE9" s="34">
        <f t="shared" si="2"/>
        <v>2043</v>
      </c>
      <c r="BF9" s="34">
        <f t="shared" ref="BF9:BT9" si="3">BD9+1</f>
        <v>2043</v>
      </c>
      <c r="BG9" s="34">
        <f t="shared" si="3"/>
        <v>2044</v>
      </c>
      <c r="BH9" s="34">
        <f t="shared" si="3"/>
        <v>2044</v>
      </c>
      <c r="BI9" s="34">
        <f t="shared" si="3"/>
        <v>2045</v>
      </c>
      <c r="BJ9" s="34">
        <f t="shared" si="3"/>
        <v>2045</v>
      </c>
      <c r="BK9" s="34">
        <f t="shared" si="3"/>
        <v>2046</v>
      </c>
      <c r="BL9" s="34">
        <f t="shared" si="3"/>
        <v>2046</v>
      </c>
      <c r="BM9" s="34">
        <f t="shared" si="3"/>
        <v>2047</v>
      </c>
      <c r="BN9" s="34">
        <f t="shared" si="3"/>
        <v>2047</v>
      </c>
      <c r="BO9" s="34">
        <f t="shared" si="3"/>
        <v>2048</v>
      </c>
      <c r="BP9" s="34">
        <f t="shared" si="3"/>
        <v>2048</v>
      </c>
      <c r="BQ9" s="34">
        <f t="shared" si="3"/>
        <v>2049</v>
      </c>
      <c r="BR9" s="34">
        <f t="shared" si="3"/>
        <v>2049</v>
      </c>
      <c r="BS9" s="34">
        <f t="shared" si="3"/>
        <v>2050</v>
      </c>
      <c r="BT9" s="34">
        <f t="shared" si="3"/>
        <v>2050</v>
      </c>
    </row>
    <row r="10" spans="2:72" s="49" customFormat="1">
      <c r="B10" s="49" t="s">
        <v>196</v>
      </c>
      <c r="C10" s="49">
        <v>3</v>
      </c>
      <c r="D10" s="49">
        <v>4</v>
      </c>
      <c r="E10" s="49">
        <v>2</v>
      </c>
      <c r="F10" s="49">
        <v>1</v>
      </c>
      <c r="G10" s="49">
        <v>2</v>
      </c>
      <c r="H10" s="49">
        <v>1</v>
      </c>
      <c r="I10" s="49">
        <v>2</v>
      </c>
      <c r="J10" s="49">
        <v>1</v>
      </c>
      <c r="K10" s="49">
        <v>2</v>
      </c>
      <c r="L10" s="49">
        <v>3</v>
      </c>
      <c r="M10" s="49">
        <v>4</v>
      </c>
      <c r="N10" s="49">
        <v>2</v>
      </c>
      <c r="O10" s="49">
        <v>1</v>
      </c>
      <c r="P10" s="49">
        <v>2</v>
      </c>
      <c r="Q10" s="49">
        <v>1</v>
      </c>
      <c r="R10" s="49">
        <v>2</v>
      </c>
      <c r="S10" s="49">
        <v>1</v>
      </c>
      <c r="T10" s="49">
        <v>2</v>
      </c>
      <c r="U10" s="49">
        <v>1</v>
      </c>
      <c r="V10" s="49">
        <v>2</v>
      </c>
      <c r="W10" s="49">
        <v>1</v>
      </c>
      <c r="X10" s="49">
        <v>2</v>
      </c>
      <c r="Y10" s="49">
        <v>1</v>
      </c>
      <c r="Z10" s="49">
        <v>2</v>
      </c>
      <c r="AA10" s="49">
        <v>1</v>
      </c>
      <c r="AB10" s="49">
        <v>2</v>
      </c>
      <c r="AC10" s="49">
        <v>1</v>
      </c>
      <c r="AD10" s="49">
        <v>2</v>
      </c>
      <c r="AE10" s="49">
        <v>1</v>
      </c>
      <c r="AF10" s="49">
        <v>2</v>
      </c>
      <c r="AG10" s="49">
        <v>1</v>
      </c>
      <c r="AH10" s="49">
        <v>2</v>
      </c>
      <c r="AI10" s="49">
        <v>1</v>
      </c>
      <c r="AJ10" s="49">
        <v>2</v>
      </c>
      <c r="AK10" s="49">
        <v>1</v>
      </c>
      <c r="AL10" s="49">
        <v>2</v>
      </c>
      <c r="AM10" s="49">
        <v>1</v>
      </c>
      <c r="AN10" s="49">
        <v>2</v>
      </c>
      <c r="AO10" s="49">
        <v>1</v>
      </c>
      <c r="AP10" s="49">
        <v>2</v>
      </c>
      <c r="AQ10" s="49">
        <v>1</v>
      </c>
      <c r="AR10" s="49">
        <v>2</v>
      </c>
      <c r="AS10" s="49">
        <v>1</v>
      </c>
      <c r="AT10" s="49">
        <v>2</v>
      </c>
      <c r="AU10" s="49">
        <v>1</v>
      </c>
      <c r="AV10" s="49">
        <v>2</v>
      </c>
      <c r="AW10" s="49">
        <v>1</v>
      </c>
      <c r="AX10" s="49">
        <v>2</v>
      </c>
      <c r="AY10" s="49">
        <v>1</v>
      </c>
      <c r="AZ10" s="49">
        <v>2</v>
      </c>
      <c r="BA10" s="49">
        <v>1</v>
      </c>
      <c r="BB10" s="49">
        <v>2</v>
      </c>
      <c r="BC10" s="49">
        <v>1</v>
      </c>
      <c r="BD10" s="49">
        <v>2</v>
      </c>
      <c r="BE10" s="49">
        <v>1</v>
      </c>
      <c r="BF10" s="49">
        <v>2</v>
      </c>
      <c r="BG10" s="49">
        <v>1</v>
      </c>
      <c r="BH10" s="49">
        <v>2</v>
      </c>
      <c r="BI10" s="49">
        <v>1</v>
      </c>
      <c r="BJ10" s="49">
        <v>2</v>
      </c>
      <c r="BK10" s="49">
        <v>1</v>
      </c>
      <c r="BL10" s="49">
        <v>2</v>
      </c>
      <c r="BM10" s="49">
        <v>1</v>
      </c>
      <c r="BN10" s="49">
        <v>2</v>
      </c>
      <c r="BO10" s="49">
        <v>1</v>
      </c>
      <c r="BP10" s="49">
        <v>2</v>
      </c>
      <c r="BQ10" s="49">
        <v>1</v>
      </c>
      <c r="BR10" s="49">
        <v>2</v>
      </c>
      <c r="BS10" s="49">
        <v>1</v>
      </c>
      <c r="BT10" s="49">
        <v>2</v>
      </c>
    </row>
    <row r="11" spans="2:72" s="49" customFormat="1">
      <c r="B11" t="s">
        <v>58</v>
      </c>
      <c r="C11" t="s">
        <v>44</v>
      </c>
      <c r="D11" s="49" t="s">
        <v>69</v>
      </c>
      <c r="E11" t="s">
        <v>45</v>
      </c>
      <c r="F11" s="34" t="s">
        <v>44</v>
      </c>
      <c r="G11" s="34" t="s">
        <v>45</v>
      </c>
      <c r="H11" s="34" t="s">
        <v>44</v>
      </c>
      <c r="I11" s="34" t="s">
        <v>45</v>
      </c>
      <c r="J11" s="34" t="s">
        <v>44</v>
      </c>
      <c r="K11" s="34" t="s">
        <v>45</v>
      </c>
      <c r="L11" s="49" t="s">
        <v>44</v>
      </c>
      <c r="M11" s="49" t="s">
        <v>69</v>
      </c>
      <c r="N11" s="34" t="s">
        <v>45</v>
      </c>
      <c r="O11" s="34" t="s">
        <v>44</v>
      </c>
      <c r="P11" s="34" t="s">
        <v>45</v>
      </c>
      <c r="Q11" s="34" t="s">
        <v>44</v>
      </c>
      <c r="R11" s="34" t="s">
        <v>45</v>
      </c>
      <c r="S11" s="34" t="s">
        <v>44</v>
      </c>
      <c r="T11" s="34" t="s">
        <v>45</v>
      </c>
      <c r="U11" s="34" t="s">
        <v>44</v>
      </c>
      <c r="V11" s="34" t="s">
        <v>45</v>
      </c>
      <c r="W11" s="34" t="s">
        <v>44</v>
      </c>
      <c r="X11" s="34" t="s">
        <v>45</v>
      </c>
      <c r="Y11" s="34" t="s">
        <v>44</v>
      </c>
      <c r="Z11" s="34" t="s">
        <v>45</v>
      </c>
      <c r="AA11" s="34" t="s">
        <v>44</v>
      </c>
      <c r="AB11" s="34" t="s">
        <v>45</v>
      </c>
      <c r="AC11" s="34" t="s">
        <v>44</v>
      </c>
      <c r="AD11" s="34" t="s">
        <v>45</v>
      </c>
      <c r="AE11" s="34" t="s">
        <v>44</v>
      </c>
      <c r="AF11" s="34" t="s">
        <v>45</v>
      </c>
      <c r="AG11" s="34" t="s">
        <v>44</v>
      </c>
      <c r="AH11" s="34" t="s">
        <v>45</v>
      </c>
      <c r="AI11" s="34" t="s">
        <v>44</v>
      </c>
      <c r="AJ11" s="34" t="s">
        <v>45</v>
      </c>
      <c r="AK11" s="34" t="s">
        <v>44</v>
      </c>
      <c r="AL11" s="34" t="s">
        <v>45</v>
      </c>
      <c r="AM11" s="34" t="s">
        <v>44</v>
      </c>
      <c r="AN11" s="34" t="s">
        <v>45</v>
      </c>
      <c r="AO11" s="34" t="s">
        <v>44</v>
      </c>
      <c r="AP11" s="34" t="s">
        <v>45</v>
      </c>
      <c r="AQ11" s="34" t="s">
        <v>44</v>
      </c>
      <c r="AR11" s="34" t="s">
        <v>45</v>
      </c>
      <c r="AS11" s="34" t="s">
        <v>44</v>
      </c>
      <c r="AT11" s="34" t="s">
        <v>45</v>
      </c>
      <c r="AU11" s="34" t="s">
        <v>44</v>
      </c>
      <c r="AV11" s="34" t="s">
        <v>45</v>
      </c>
      <c r="AW11" s="34" t="s">
        <v>44</v>
      </c>
      <c r="AX11" s="34" t="s">
        <v>45</v>
      </c>
      <c r="AY11" s="34" t="s">
        <v>44</v>
      </c>
      <c r="AZ11" s="34" t="s">
        <v>45</v>
      </c>
      <c r="BA11" s="34" t="s">
        <v>44</v>
      </c>
      <c r="BB11" s="34" t="s">
        <v>45</v>
      </c>
      <c r="BC11" s="34" t="s">
        <v>44</v>
      </c>
      <c r="BD11" s="34" t="s">
        <v>45</v>
      </c>
      <c r="BE11" s="34" t="s">
        <v>44</v>
      </c>
      <c r="BF11" s="34" t="s">
        <v>45</v>
      </c>
      <c r="BG11" s="34" t="s">
        <v>44</v>
      </c>
      <c r="BH11" s="34" t="s">
        <v>45</v>
      </c>
      <c r="BI11" s="34" t="s">
        <v>44</v>
      </c>
      <c r="BJ11" s="34" t="s">
        <v>45</v>
      </c>
      <c r="BK11" s="34" t="s">
        <v>44</v>
      </c>
      <c r="BL11" s="34" t="s">
        <v>45</v>
      </c>
      <c r="BM11" s="34" t="s">
        <v>44</v>
      </c>
      <c r="BN11" s="34" t="s">
        <v>45</v>
      </c>
      <c r="BO11" s="34" t="s">
        <v>44</v>
      </c>
      <c r="BP11" s="34" t="s">
        <v>45</v>
      </c>
      <c r="BQ11" s="34" t="s">
        <v>44</v>
      </c>
      <c r="BR11" s="34" t="s">
        <v>45</v>
      </c>
      <c r="BS11" s="34" t="s">
        <v>44</v>
      </c>
      <c r="BT11" s="34" t="s">
        <v>45</v>
      </c>
    </row>
    <row r="12" spans="2:72">
      <c r="B12" t="s">
        <v>46</v>
      </c>
      <c r="C12" s="49">
        <f>IF(C10=1, 'Summary Biennial'!$C$3, 0)</f>
        <v>0</v>
      </c>
      <c r="D12" s="49">
        <f>IF(D10=1, 'Summary Biennial'!$C$3, 0)</f>
        <v>0</v>
      </c>
      <c r="E12" s="49">
        <f>IF(E10=1, 'Summary Biennial'!$C$3, 0)</f>
        <v>0</v>
      </c>
      <c r="F12" s="49">
        <f>IF(F10=1, 'Summary Biennial'!$C$3, 0)</f>
        <v>0.03</v>
      </c>
      <c r="G12" s="49">
        <f>IF(G10=1, 'Summary Biennial'!$C$3, 0)</f>
        <v>0</v>
      </c>
      <c r="H12" s="49">
        <f>IF(H10=1, 'Summary Biennial'!$C$3, 0)</f>
        <v>0.03</v>
      </c>
      <c r="I12" s="49">
        <f>IF(I10=1, 'Summary Biennial'!$C$3, 0)</f>
        <v>0</v>
      </c>
      <c r="J12" s="49">
        <f>IF(J10=1, 'Summary Biennial'!$C$3, 0)</f>
        <v>0.03</v>
      </c>
      <c r="K12" s="49">
        <f>IF(K10=1, 'Summary Biennial'!$C$3, 0)</f>
        <v>0</v>
      </c>
      <c r="L12" s="49">
        <f>IF(L10=1, 'Summary Biennial'!$C$3, 0)</f>
        <v>0</v>
      </c>
      <c r="M12" s="49">
        <f>IF(M10=1, 'Summary Biennial'!$C$3, 0)</f>
        <v>0</v>
      </c>
      <c r="N12" s="49">
        <f>IF(N10=1, 'Summary Biennial'!$C$3, 0)</f>
        <v>0</v>
      </c>
      <c r="O12" s="49">
        <f>IF(O10=1, 'Summary Biennial'!$C$3, 0)</f>
        <v>0.03</v>
      </c>
      <c r="P12" s="49">
        <f>IF(P10=1, 'Summary Biennial'!$C$3, 0)</f>
        <v>0</v>
      </c>
      <c r="Q12" s="49">
        <f>IF(Q10=1, 'Summary Biennial'!$C$3, 0)</f>
        <v>0.03</v>
      </c>
      <c r="R12" s="49">
        <f>IF(R10=1, 'Summary Biennial'!$C$3, 0)</f>
        <v>0</v>
      </c>
      <c r="S12" s="49">
        <f>IF(S10=1, 'Summary Biennial'!$C$3, 0)</f>
        <v>0.03</v>
      </c>
      <c r="T12" s="49">
        <f>IF(T10=1, 'Summary Biennial'!$C$3, 0)</f>
        <v>0</v>
      </c>
      <c r="U12" s="49">
        <f>IF(U10=1, 'Summary Biennial'!$C$3, 0)</f>
        <v>0.03</v>
      </c>
      <c r="V12" s="49">
        <f>IF(V10=1, 'Summary Biennial'!$C$3, 0)</f>
        <v>0</v>
      </c>
      <c r="W12" s="49">
        <f>IF(W10=1, 'Summary Biennial'!$C$3, 0)</f>
        <v>0.03</v>
      </c>
      <c r="X12" s="49">
        <f>IF(X10=1, 'Summary Biennial'!$C$3, 0)</f>
        <v>0</v>
      </c>
      <c r="Y12" s="49">
        <f>IF(Y10=1, 'Summary Biennial'!$C$3, 0)</f>
        <v>0.03</v>
      </c>
      <c r="Z12" s="49">
        <f>IF(Z10=1, 'Summary Biennial'!$C$3, 0)</f>
        <v>0</v>
      </c>
      <c r="AA12" s="49">
        <f>IF(AA10=1, 'Summary Biennial'!$C$3, 0)</f>
        <v>0.03</v>
      </c>
      <c r="AB12" s="49">
        <f>IF(AB10=1, 'Summary Biennial'!$C$3, 0)</f>
        <v>0</v>
      </c>
      <c r="AC12" s="49">
        <f>IF(AC10=1, 'Summary Biennial'!$C$3, 0)</f>
        <v>0.03</v>
      </c>
      <c r="AD12" s="49">
        <f>IF(AD10=1, 'Summary Biennial'!$C$3, 0)</f>
        <v>0</v>
      </c>
      <c r="AE12" s="49">
        <f>IF(AE10=1, 'Summary Biennial'!$C$3, 0)</f>
        <v>0.03</v>
      </c>
      <c r="AF12" s="49">
        <f>IF(AF10=1, 'Summary Biennial'!$C$3, 0)</f>
        <v>0</v>
      </c>
      <c r="AG12" s="49">
        <f>IF(AG10=1, 'Summary Biennial'!$C$3, 0)</f>
        <v>0.03</v>
      </c>
      <c r="AH12" s="49">
        <f>IF(AH10=1, 'Summary Biennial'!$C$3, 0)</f>
        <v>0</v>
      </c>
      <c r="AI12" s="49">
        <f>IF(AI10=1, 'Summary Biennial'!$C$3, 0)</f>
        <v>0.03</v>
      </c>
      <c r="AJ12" s="49">
        <f>IF(AJ10=1, 'Summary Biennial'!$C$3, 0)</f>
        <v>0</v>
      </c>
      <c r="AK12" s="49">
        <f>IF(AK10=1, 'Summary Biennial'!$C$3, 0)</f>
        <v>0.03</v>
      </c>
      <c r="AL12" s="49">
        <f>IF(AL10=1, 'Summary Biennial'!$C$3, 0)</f>
        <v>0</v>
      </c>
      <c r="AM12" s="49">
        <f>IF(AM10=1, 'Summary Biennial'!$C$3, 0)</f>
        <v>0.03</v>
      </c>
      <c r="AN12" s="49">
        <f>IF(AN10=1, 'Summary Biennial'!$C$3, 0)</f>
        <v>0</v>
      </c>
      <c r="AO12" s="49">
        <f>IF(AO10=1, 'Summary Biennial'!$C$3, 0)</f>
        <v>0.03</v>
      </c>
      <c r="AP12" s="49">
        <f>IF(AP10=1, 'Summary Biennial'!$C$3, 0)</f>
        <v>0</v>
      </c>
      <c r="AQ12" s="49">
        <f>IF(AQ10=1, 'Summary Biennial'!$C$3, 0)</f>
        <v>0.03</v>
      </c>
      <c r="AR12" s="49">
        <f>IF(AR10=1, 'Summary Biennial'!$C$3, 0)</f>
        <v>0</v>
      </c>
      <c r="AS12" s="49">
        <f>IF(AS10=1, 'Summary Biennial'!$C$3, 0)</f>
        <v>0.03</v>
      </c>
      <c r="AT12" s="49">
        <f>IF(AT10=1, 'Summary Biennial'!$C$3, 0)</f>
        <v>0</v>
      </c>
      <c r="AU12" s="49">
        <f>IF(AU10=1, 'Summary Biennial'!$C$3, 0)</f>
        <v>0.03</v>
      </c>
      <c r="AV12" s="49">
        <f>IF(AV10=1, 'Summary Biennial'!$C$3, 0)</f>
        <v>0</v>
      </c>
      <c r="AW12" s="49">
        <f>IF(AW10=1, 'Summary Biennial'!$C$3, 0)</f>
        <v>0.03</v>
      </c>
      <c r="AX12" s="49">
        <f>IF(AX10=1, 'Summary Biennial'!$C$3, 0)</f>
        <v>0</v>
      </c>
      <c r="AY12" s="49">
        <f>IF(AY10=1, 'Summary Biennial'!$C$3, 0)</f>
        <v>0.03</v>
      </c>
      <c r="AZ12" s="49">
        <f>IF(AZ10=1, 'Summary Biennial'!$C$3, 0)</f>
        <v>0</v>
      </c>
      <c r="BA12" s="49">
        <f>IF(BA10=1, 'Summary Biennial'!$C$3, 0)</f>
        <v>0.03</v>
      </c>
      <c r="BB12" s="49">
        <f>IF(BB10=1, 'Summary Biennial'!$C$3, 0)</f>
        <v>0</v>
      </c>
      <c r="BC12" s="49">
        <f>IF(BC10=1, 'Summary Biennial'!$C$3, 0)</f>
        <v>0.03</v>
      </c>
      <c r="BD12" s="49">
        <f>IF(BD10=1, 'Summary Biennial'!$C$3, 0)</f>
        <v>0</v>
      </c>
      <c r="BE12" s="49">
        <f>IF(BE10=1, 'Summary Biennial'!$C$3, 0)</f>
        <v>0.03</v>
      </c>
      <c r="BF12" s="49">
        <f>IF(BF10=1, 'Summary Biennial'!$C$3, 0)</f>
        <v>0</v>
      </c>
      <c r="BG12" s="49">
        <f>IF(BG10=1, 'Summary Biennial'!$C$3, 0)</f>
        <v>0.03</v>
      </c>
      <c r="BH12" s="49">
        <f>IF(BH10=1, 'Summary Biennial'!$C$3, 0)</f>
        <v>0</v>
      </c>
      <c r="BI12" s="49">
        <f>IF(BI10=1, 'Summary Biennial'!$C$3, 0)</f>
        <v>0.03</v>
      </c>
      <c r="BJ12" s="49">
        <f>IF(BJ10=1, 'Summary Biennial'!$C$3, 0)</f>
        <v>0</v>
      </c>
      <c r="BK12" s="49">
        <f>IF(BK10=1, 'Summary Biennial'!$C$3, 0)</f>
        <v>0.03</v>
      </c>
      <c r="BL12" s="49">
        <f>IF(BL10=1, 'Summary Biennial'!$C$3, 0)</f>
        <v>0</v>
      </c>
      <c r="BM12" s="49">
        <f>IF(BM10=1, 'Summary Biennial'!$C$3, 0)</f>
        <v>0.03</v>
      </c>
      <c r="BN12" s="49">
        <f>IF(BN10=1, 'Summary Biennial'!$C$3, 0)</f>
        <v>0</v>
      </c>
      <c r="BO12" s="49">
        <f>IF(BO10=1, 'Summary Biennial'!$C$3, 0)</f>
        <v>0.03</v>
      </c>
      <c r="BP12" s="49">
        <f>IF(BP10=1, 'Summary Biennial'!$C$3, 0)</f>
        <v>0</v>
      </c>
      <c r="BQ12" s="49">
        <f>IF(BQ10=1, 'Summary Biennial'!$C$3, 0)</f>
        <v>0.03</v>
      </c>
      <c r="BR12" s="49">
        <f>IF(BR10=1, 'Summary Biennial'!$C$3, 0)</f>
        <v>0</v>
      </c>
      <c r="BS12" s="49">
        <f>IF(BS10=1, 'Summary Biennial'!$C$3, 0)</f>
        <v>0.03</v>
      </c>
      <c r="BT12" s="49">
        <f>IF(BT10=1, 'Summary Biennial'!$C$3, 0)</f>
        <v>0</v>
      </c>
    </row>
    <row r="13" spans="2:72" s="49" customFormat="1">
      <c r="B13" s="49" t="s">
        <v>56</v>
      </c>
      <c r="C13" s="23">
        <f ca="1">OFFSET('Monthly Demand Stats'!$Q$3, 'Res Bill Biennial'!C10, 0)</f>
        <v>0.15747404073970589</v>
      </c>
      <c r="D13" s="23">
        <f ca="1">OFFSET('Monthly Demand Stats'!$Q$3, 'Res Bill Biennial'!D10, 0)</f>
        <v>0.34456529071478609</v>
      </c>
      <c r="E13" s="23">
        <f ca="1">OFFSET('Monthly Demand Stats'!$Q$3, 'Res Bill Biennial'!E10, 0)</f>
        <v>0.16531159080102542</v>
      </c>
      <c r="F13" s="23">
        <f ca="1">OFFSET('Monthly Demand Stats'!$Q$3, 'Res Bill Biennial'!F10, 0)</f>
        <v>0.50203933145449198</v>
      </c>
      <c r="G13" s="23">
        <f ca="1">OFFSET('Monthly Demand Stats'!$Q$3, 'Res Bill Biennial'!G10, 0)</f>
        <v>0.16531159080102542</v>
      </c>
      <c r="H13" s="23">
        <f ca="1">OFFSET('Monthly Demand Stats'!$Q$3, 'Res Bill Biennial'!H10, 0)</f>
        <v>0.50203933145449198</v>
      </c>
      <c r="I13" s="23">
        <f ca="1">OFFSET('Monthly Demand Stats'!$Q$3, 'Res Bill Biennial'!I10, 0)</f>
        <v>0.16531159080102542</v>
      </c>
      <c r="J13" s="23">
        <f ca="1">OFFSET('Monthly Demand Stats'!$Q$3, 'Res Bill Biennial'!J10, 0)</f>
        <v>0.50203933145449198</v>
      </c>
      <c r="K13" s="23">
        <f ca="1">OFFSET('Monthly Demand Stats'!$Q$3, 'Res Bill Biennial'!K10, 0)</f>
        <v>0.16531159080102542</v>
      </c>
      <c r="L13" s="23">
        <f ca="1">OFFSET('Monthly Demand Stats'!$Q$3, 'Res Bill Biennial'!L10, 0)</f>
        <v>0.15747404073970589</v>
      </c>
      <c r="M13" s="23">
        <f ca="1">OFFSET('Monthly Demand Stats'!$Q$3, 'Res Bill Biennial'!M10, 0)</f>
        <v>0.34456529071478609</v>
      </c>
      <c r="N13" s="23">
        <f ca="1">OFFSET('Monthly Demand Stats'!$Q$3, 'Res Bill Biennial'!N10, 0)</f>
        <v>0.16531159080102542</v>
      </c>
      <c r="O13" s="23">
        <f ca="1">OFFSET('Monthly Demand Stats'!$Q$3, 'Res Bill Biennial'!O10, 0)</f>
        <v>0.50203933145449198</v>
      </c>
      <c r="P13" s="23">
        <f ca="1">OFFSET('Monthly Demand Stats'!$Q$3, 'Res Bill Biennial'!P10, 0)</f>
        <v>0.16531159080102542</v>
      </c>
      <c r="Q13" s="23">
        <f ca="1">OFFSET('Monthly Demand Stats'!$Q$3, 'Res Bill Biennial'!Q10, 0)</f>
        <v>0.50203933145449198</v>
      </c>
      <c r="R13" s="23">
        <f ca="1">OFFSET('Monthly Demand Stats'!$Q$3, 'Res Bill Biennial'!R10, 0)</f>
        <v>0.16531159080102542</v>
      </c>
      <c r="S13" s="23">
        <f ca="1">OFFSET('Monthly Demand Stats'!$Q$3, 'Res Bill Biennial'!S10, 0)</f>
        <v>0.50203933145449198</v>
      </c>
      <c r="T13" s="23">
        <f ca="1">OFFSET('Monthly Demand Stats'!$Q$3, 'Res Bill Biennial'!T10, 0)</f>
        <v>0.16531159080102542</v>
      </c>
      <c r="U13" s="23">
        <f ca="1">OFFSET('Monthly Demand Stats'!$Q$3, 'Res Bill Biennial'!U10, 0)</f>
        <v>0.50203933145449198</v>
      </c>
      <c r="V13" s="23">
        <f ca="1">OFFSET('Monthly Demand Stats'!$Q$3, 'Res Bill Biennial'!V10, 0)</f>
        <v>0.16531159080102542</v>
      </c>
      <c r="W13" s="23">
        <f ca="1">OFFSET('Monthly Demand Stats'!$Q$3, 'Res Bill Biennial'!W10, 0)</f>
        <v>0.50203933145449198</v>
      </c>
      <c r="X13" s="23">
        <f ca="1">OFFSET('Monthly Demand Stats'!$Q$3, 'Res Bill Biennial'!X10, 0)</f>
        <v>0.16531159080102542</v>
      </c>
      <c r="Y13" s="23">
        <f ca="1">OFFSET('Monthly Demand Stats'!$Q$3, 'Res Bill Biennial'!Y10, 0)</f>
        <v>0.50203933145449198</v>
      </c>
      <c r="Z13" s="23">
        <f ca="1">OFFSET('Monthly Demand Stats'!$Q$3, 'Res Bill Biennial'!Z10, 0)</f>
        <v>0.16531159080102542</v>
      </c>
      <c r="AA13" s="23">
        <f ca="1">OFFSET('Monthly Demand Stats'!$Q$3, 'Res Bill Biennial'!AA10, 0)</f>
        <v>0.50203933145449198</v>
      </c>
      <c r="AB13" s="23">
        <f ca="1">OFFSET('Monthly Demand Stats'!$Q$3, 'Res Bill Biennial'!AB10, 0)</f>
        <v>0.16531159080102542</v>
      </c>
      <c r="AC13" s="23">
        <f ca="1">OFFSET('Monthly Demand Stats'!$Q$3, 'Res Bill Biennial'!AC10, 0)</f>
        <v>0.50203933145449198</v>
      </c>
      <c r="AD13" s="23">
        <f ca="1">OFFSET('Monthly Demand Stats'!$Q$3, 'Res Bill Biennial'!AD10, 0)</f>
        <v>0.16531159080102542</v>
      </c>
      <c r="AE13" s="23">
        <f ca="1">OFFSET('Monthly Demand Stats'!$Q$3, 'Res Bill Biennial'!AE10, 0)</f>
        <v>0.50203933145449198</v>
      </c>
      <c r="AF13" s="23">
        <f ca="1">OFFSET('Monthly Demand Stats'!$Q$3, 'Res Bill Biennial'!AF10, 0)</f>
        <v>0.16531159080102542</v>
      </c>
      <c r="AG13" s="23">
        <f ca="1">OFFSET('Monthly Demand Stats'!$Q$3, 'Res Bill Biennial'!AG10, 0)</f>
        <v>0.50203933145449198</v>
      </c>
      <c r="AH13" s="23">
        <f ca="1">OFFSET('Monthly Demand Stats'!$Q$3, 'Res Bill Biennial'!AH10, 0)</f>
        <v>0.16531159080102542</v>
      </c>
      <c r="AI13" s="23">
        <f ca="1">OFFSET('Monthly Demand Stats'!$Q$3, 'Res Bill Biennial'!AI10, 0)</f>
        <v>0.50203933145449198</v>
      </c>
      <c r="AJ13" s="23">
        <f ca="1">OFFSET('Monthly Demand Stats'!$Q$3, 'Res Bill Biennial'!AJ10, 0)</f>
        <v>0.16531159080102542</v>
      </c>
      <c r="AK13" s="23">
        <f ca="1">OFFSET('Monthly Demand Stats'!$Q$3, 'Res Bill Biennial'!AK10, 0)</f>
        <v>0.50203933145449198</v>
      </c>
      <c r="AL13" s="23">
        <f ca="1">OFFSET('Monthly Demand Stats'!$Q$3, 'Res Bill Biennial'!AL10, 0)</f>
        <v>0.16531159080102542</v>
      </c>
      <c r="AM13" s="23">
        <f ca="1">OFFSET('Monthly Demand Stats'!$Q$3, 'Res Bill Biennial'!AM10, 0)</f>
        <v>0.50203933145449198</v>
      </c>
      <c r="AN13" s="23">
        <f ca="1">OFFSET('Monthly Demand Stats'!$Q$3, 'Res Bill Biennial'!AN10, 0)</f>
        <v>0.16531159080102542</v>
      </c>
      <c r="AO13" s="23">
        <f ca="1">OFFSET('Monthly Demand Stats'!$Q$3, 'Res Bill Biennial'!AO10, 0)</f>
        <v>0.50203933145449198</v>
      </c>
      <c r="AP13" s="23">
        <f ca="1">OFFSET('Monthly Demand Stats'!$Q$3, 'Res Bill Biennial'!AP10, 0)</f>
        <v>0.16531159080102542</v>
      </c>
      <c r="AQ13" s="23">
        <f ca="1">OFFSET('Monthly Demand Stats'!$Q$3, 'Res Bill Biennial'!AQ10, 0)</f>
        <v>0.50203933145449198</v>
      </c>
      <c r="AR13" s="23">
        <f ca="1">OFFSET('Monthly Demand Stats'!$Q$3, 'Res Bill Biennial'!AR10, 0)</f>
        <v>0.16531159080102542</v>
      </c>
      <c r="AS13" s="23">
        <f ca="1">OFFSET('Monthly Demand Stats'!$Q$3, 'Res Bill Biennial'!AS10, 0)</f>
        <v>0.50203933145449198</v>
      </c>
      <c r="AT13" s="23">
        <f ca="1">OFFSET('Monthly Demand Stats'!$Q$3, 'Res Bill Biennial'!AT10, 0)</f>
        <v>0.16531159080102542</v>
      </c>
      <c r="AU13" s="23">
        <f ca="1">OFFSET('Monthly Demand Stats'!$Q$3, 'Res Bill Biennial'!AU10, 0)</f>
        <v>0.50203933145449198</v>
      </c>
      <c r="AV13" s="23">
        <f ca="1">OFFSET('Monthly Demand Stats'!$Q$3, 'Res Bill Biennial'!AV10, 0)</f>
        <v>0.16531159080102542</v>
      </c>
      <c r="AW13" s="23">
        <f ca="1">OFFSET('Monthly Demand Stats'!$Q$3, 'Res Bill Biennial'!AW10, 0)</f>
        <v>0.50203933145449198</v>
      </c>
      <c r="AX13" s="23">
        <f ca="1">OFFSET('Monthly Demand Stats'!$Q$3, 'Res Bill Biennial'!AX10, 0)</f>
        <v>0.16531159080102542</v>
      </c>
      <c r="AY13" s="23">
        <f ca="1">OFFSET('Monthly Demand Stats'!$Q$3, 'Res Bill Biennial'!AY10, 0)</f>
        <v>0.50203933145449198</v>
      </c>
      <c r="AZ13" s="23">
        <f ca="1">OFFSET('Monthly Demand Stats'!$Q$3, 'Res Bill Biennial'!AZ10, 0)</f>
        <v>0.16531159080102542</v>
      </c>
      <c r="BA13" s="23">
        <f ca="1">OFFSET('Monthly Demand Stats'!$Q$3, 'Res Bill Biennial'!BA10, 0)</f>
        <v>0.50203933145449198</v>
      </c>
      <c r="BB13" s="23">
        <f ca="1">OFFSET('Monthly Demand Stats'!$Q$3, 'Res Bill Biennial'!BB10, 0)</f>
        <v>0.16531159080102542</v>
      </c>
      <c r="BC13" s="23">
        <f ca="1">OFFSET('Monthly Demand Stats'!$Q$3, 'Res Bill Biennial'!BC10, 0)</f>
        <v>0.50203933145449198</v>
      </c>
      <c r="BD13" s="23">
        <f ca="1">OFFSET('Monthly Demand Stats'!$Q$3, 'Res Bill Biennial'!BD10, 0)</f>
        <v>0.16531159080102542</v>
      </c>
      <c r="BE13" s="23">
        <f ca="1">OFFSET('Monthly Demand Stats'!$Q$3, 'Res Bill Biennial'!BE10, 0)</f>
        <v>0.50203933145449198</v>
      </c>
      <c r="BF13" s="23">
        <f ca="1">OFFSET('Monthly Demand Stats'!$Q$3, 'Res Bill Biennial'!BF10, 0)</f>
        <v>0.16531159080102542</v>
      </c>
      <c r="BG13" s="23">
        <f ca="1">OFFSET('Monthly Demand Stats'!$Q$3, 'Res Bill Biennial'!BG10, 0)</f>
        <v>0.50203933145449198</v>
      </c>
      <c r="BH13" s="23">
        <f ca="1">OFFSET('Monthly Demand Stats'!$Q$3, 'Res Bill Biennial'!BH10, 0)</f>
        <v>0.16531159080102542</v>
      </c>
      <c r="BI13" s="23">
        <f ca="1">OFFSET('Monthly Demand Stats'!$Q$3, 'Res Bill Biennial'!BI10, 0)</f>
        <v>0.50203933145449198</v>
      </c>
      <c r="BJ13" s="23">
        <f ca="1">OFFSET('Monthly Demand Stats'!$Q$3, 'Res Bill Biennial'!BJ10, 0)</f>
        <v>0.16531159080102542</v>
      </c>
      <c r="BK13" s="23">
        <f ca="1">OFFSET('Monthly Demand Stats'!$Q$3, 'Res Bill Biennial'!BK10, 0)</f>
        <v>0.50203933145449198</v>
      </c>
      <c r="BL13" s="23">
        <f ca="1">OFFSET('Monthly Demand Stats'!$Q$3, 'Res Bill Biennial'!BL10, 0)</f>
        <v>0.16531159080102542</v>
      </c>
      <c r="BM13" s="23">
        <f ca="1">OFFSET('Monthly Demand Stats'!$Q$3, 'Res Bill Biennial'!BM10, 0)</f>
        <v>0.50203933145449198</v>
      </c>
      <c r="BN13" s="23">
        <f ca="1">OFFSET('Monthly Demand Stats'!$Q$3, 'Res Bill Biennial'!BN10, 0)</f>
        <v>0.16531159080102542</v>
      </c>
      <c r="BO13" s="23">
        <f ca="1">OFFSET('Monthly Demand Stats'!$Q$3, 'Res Bill Biennial'!BO10, 0)</f>
        <v>0.50203933145449198</v>
      </c>
      <c r="BP13" s="23">
        <f ca="1">OFFSET('Monthly Demand Stats'!$Q$3, 'Res Bill Biennial'!BP10, 0)</f>
        <v>0.16531159080102542</v>
      </c>
      <c r="BQ13" s="23">
        <f ca="1">OFFSET('Monthly Demand Stats'!$Q$3, 'Res Bill Biennial'!BQ10, 0)</f>
        <v>0.50203933145449198</v>
      </c>
      <c r="BR13" s="23">
        <f ca="1">OFFSET('Monthly Demand Stats'!$Q$3, 'Res Bill Biennial'!BR10, 0)</f>
        <v>0.16531159080102542</v>
      </c>
      <c r="BS13" s="23">
        <f ca="1">OFFSET('Monthly Demand Stats'!$Q$3, 'Res Bill Biennial'!BS10, 0)</f>
        <v>0.50203933145449198</v>
      </c>
      <c r="BT13" s="23">
        <f ca="1">OFFSET('Monthly Demand Stats'!$Q$3, 'Res Bill Biennial'!BT10, 0)</f>
        <v>0.16531159080102542</v>
      </c>
    </row>
    <row r="14" spans="2:72" s="49" customFormat="1">
      <c r="B14" s="49" t="s">
        <v>57</v>
      </c>
      <c r="C14" s="23">
        <f ca="1">OFFSET('Monthly Demand Stats'!$R$3, 'Res Bill Biennial'!C10, 0)</f>
        <v>0</v>
      </c>
      <c r="D14" s="23">
        <f ca="1">OFFSET('Monthly Demand Stats'!$R$3, 'Res Bill Biennial'!D10, 0)</f>
        <v>0</v>
      </c>
      <c r="E14" s="23">
        <f ca="1">OFFSET('Monthly Demand Stats'!$R$3, 'Res Bill Biennial'!E10, 0)</f>
        <v>0.3326490777444826</v>
      </c>
      <c r="F14" s="23">
        <f ca="1">OFFSET('Monthly Demand Stats'!$R$3, 'Res Bill Biennial'!F10, 0)</f>
        <v>0</v>
      </c>
      <c r="G14" s="23">
        <f ca="1">OFFSET('Monthly Demand Stats'!$R$3, 'Res Bill Biennial'!G10, 0)</f>
        <v>0.3326490777444826</v>
      </c>
      <c r="H14" s="23">
        <f ca="1">OFFSET('Monthly Demand Stats'!$R$3, 'Res Bill Biennial'!H10, 0)</f>
        <v>0</v>
      </c>
      <c r="I14" s="23">
        <f ca="1">OFFSET('Monthly Demand Stats'!$R$3, 'Res Bill Biennial'!I10, 0)</f>
        <v>0.3326490777444826</v>
      </c>
      <c r="J14" s="23">
        <f ca="1">OFFSET('Monthly Demand Stats'!$R$3, 'Res Bill Biennial'!J10, 0)</f>
        <v>0</v>
      </c>
      <c r="K14" s="23">
        <f ca="1">OFFSET('Monthly Demand Stats'!$R$3, 'Res Bill Biennial'!K10, 0)</f>
        <v>0.3326490777444826</v>
      </c>
      <c r="L14" s="23">
        <f ca="1">OFFSET('Monthly Demand Stats'!$R$3, 'Res Bill Biennial'!L10, 0)</f>
        <v>0</v>
      </c>
      <c r="M14" s="23">
        <f ca="1">OFFSET('Monthly Demand Stats'!$R$3, 'Res Bill Biennial'!M10, 0)</f>
        <v>0</v>
      </c>
      <c r="N14" s="23">
        <f ca="1">OFFSET('Monthly Demand Stats'!$R$3, 'Res Bill Biennial'!N10, 0)</f>
        <v>0.3326490777444826</v>
      </c>
      <c r="O14" s="23">
        <f ca="1">OFFSET('Monthly Demand Stats'!$R$3, 'Res Bill Biennial'!O10, 0)</f>
        <v>0</v>
      </c>
      <c r="P14" s="23">
        <f ca="1">OFFSET('Monthly Demand Stats'!$R$3, 'Res Bill Biennial'!P10, 0)</f>
        <v>0.3326490777444826</v>
      </c>
      <c r="Q14" s="23">
        <f ca="1">OFFSET('Monthly Demand Stats'!$R$3, 'Res Bill Biennial'!Q10, 0)</f>
        <v>0</v>
      </c>
      <c r="R14" s="23">
        <f ca="1">OFFSET('Monthly Demand Stats'!$R$3, 'Res Bill Biennial'!R10, 0)</f>
        <v>0.3326490777444826</v>
      </c>
      <c r="S14" s="23">
        <f ca="1">OFFSET('Monthly Demand Stats'!$R$3, 'Res Bill Biennial'!S10, 0)</f>
        <v>0</v>
      </c>
      <c r="T14" s="23">
        <f ca="1">OFFSET('Monthly Demand Stats'!$R$3, 'Res Bill Biennial'!T10, 0)</f>
        <v>0.3326490777444826</v>
      </c>
      <c r="U14" s="23">
        <f ca="1">OFFSET('Monthly Demand Stats'!$R$3, 'Res Bill Biennial'!U10, 0)</f>
        <v>0</v>
      </c>
      <c r="V14" s="23">
        <f ca="1">OFFSET('Monthly Demand Stats'!$R$3, 'Res Bill Biennial'!V10, 0)</f>
        <v>0.3326490777444826</v>
      </c>
      <c r="W14" s="23">
        <f ca="1">OFFSET('Monthly Demand Stats'!$R$3, 'Res Bill Biennial'!W10, 0)</f>
        <v>0</v>
      </c>
      <c r="X14" s="23">
        <f ca="1">OFFSET('Monthly Demand Stats'!$R$3, 'Res Bill Biennial'!X10, 0)</f>
        <v>0.3326490777444826</v>
      </c>
      <c r="Y14" s="23">
        <f ca="1">OFFSET('Monthly Demand Stats'!$R$3, 'Res Bill Biennial'!Y10, 0)</f>
        <v>0</v>
      </c>
      <c r="Z14" s="23">
        <f ca="1">OFFSET('Monthly Demand Stats'!$R$3, 'Res Bill Biennial'!Z10, 0)</f>
        <v>0.3326490777444826</v>
      </c>
      <c r="AA14" s="23">
        <f ca="1">OFFSET('Monthly Demand Stats'!$R$3, 'Res Bill Biennial'!AA10, 0)</f>
        <v>0</v>
      </c>
      <c r="AB14" s="23">
        <f ca="1">OFFSET('Monthly Demand Stats'!$R$3, 'Res Bill Biennial'!AB10, 0)</f>
        <v>0.3326490777444826</v>
      </c>
      <c r="AC14" s="23">
        <f ca="1">OFFSET('Monthly Demand Stats'!$R$3, 'Res Bill Biennial'!AC10, 0)</f>
        <v>0</v>
      </c>
      <c r="AD14" s="23">
        <f ca="1">OFFSET('Monthly Demand Stats'!$R$3, 'Res Bill Biennial'!AD10, 0)</f>
        <v>0.3326490777444826</v>
      </c>
      <c r="AE14" s="23">
        <f ca="1">OFFSET('Monthly Demand Stats'!$R$3, 'Res Bill Biennial'!AE10, 0)</f>
        <v>0</v>
      </c>
      <c r="AF14" s="23">
        <f ca="1">OFFSET('Monthly Demand Stats'!$R$3, 'Res Bill Biennial'!AF10, 0)</f>
        <v>0.3326490777444826</v>
      </c>
      <c r="AG14" s="23">
        <f ca="1">OFFSET('Monthly Demand Stats'!$R$3, 'Res Bill Biennial'!AG10, 0)</f>
        <v>0</v>
      </c>
      <c r="AH14" s="23">
        <f ca="1">OFFSET('Monthly Demand Stats'!$R$3, 'Res Bill Biennial'!AH10, 0)</f>
        <v>0.3326490777444826</v>
      </c>
      <c r="AI14" s="23">
        <f ca="1">OFFSET('Monthly Demand Stats'!$R$3, 'Res Bill Biennial'!AI10, 0)</f>
        <v>0</v>
      </c>
      <c r="AJ14" s="23">
        <f ca="1">OFFSET('Monthly Demand Stats'!$R$3, 'Res Bill Biennial'!AJ10, 0)</f>
        <v>0.3326490777444826</v>
      </c>
      <c r="AK14" s="23">
        <f ca="1">OFFSET('Monthly Demand Stats'!$R$3, 'Res Bill Biennial'!AK10, 0)</f>
        <v>0</v>
      </c>
      <c r="AL14" s="23">
        <f ca="1">OFFSET('Monthly Demand Stats'!$R$3, 'Res Bill Biennial'!AL10, 0)</f>
        <v>0.3326490777444826</v>
      </c>
      <c r="AM14" s="23">
        <f ca="1">OFFSET('Monthly Demand Stats'!$R$3, 'Res Bill Biennial'!AM10, 0)</f>
        <v>0</v>
      </c>
      <c r="AN14" s="23">
        <f ca="1">OFFSET('Monthly Demand Stats'!$R$3, 'Res Bill Biennial'!AN10, 0)</f>
        <v>0.3326490777444826</v>
      </c>
      <c r="AO14" s="23">
        <f ca="1">OFFSET('Monthly Demand Stats'!$R$3, 'Res Bill Biennial'!AO10, 0)</f>
        <v>0</v>
      </c>
      <c r="AP14" s="23">
        <f ca="1">OFFSET('Monthly Demand Stats'!$R$3, 'Res Bill Biennial'!AP10, 0)</f>
        <v>0.3326490777444826</v>
      </c>
      <c r="AQ14" s="23">
        <f ca="1">OFFSET('Monthly Demand Stats'!$R$3, 'Res Bill Biennial'!AQ10, 0)</f>
        <v>0</v>
      </c>
      <c r="AR14" s="23">
        <f ca="1">OFFSET('Monthly Demand Stats'!$R$3, 'Res Bill Biennial'!AR10, 0)</f>
        <v>0.3326490777444826</v>
      </c>
      <c r="AS14" s="23">
        <f ca="1">OFFSET('Monthly Demand Stats'!$R$3, 'Res Bill Biennial'!AS10, 0)</f>
        <v>0</v>
      </c>
      <c r="AT14" s="23">
        <f ca="1">OFFSET('Monthly Demand Stats'!$R$3, 'Res Bill Biennial'!AT10, 0)</f>
        <v>0.3326490777444826</v>
      </c>
      <c r="AU14" s="23">
        <f ca="1">OFFSET('Monthly Demand Stats'!$R$3, 'Res Bill Biennial'!AU10, 0)</f>
        <v>0</v>
      </c>
      <c r="AV14" s="23">
        <f ca="1">OFFSET('Monthly Demand Stats'!$R$3, 'Res Bill Biennial'!AV10, 0)</f>
        <v>0.3326490777444826</v>
      </c>
      <c r="AW14" s="23">
        <f ca="1">OFFSET('Monthly Demand Stats'!$R$3, 'Res Bill Biennial'!AW10, 0)</f>
        <v>0</v>
      </c>
      <c r="AX14" s="23">
        <f ca="1">OFFSET('Monthly Demand Stats'!$R$3, 'Res Bill Biennial'!AX10, 0)</f>
        <v>0.3326490777444826</v>
      </c>
      <c r="AY14" s="23">
        <f ca="1">OFFSET('Monthly Demand Stats'!$R$3, 'Res Bill Biennial'!AY10, 0)</f>
        <v>0</v>
      </c>
      <c r="AZ14" s="23">
        <f ca="1">OFFSET('Monthly Demand Stats'!$R$3, 'Res Bill Biennial'!AZ10, 0)</f>
        <v>0.3326490777444826</v>
      </c>
      <c r="BA14" s="23">
        <f ca="1">OFFSET('Monthly Demand Stats'!$R$3, 'Res Bill Biennial'!BA10, 0)</f>
        <v>0</v>
      </c>
      <c r="BB14" s="23">
        <f ca="1">OFFSET('Monthly Demand Stats'!$R$3, 'Res Bill Biennial'!BB10, 0)</f>
        <v>0.3326490777444826</v>
      </c>
      <c r="BC14" s="23">
        <f ca="1">OFFSET('Monthly Demand Stats'!$R$3, 'Res Bill Biennial'!BC10, 0)</f>
        <v>0</v>
      </c>
      <c r="BD14" s="23">
        <f ca="1">OFFSET('Monthly Demand Stats'!$R$3, 'Res Bill Biennial'!BD10, 0)</f>
        <v>0.3326490777444826</v>
      </c>
      <c r="BE14" s="23">
        <f ca="1">OFFSET('Monthly Demand Stats'!$R$3, 'Res Bill Biennial'!BE10, 0)</f>
        <v>0</v>
      </c>
      <c r="BF14" s="23">
        <f ca="1">OFFSET('Monthly Demand Stats'!$R$3, 'Res Bill Biennial'!BF10, 0)</f>
        <v>0.3326490777444826</v>
      </c>
      <c r="BG14" s="23">
        <f ca="1">OFFSET('Monthly Demand Stats'!$R$3, 'Res Bill Biennial'!BG10, 0)</f>
        <v>0</v>
      </c>
      <c r="BH14" s="23">
        <f ca="1">OFFSET('Monthly Demand Stats'!$R$3, 'Res Bill Biennial'!BH10, 0)</f>
        <v>0.3326490777444826</v>
      </c>
      <c r="BI14" s="23">
        <f ca="1">OFFSET('Monthly Demand Stats'!$R$3, 'Res Bill Biennial'!BI10, 0)</f>
        <v>0</v>
      </c>
      <c r="BJ14" s="23">
        <f ca="1">OFFSET('Monthly Demand Stats'!$R$3, 'Res Bill Biennial'!BJ10, 0)</f>
        <v>0.3326490777444826</v>
      </c>
      <c r="BK14" s="23">
        <f ca="1">OFFSET('Monthly Demand Stats'!$R$3, 'Res Bill Biennial'!BK10, 0)</f>
        <v>0</v>
      </c>
      <c r="BL14" s="23">
        <f ca="1">OFFSET('Monthly Demand Stats'!$R$3, 'Res Bill Biennial'!BL10, 0)</f>
        <v>0.3326490777444826</v>
      </c>
      <c r="BM14" s="23">
        <f ca="1">OFFSET('Monthly Demand Stats'!$R$3, 'Res Bill Biennial'!BM10, 0)</f>
        <v>0</v>
      </c>
      <c r="BN14" s="23">
        <f ca="1">OFFSET('Monthly Demand Stats'!$R$3, 'Res Bill Biennial'!BN10, 0)</f>
        <v>0.3326490777444826</v>
      </c>
      <c r="BO14" s="23">
        <f ca="1">OFFSET('Monthly Demand Stats'!$R$3, 'Res Bill Biennial'!BO10, 0)</f>
        <v>0</v>
      </c>
      <c r="BP14" s="23">
        <f ca="1">OFFSET('Monthly Demand Stats'!$R$3, 'Res Bill Biennial'!BP10, 0)</f>
        <v>0.3326490777444826</v>
      </c>
      <c r="BQ14" s="23">
        <f ca="1">OFFSET('Monthly Demand Stats'!$R$3, 'Res Bill Biennial'!BQ10, 0)</f>
        <v>0</v>
      </c>
      <c r="BR14" s="23">
        <f ca="1">OFFSET('Monthly Demand Stats'!$R$3, 'Res Bill Biennial'!BR10, 0)</f>
        <v>0.3326490777444826</v>
      </c>
      <c r="BS14" s="23">
        <f ca="1">OFFSET('Monthly Demand Stats'!$R$3, 'Res Bill Biennial'!BS10, 0)</f>
        <v>0</v>
      </c>
      <c r="BT14" s="23">
        <f ca="1">OFFSET('Monthly Demand Stats'!$R$3, 'Res Bill Biennial'!BT10, 0)</f>
        <v>0.3326490777444826</v>
      </c>
    </row>
    <row r="15" spans="2:72">
      <c r="B15" s="9" t="s">
        <v>47</v>
      </c>
      <c r="C15" s="49">
        <f ca="1">OFFSET('Res Bill Annual'!$B$12, 0, 'Res Bill Biennial'!C9-2016)*C13 + OFFSET('Res Bill Annual'!$B$12, 0, 'Res Bill Biennial'!C9-2015)*C14</f>
        <v>22.500696341979928</v>
      </c>
      <c r="D15" s="49">
        <f ca="1">OFFSET('Res Bill Annual'!$B$12, 0, 'Res Bill Biennial'!D9-2016)*D13 + OFFSET('Res Bill Annual'!$B$12, 0, 'Res Bill Biennial'!D9-2015)*D14</f>
        <v>49.233251016747346</v>
      </c>
      <c r="E15" s="49">
        <f ca="1">OFFSET('Res Bill Annual'!$B$12, 0, 'Res Bill Biennial'!E9-2016)*E13 + OFFSET('Res Bill Annual'!$B$12, 0, 'Res Bill Biennial'!E9-2015)*E14</f>
        <v>71.075931864960751</v>
      </c>
      <c r="F15" s="49">
        <f ca="1">OFFSET('Res Bill Annual'!$B$12, 0, 'Res Bill Biennial'!F9-2016)*F13 + OFFSET('Res Bill Annual'!$B$12, 0, 'Res Bill Biennial'!F9-2015)*F14</f>
        <v>71.620401070169081</v>
      </c>
      <c r="G15" s="49">
        <f ca="1">OFFSET('Res Bill Annual'!$B$12, 0, 'Res Bill Biennial'!G9-2016)*G13 + OFFSET('Res Bill Annual'!$B$12, 0, 'Res Bill Biennial'!G9-2015)*G14</f>
        <v>70.900340507030052</v>
      </c>
      <c r="H15" s="49">
        <f ca="1">OFFSET('Res Bill Annual'!$B$12, 0, 'Res Bill Biennial'!H9-2016)*H13 + OFFSET('Res Bill Annual'!$B$12, 0, 'Res Bill Biennial'!H9-2015)*H14</f>
        <v>71.411823157300475</v>
      </c>
      <c r="I15" s="49">
        <f ca="1">OFFSET('Res Bill Annual'!$B$12, 0, 'Res Bill Biennial'!I9-2016)*I13 + OFFSET('Res Bill Annual'!$B$12, 0, 'Res Bill Biennial'!I9-2015)*I14</f>
        <v>70.825023097349586</v>
      </c>
      <c r="J15" s="49">
        <f ca="1">OFFSET('Res Bill Annual'!$B$12, 0, 'Res Bill Biennial'!J9-2016)*J13 + OFFSET('Res Bill Annual'!$B$12, 0, 'Res Bill Biennial'!J9-2015)*J14</f>
        <v>71.401806729648882</v>
      </c>
      <c r="K15" s="49">
        <f ca="1">OFFSET('Res Bill Annual'!$B$12, 0, 'Res Bill Biennial'!K9-2016)*K13 + OFFSET('Res Bill Annual'!$B$12, 0, 'Res Bill Biennial'!K9-2015)*K14</f>
        <v>70.66543742015341</v>
      </c>
      <c r="L15" s="49">
        <f ca="1">OFFSET('Res Bill Annual'!$B$12, 0, 'Res Bill Biennial'!L9-2016)*L13 + OFFSET('Res Bill Annual'!$B$12, 0, 'Res Bill Biennial'!L9-2015)*L14</f>
        <v>22.322528680310313</v>
      </c>
      <c r="M15" s="49">
        <f ca="1">OFFSET('Res Bill Annual'!$B$12, 0, 'Res Bill Biennial'!M9-2016)*M13 + OFFSET('Res Bill Annual'!$B$12, 0, 'Res Bill Biennial'!M9-2015)*M14</f>
        <v>48.843406494749985</v>
      </c>
      <c r="N15" s="49">
        <f ca="1">OFFSET('Res Bill Annual'!$B$12, 0, 'Res Bill Biennial'!N9-2016)*N13 + OFFSET('Res Bill Annual'!$B$12, 0, 'Res Bill Biennial'!N9-2015)*N14</f>
        <v>70.566096047821446</v>
      </c>
      <c r="O15" s="49">
        <f ca="1">OFFSET('Res Bill Annual'!$B$12, 0, 'Res Bill Biennial'!O9-2016)*O13 + OFFSET('Res Bill Annual'!$B$12, 0, 'Res Bill Biennial'!O9-2015)*O14</f>
        <v>71.133225106205316</v>
      </c>
      <c r="P15" s="49">
        <f ca="1">OFFSET('Res Bill Annual'!$B$12, 0, 'Res Bill Biennial'!P9-2016)*P13 + OFFSET('Res Bill Annual'!$B$12, 0, 'Res Bill Biennial'!P9-2015)*P14</f>
        <v>70.545789987464644</v>
      </c>
      <c r="Q15" s="49">
        <f ca="1">OFFSET('Res Bill Annual'!$B$12, 0, 'Res Bill Biennial'!Q9-2016)*Q13 + OFFSET('Res Bill Annual'!$B$12, 0, 'Res Bill Biennial'!Q9-2015)*Q14</f>
        <v>71.118834302897412</v>
      </c>
      <c r="R15" s="49">
        <f ca="1">OFFSET('Res Bill Annual'!$B$12, 0, 'Res Bill Biennial'!R9-2016)*R13 + OFFSET('Res Bill Annual'!$B$12, 0, 'Res Bill Biennial'!R9-2015)*R14</f>
        <v>70.654050361145806</v>
      </c>
      <c r="S15" s="49">
        <f ca="1">OFFSET('Res Bill Annual'!$B$12, 0, 'Res Bill Biennial'!S9-2016)*S13 + OFFSET('Res Bill Annual'!$B$12, 0, 'Res Bill Biennial'!S9-2015)*S14</f>
        <v>71.289374178126579</v>
      </c>
      <c r="T15" s="49">
        <f ca="1">OFFSET('Res Bill Annual'!$B$12, 0, 'Res Bill Biennial'!T9-2016)*T13 + OFFSET('Res Bill Annual'!$B$12, 0, 'Res Bill Biennial'!T9-2015)*T14</f>
        <v>70.693185896021376</v>
      </c>
      <c r="U15" s="49">
        <f ca="1">OFFSET('Res Bill Annual'!$B$12, 0, 'Res Bill Biennial'!U9-2016)*U13 + OFFSET('Res Bill Annual'!$B$12, 0, 'Res Bill Biennial'!U9-2015)*U14</f>
        <v>71.263687528513614</v>
      </c>
      <c r="V15" s="49">
        <f ca="1">OFFSET('Res Bill Annual'!$B$12, 0, 'Res Bill Biennial'!V9-2016)*V13 + OFFSET('Res Bill Annual'!$B$12, 0, 'Res Bill Biennial'!V9-2015)*V14</f>
        <v>70.663286782661103</v>
      </c>
      <c r="W15" s="49">
        <f ca="1">OFFSET('Res Bill Annual'!$B$12, 0, 'Res Bill Biennial'!W9-2016)*W13 + OFFSET('Res Bill Annual'!$B$12, 0, 'Res Bill Biennial'!W9-2015)*W14</f>
        <v>71.231328412878639</v>
      </c>
      <c r="X15" s="49">
        <f ca="1">OFFSET('Res Bill Annual'!$B$12, 0, 'Res Bill Biennial'!X9-2016)*X13 + OFFSET('Res Bill Annual'!$B$12, 0, 'Res Bill Biennial'!X9-2015)*X14</f>
        <v>70.818777935983462</v>
      </c>
      <c r="Y15" s="49">
        <f ca="1">OFFSET('Res Bill Annual'!$B$12, 0, 'Res Bill Biennial'!Y9-2016)*Y13 + OFFSET('Res Bill Annual'!$B$12, 0, 'Res Bill Biennial'!Y9-2015)*Y14</f>
        <v>71.482079180351519</v>
      </c>
      <c r="Z15" s="49">
        <f ca="1">OFFSET('Res Bill Annual'!$B$12, 0, 'Res Bill Biennial'!Z9-2016)*Z13 + OFFSET('Res Bill Annual'!$B$12, 0, 'Res Bill Biennial'!Z9-2015)*Z14</f>
        <v>71.209489354858647</v>
      </c>
      <c r="AA15" s="49">
        <f ca="1">OFFSET('Res Bill Annual'!$B$12, 0, 'Res Bill Biennial'!AA9-2016)*AA13 + OFFSET('Res Bill Annual'!$B$12, 0, 'Res Bill Biennial'!AA9-2015)*AA14</f>
        <v>71.947135305885254</v>
      </c>
      <c r="AB15" s="49">
        <f ca="1">OFFSET('Res Bill Annual'!$B$12, 0, 'Res Bill Biennial'!AB9-2016)*AB13 + OFFSET('Res Bill Annual'!$B$12, 0, 'Res Bill Biennial'!AB9-2015)*AB14</f>
        <v>71.592161659918119</v>
      </c>
      <c r="AC15" s="49">
        <f ca="1">OFFSET('Res Bill Annual'!$B$12, 0, 'Res Bill Biennial'!AC9-2016)*AC13 + OFFSET('Res Bill Annual'!$B$12, 0, 'Res Bill Biennial'!AC9-2015)*AC14</f>
        <v>72.293558572878283</v>
      </c>
      <c r="AD15" s="49">
        <f ca="1">OFFSET('Res Bill Annual'!$B$12, 0, 'Res Bill Biennial'!AD9-2016)*AD13 + OFFSET('Res Bill Annual'!$B$12, 0, 'Res Bill Biennial'!AD9-2015)*AD14</f>
        <v>72.021783214064442</v>
      </c>
      <c r="AE15" s="49">
        <f ca="1">OFFSET('Res Bill Annual'!$B$12, 0, 'Res Bill Biennial'!AE9-2016)*AE13 + OFFSET('Res Bill Annual'!$B$12, 0, 'Res Bill Biennial'!AE9-2015)*AE14</f>
        <v>72.769793581672261</v>
      </c>
      <c r="AF15" s="49">
        <f ca="1">OFFSET('Res Bill Annual'!$B$12, 0, 'Res Bill Biennial'!AF9-2016)*AF13 + OFFSET('Res Bill Annual'!$B$12, 0, 'Res Bill Biennial'!AF9-2015)*AF14</f>
        <v>72.490185126522093</v>
      </c>
      <c r="AG15" s="49">
        <f ca="1">OFFSET('Res Bill Annual'!$B$12, 0, 'Res Bill Biennial'!AG9-2016)*AG13 + OFFSET('Res Bill Annual'!$B$12, 0, 'Res Bill Biennial'!AG9-2015)*AG14</f>
        <v>73.240045948352574</v>
      </c>
      <c r="AH15" s="49">
        <f ca="1">OFFSET('Res Bill Annual'!$B$12, 0, 'Res Bill Biennial'!AH9-2016)*AH13 + OFFSET('Res Bill Annual'!$B$12, 0, 'Res Bill Biennial'!AH9-2015)*AH14</f>
        <v>73.075597717155517</v>
      </c>
      <c r="AI15" s="49">
        <f ca="1">OFFSET('Res Bill Annual'!$B$12, 0, 'Res Bill Biennial'!AI9-2016)*AI13 + OFFSET('Res Bill Annual'!$B$12, 0, 'Res Bill Biennial'!AI9-2015)*AI14</f>
        <v>73.889865813414175</v>
      </c>
      <c r="AJ15" s="49">
        <f ca="1">OFFSET('Res Bill Annual'!$B$12, 0, 'Res Bill Biennial'!AJ9-2016)*AJ13 + OFFSET('Res Bill Annual'!$B$12, 0, 'Res Bill Biennial'!AJ9-2015)*AJ14</f>
        <v>73.776315195331975</v>
      </c>
      <c r="AK15" s="49">
        <f ca="1">OFFSET('Res Bill Annual'!$B$12, 0, 'Res Bill Biennial'!AK9-2016)*AK13 + OFFSET('Res Bill Annual'!$B$12, 0, 'Res Bill Biennial'!AK9-2015)*AK14</f>
        <v>74.624468717807147</v>
      </c>
      <c r="AL15" s="49">
        <f ca="1">OFFSET('Res Bill Annual'!$B$12, 0, 'Res Bill Biennial'!AL9-2016)*AL13 + OFFSET('Res Bill Annual'!$B$12, 0, 'Res Bill Biennial'!AL9-2015)*AL14</f>
        <v>74.646217333550965</v>
      </c>
      <c r="AM15" s="49">
        <f ca="1">OFFSET('Res Bill Annual'!$B$12, 0, 'Res Bill Biennial'!AM9-2016)*AM13 + OFFSET('Res Bill Annual'!$B$12, 0, 'Res Bill Biennial'!AM9-2015)*AM14</f>
        <v>75.572274481490098</v>
      </c>
      <c r="AN15" s="49">
        <f ca="1">OFFSET('Res Bill Annual'!$B$12, 0, 'Res Bill Biennial'!AN9-2016)*AN13 + OFFSET('Res Bill Annual'!$B$12, 0, 'Res Bill Biennial'!AN9-2015)*AN14</f>
        <v>75.627688894740984</v>
      </c>
      <c r="AO15" s="49">
        <f ca="1">OFFSET('Res Bill Annual'!$B$12, 0, 'Res Bill Biennial'!AO9-2016)*AO13 + OFFSET('Res Bill Annual'!$B$12, 0, 'Res Bill Biennial'!AO9-2015)*AO14</f>
        <v>76.582510403787651</v>
      </c>
      <c r="AP15" s="49">
        <f ca="1">OFFSET('Res Bill Annual'!$B$12, 0, 'Res Bill Biennial'!AP9-2016)*AP13 + OFFSET('Res Bill Annual'!$B$12, 0, 'Res Bill Biennial'!AP9-2015)*AP14</f>
        <v>76.327314090667542</v>
      </c>
      <c r="AQ15" s="49">
        <f ca="1">OFFSET('Res Bill Annual'!$B$12, 0, 'Res Bill Biennial'!AQ9-2016)*AQ13 + OFFSET('Res Bill Annual'!$B$12, 0, 'Res Bill Biennial'!AQ9-2015)*AQ14</f>
        <v>77.136354290809791</v>
      </c>
      <c r="AR15" s="49">
        <f ca="1">OFFSET('Res Bill Annual'!$B$12, 0, 'Res Bill Biennial'!AR9-2016)*AR13 + OFFSET('Res Bill Annual'!$B$12, 0, 'Res Bill Biennial'!AR9-2015)*AR14</f>
        <v>76.879312400713076</v>
      </c>
      <c r="AS15" s="49">
        <f ca="1">OFFSET('Res Bill Annual'!$B$12, 0, 'Res Bill Biennial'!AS9-2016)*AS13 + OFFSET('Res Bill Annual'!$B$12, 0, 'Res Bill Biennial'!AS9-2015)*AS14</f>
        <v>77.694203570833224</v>
      </c>
      <c r="AT15" s="49">
        <f ca="1">OFFSET('Res Bill Annual'!$B$12, 0, 'Res Bill Biennial'!AT9-2016)*AT13 + OFFSET('Res Bill Annual'!$B$12, 0, 'Res Bill Biennial'!AT9-2015)*AT14</f>
        <v>77.435302756567168</v>
      </c>
      <c r="AU15" s="49">
        <f ca="1">OFFSET('Res Bill Annual'!$B$12, 0, 'Res Bill Biennial'!AU9-2016)*AU13 + OFFSET('Res Bill Annual'!$B$12, 0, 'Res Bill Biennial'!AU9-2015)*AU14</f>
        <v>78.256087210816801</v>
      </c>
      <c r="AV15" s="49">
        <f ca="1">OFFSET('Res Bill Annual'!$B$12, 0, 'Res Bill Biennial'!AV9-2016)*AV13 + OFFSET('Res Bill Annual'!$B$12, 0, 'Res Bill Biennial'!AV9-2015)*AV14</f>
        <v>77.995314028661909</v>
      </c>
      <c r="AW15" s="49">
        <f ca="1">OFFSET('Res Bill Annual'!$B$12, 0, 'Res Bill Biennial'!AW9-2016)*AW13 + OFFSET('Res Bill Annual'!$B$12, 0, 'Res Bill Biennial'!AW9-2015)*AW14</f>
        <v>78.82203438720812</v>
      </c>
      <c r="AX15" s="49">
        <f ca="1">OFFSET('Res Bill Annual'!$B$12, 0, 'Res Bill Biennial'!AX9-2016)*AX13 + OFFSET('Res Bill Annual'!$B$12, 0, 'Res Bill Biennial'!AX9-2015)*AX14</f>
        <v>78.559375296220082</v>
      </c>
      <c r="AY15" s="49">
        <f ca="1">OFFSET('Res Bill Annual'!$B$12, 0, 'Res Bill Biennial'!AY9-2016)*AY13 + OFFSET('Res Bill Annual'!$B$12, 0, 'Res Bill Biennial'!AY9-2015)*AY14</f>
        <v>79.392074487458558</v>
      </c>
      <c r="AZ15" s="49">
        <f ca="1">OFFSET('Res Bill Annual'!$B$12, 0, 'Res Bill Biennial'!AZ9-2016)*AZ13 + OFFSET('Res Bill Annual'!$B$12, 0, 'Res Bill Biennial'!AZ9-2015)*AZ14</f>
        <v>79.127515848765071</v>
      </c>
      <c r="BA15" s="49">
        <f ca="1">OFFSET('Res Bill Annual'!$B$12, 0, 'Res Bill Biennial'!BA9-2016)*BA13 + OFFSET('Res Bill Annual'!$B$12, 0, 'Res Bill Biennial'!BA9-2015)*BA14</f>
        <v>79.966237111549191</v>
      </c>
      <c r="BB15" s="49">
        <f ca="1">OFFSET('Res Bill Annual'!$B$12, 0, 'Res Bill Biennial'!BB9-2016)*BB13 + OFFSET('Res Bill Annual'!$B$12, 0, 'Res Bill Biennial'!BB9-2015)*BB14</f>
        <v>79.699765187641802</v>
      </c>
      <c r="BC15" s="49">
        <f ca="1">OFFSET('Res Bill Annual'!$B$12, 0, 'Res Bill Biennial'!BC9-2016)*BC13 + OFFSET('Res Bill Annual'!$B$12, 0, 'Res Bill Biennial'!BC9-2015)*BC14</f>
        <v>80.544552073527839</v>
      </c>
      <c r="BD15" s="49">
        <f ca="1">OFFSET('Res Bill Annual'!$B$12, 0, 'Res Bill Biennial'!BD9-2016)*BD13 + OFFSET('Res Bill Annual'!$B$12, 0, 'Res Bill Biennial'!BD9-2015)*BD14</f>
        <v>80.27615302754856</v>
      </c>
      <c r="BE15" s="49">
        <f ca="1">OFFSET('Res Bill Annual'!$B$12, 0, 'Res Bill Biennial'!BE9-2016)*BE13 + OFFSET('Res Bill Annual'!$B$12, 0, 'Res Bill Biennial'!BE9-2015)*BE14</f>
        <v>81.1270494030572</v>
      </c>
      <c r="BF15" s="49">
        <f ca="1">OFFSET('Res Bill Annual'!$B$12, 0, 'Res Bill Biennial'!BF9-2016)*BF13 + OFFSET('Res Bill Annual'!$B$12, 0, 'Res Bill Biennial'!BF9-2015)*BF14</f>
        <v>80.856709298080048</v>
      </c>
      <c r="BG15" s="49">
        <f ca="1">OFFSET('Res Bill Annual'!$B$12, 0, 'Res Bill Biennial'!BG9-2016)*BG13 + OFFSET('Res Bill Annual'!$B$12, 0, 'Res Bill Biennial'!BG9-2015)*BG14</f>
        <v>81.713759346974157</v>
      </c>
      <c r="BH15" s="49">
        <f ca="1">OFFSET('Res Bill Annual'!$B$12, 0, 'Res Bill Biennial'!BH9-2016)*BH13 + OFFSET('Res Bill Annual'!$B$12, 0, 'Res Bill Biennial'!BH9-2015)*BH14</f>
        <v>81.441464145281486</v>
      </c>
      <c r="BI15" s="49">
        <f ca="1">OFFSET('Res Bill Annual'!$B$12, 0, 'Res Bill Biennial'!BI9-2016)*BI13 + OFFSET('Res Bill Annual'!$B$12, 0, 'Res Bill Biennial'!BI9-2015)*BI14</f>
        <v>82.304712370860443</v>
      </c>
      <c r="BJ15" s="49">
        <f ca="1">OFFSET('Res Bill Annual'!$B$12, 0, 'Res Bill Biennial'!BJ9-2016)*BJ13 + OFFSET('Res Bill Annual'!$B$12, 0, 'Res Bill Biennial'!BJ9-2015)*BJ14</f>
        <v>82.030447933213907</v>
      </c>
      <c r="BK15" s="49">
        <f ca="1">OFFSET('Res Bill Annual'!$B$12, 0, 'Res Bill Biennial'!BK9-2016)*BK13 + OFFSET('Res Bill Annual'!$B$12, 0, 'Res Bill Biennial'!BK9-2015)*BK14</f>
        <v>82.89993916062447</v>
      </c>
      <c r="BL15" s="49">
        <f ca="1">OFFSET('Res Bill Annual'!$B$12, 0, 'Res Bill Biennial'!BL9-2016)*BL13 + OFFSET('Res Bill Annual'!$B$12, 0, 'Res Bill Biennial'!BL9-2015)*BL14</f>
        <v>82.623691245530978</v>
      </c>
      <c r="BM15" s="49">
        <f ca="1">OFFSET('Res Bill Annual'!$B$12, 0, 'Res Bill Biennial'!BM9-2016)*BM13 + OFFSET('Res Bill Annual'!$B$12, 0, 'Res Bill Biennial'!BM9-2015)*BM14</f>
        <v>83.499470624094869</v>
      </c>
      <c r="BN15" s="49">
        <f ca="1">OFFSET('Res Bill Annual'!$B$12, 0, 'Res Bill Biennial'!BN9-2016)*BN13 + OFFSET('Res Bill Annual'!$B$12, 0, 'Res Bill Biennial'!BN9-2015)*BN14</f>
        <v>83.221224887066967</v>
      </c>
      <c r="BO15" s="49">
        <f ca="1">OFFSET('Res Bill Annual'!$B$12, 0, 'Res Bill Biennial'!BO9-2016)*BO13 + OFFSET('Res Bill Annual'!$B$12, 0, 'Res Bill Biennial'!BO9-2015)*BO14</f>
        <v>84.103337892625333</v>
      </c>
      <c r="BP15" s="49">
        <f ca="1">OFFSET('Res Bill Annual'!$B$12, 0, 'Res Bill Biennial'!BP9-2016)*BP13 + OFFSET('Res Bill Annual'!$B$12, 0, 'Res Bill Biennial'!BP9-2015)*BP14</f>
        <v>83.823079885436385</v>
      </c>
      <c r="BQ15" s="49">
        <f ca="1">OFFSET('Res Bill Annual'!$B$12, 0, 'Res Bill Biennial'!BQ9-2016)*BQ13 + OFFSET('Res Bill Annual'!$B$12, 0, 'Res Bill Biennial'!BQ9-2015)*BQ14</f>
        <v>84.711572322711149</v>
      </c>
      <c r="BR15" s="49">
        <f ca="1">OFFSET('Res Bill Annual'!$B$12, 0, 'Res Bill Biennial'!BR9-2016)*BR13 + OFFSET('Res Bill Annual'!$B$12, 0, 'Res Bill Biennial'!BR9-2015)*BR14</f>
        <v>84.429287492645116</v>
      </c>
      <c r="BS15" s="49">
        <f ca="1">OFFSET('Res Bill Annual'!$B$12, 0, 'Res Bill Biennial'!BS9-2016)*BS13 + OFFSET('Res Bill Annual'!$B$12, 0, 'Res Bill Biennial'!BS9-2015)*BS14</f>
        <v>85.324205497617456</v>
      </c>
      <c r="BT15" s="49">
        <f ca="1">OFFSET('Res Bill Annual'!$B$12, 0, 'Res Bill Biennial'!BT9-2016)*BT13 + OFFSET('Res Bill Annual'!$B$12, 0, 'Res Bill Biennial'!BT9-2015)*BT14</f>
        <v>28.095567938432161</v>
      </c>
    </row>
    <row r="16" spans="2:72" s="49" customFormat="1">
      <c r="B16" s="49" t="s">
        <v>208</v>
      </c>
      <c r="C16" s="49">
        <f ca="1">(OFFSET('Res Bill Annual'!$B$21, 0, 'Res Bill Biennial'!C9-2016)*'Res Bill Biennial'!C13 + OFFSET('Res Bill Annual'!$B$21, 0, 'Res Bill Biennial'!C9-2015)*'Res Bill Biennial'!C14)/SUM('Res Bill Biennial'!C13:C14)</f>
        <v>123</v>
      </c>
      <c r="D16" s="49">
        <f ca="1">(OFFSET('Res Bill Annual'!$B$21, 0, 'Res Bill Biennial'!D9-2016)*'Res Bill Biennial'!D13 + OFFSET('Res Bill Annual'!$B$21, 0, 'Res Bill Biennial'!D9-2015)*'Res Bill Biennial'!D14)/SUM('Res Bill Biennial'!D13:D14)</f>
        <v>123</v>
      </c>
      <c r="E16" s="49">
        <f ca="1">(OFFSET('Res Bill Annual'!$B$21, 0, 'Res Bill Biennial'!E9-2016)*'Res Bill Biennial'!E13 + OFFSET('Res Bill Annual'!$B$21, 0, 'Res Bill Biennial'!E9-2015)*'Res Bill Biennial'!E14)/SUM('Res Bill Biennial'!E13:E14)</f>
        <v>125.00406838585937</v>
      </c>
      <c r="F16" s="49">
        <f ca="1">(OFFSET('Res Bill Annual'!$B$21, 0, 'Res Bill Biennial'!F9-2016)*'Res Bill Biennial'!F13 + OFFSET('Res Bill Annual'!$B$21, 0, 'Res Bill Biennial'!F9-2015)*'Res Bill Biennial'!F14)/SUM('Res Bill Biennial'!F13:F14)</f>
        <v>126</v>
      </c>
      <c r="G16" s="49">
        <f ca="1">(OFFSET('Res Bill Annual'!$B$21, 0, 'Res Bill Biennial'!G9-2016)*'Res Bill Biennial'!G13 + OFFSET('Res Bill Annual'!$B$21, 0, 'Res Bill Biennial'!G9-2015)*'Res Bill Biennial'!G14)/SUM('Res Bill Biennial'!G13:G14)</f>
        <v>127.33604559057291</v>
      </c>
      <c r="H16" s="49">
        <f ca="1">(OFFSET('Res Bill Annual'!$B$21, 0, 'Res Bill Biennial'!H9-2016)*'Res Bill Biennial'!H13 + OFFSET('Res Bill Annual'!$B$21, 0, 'Res Bill Biennial'!H9-2015)*'Res Bill Biennial'!H14)/SUM('Res Bill Biennial'!H13:H14)</f>
        <v>128</v>
      </c>
      <c r="I16" s="49">
        <f ca="1">(OFFSET('Res Bill Annual'!$B$21, 0, 'Res Bill Biennial'!I9-2016)*'Res Bill Biennial'!I13 + OFFSET('Res Bill Annual'!$B$21, 0, 'Res Bill Biennial'!I9-2015)*'Res Bill Biennial'!I14)/SUM('Res Bill Biennial'!I13:I14)</f>
        <v>130.00406838585937</v>
      </c>
      <c r="J16" s="49">
        <f ca="1">(OFFSET('Res Bill Annual'!$B$21, 0, 'Res Bill Biennial'!J9-2016)*'Res Bill Biennial'!J13 + OFFSET('Res Bill Annual'!$B$21, 0, 'Res Bill Biennial'!J9-2015)*'Res Bill Biennial'!J14)/SUM('Res Bill Biennial'!J13:J14)</f>
        <v>131</v>
      </c>
      <c r="K16" s="49">
        <f ca="1">(OFFSET('Res Bill Annual'!$B$21, 0, 'Res Bill Biennial'!K9-2016)*'Res Bill Biennial'!K13 + OFFSET('Res Bill Annual'!$B$21, 0, 'Res Bill Biennial'!K9-2015)*'Res Bill Biennial'!K14)/SUM('Res Bill Biennial'!K13:K14)</f>
        <v>132.33604559057292</v>
      </c>
      <c r="L16" s="49">
        <f ca="1">(OFFSET('Res Bill Annual'!$B$21, 0, 'Res Bill Biennial'!L9-2016)*'Res Bill Biennial'!L13 + OFFSET('Res Bill Annual'!$B$21, 0, 'Res Bill Biennial'!L9-2015)*'Res Bill Biennial'!L14)/SUM('Res Bill Biennial'!L13:L14)</f>
        <v>133</v>
      </c>
      <c r="M16" s="49">
        <f ca="1">(OFFSET('Res Bill Annual'!$B$21, 0, 'Res Bill Biennial'!M9-2016)*'Res Bill Biennial'!M13 + OFFSET('Res Bill Annual'!$B$21, 0, 'Res Bill Biennial'!M9-2015)*'Res Bill Biennial'!M14)/SUM('Res Bill Biennial'!M13:M14)</f>
        <v>133</v>
      </c>
      <c r="N16" s="49">
        <f ca="1">(OFFSET('Res Bill Annual'!$B$21, 0, 'Res Bill Biennial'!N9-2016)*'Res Bill Biennial'!N13 + OFFSET('Res Bill Annual'!$B$21, 0, 'Res Bill Biennial'!N9-2015)*'Res Bill Biennial'!N14)/SUM('Res Bill Biennial'!N13:N14)</f>
        <v>139.01220515757811</v>
      </c>
      <c r="O16" s="49">
        <f ca="1">(OFFSET('Res Bill Annual'!$B$21, 0, 'Res Bill Biennial'!O9-2016)*'Res Bill Biennial'!O13 + OFFSET('Res Bill Annual'!$B$21, 0, 'Res Bill Biennial'!O9-2015)*'Res Bill Biennial'!O14)/SUM('Res Bill Biennial'!O13:O14)</f>
        <v>142</v>
      </c>
      <c r="P16" s="49">
        <f ca="1">(OFFSET('Res Bill Annual'!$B$21, 0, 'Res Bill Biennial'!P9-2016)*'Res Bill Biennial'!P13 + OFFSET('Res Bill Annual'!$B$21, 0, 'Res Bill Biennial'!P9-2015)*'Res Bill Biennial'!P14)/SUM('Res Bill Biennial'!P13:P14)</f>
        <v>148.01220515757811</v>
      </c>
      <c r="Q16" s="49">
        <f ca="1">(OFFSET('Res Bill Annual'!$B$21, 0, 'Res Bill Biennial'!Q9-2016)*'Res Bill Biennial'!Q13 + OFFSET('Res Bill Annual'!$B$21, 0, 'Res Bill Biennial'!Q9-2015)*'Res Bill Biennial'!Q14)/SUM('Res Bill Biennial'!Q13:Q14)</f>
        <v>151</v>
      </c>
      <c r="R16" s="49">
        <f ca="1">(OFFSET('Res Bill Annual'!$B$21, 0, 'Res Bill Biennial'!R9-2016)*'Res Bill Biennial'!R13 + OFFSET('Res Bill Annual'!$B$21, 0, 'Res Bill Biennial'!R9-2015)*'Res Bill Biennial'!R14)/SUM('Res Bill Biennial'!R13:R14)</f>
        <v>157.68022795286458</v>
      </c>
      <c r="S16" s="49">
        <f ca="1">(OFFSET('Res Bill Annual'!$B$21, 0, 'Res Bill Biennial'!S9-2016)*'Res Bill Biennial'!S13 + OFFSET('Res Bill Annual'!$B$21, 0, 'Res Bill Biennial'!S9-2015)*'Res Bill Biennial'!S14)/SUM('Res Bill Biennial'!S13:S14)</f>
        <v>161</v>
      </c>
      <c r="T16" s="49">
        <f ca="1">(OFFSET('Res Bill Annual'!$B$21, 0, 'Res Bill Biennial'!T9-2016)*'Res Bill Biennial'!T13 + OFFSET('Res Bill Annual'!$B$21, 0, 'Res Bill Biennial'!T9-2015)*'Res Bill Biennial'!T14)/SUM('Res Bill Biennial'!T13:T14)</f>
        <v>168.34825074815103</v>
      </c>
      <c r="U16" s="49">
        <f ca="1">(OFFSET('Res Bill Annual'!$B$21, 0, 'Res Bill Biennial'!U9-2016)*'Res Bill Biennial'!U13 + OFFSET('Res Bill Annual'!$B$21, 0, 'Res Bill Biennial'!U9-2015)*'Res Bill Biennial'!U14)/SUM('Res Bill Biennial'!U13:U14)</f>
        <v>172</v>
      </c>
      <c r="V16" s="49">
        <f ca="1">(OFFSET('Res Bill Annual'!$B$21, 0, 'Res Bill Biennial'!V9-2016)*'Res Bill Biennial'!V13 + OFFSET('Res Bill Annual'!$B$21, 0, 'Res Bill Biennial'!V9-2015)*'Res Bill Biennial'!V14)/SUM('Res Bill Biennial'!V13:V14)</f>
        <v>179.348250748151</v>
      </c>
      <c r="W16" s="49">
        <f ca="1">(OFFSET('Res Bill Annual'!$B$21, 0, 'Res Bill Biennial'!W9-2016)*'Res Bill Biennial'!W13 + OFFSET('Res Bill Annual'!$B$21, 0, 'Res Bill Biennial'!W9-2015)*'Res Bill Biennial'!W14)/SUM('Res Bill Biennial'!W13:W14)</f>
        <v>183</v>
      </c>
      <c r="X16" s="49">
        <f ca="1">(OFFSET('Res Bill Annual'!$B$21, 0, 'Res Bill Biennial'!X9-2016)*'Res Bill Biennial'!X13 + OFFSET('Res Bill Annual'!$B$21, 0, 'Res Bill Biennial'!X9-2015)*'Res Bill Biennial'!X14)/SUM('Res Bill Biennial'!X13:X14)</f>
        <v>191.01627354343748</v>
      </c>
      <c r="Y16" s="49">
        <f ca="1">(OFFSET('Res Bill Annual'!$B$21, 0, 'Res Bill Biennial'!Y9-2016)*'Res Bill Biennial'!Y13 + OFFSET('Res Bill Annual'!$B$21, 0, 'Res Bill Biennial'!Y9-2015)*'Res Bill Biennial'!Y14)/SUM('Res Bill Biennial'!Y13:Y14)</f>
        <v>195</v>
      </c>
      <c r="Z16" s="49">
        <f ca="1">(OFFSET('Res Bill Annual'!$B$21, 0, 'Res Bill Biennial'!Z9-2016)*'Res Bill Biennial'!Z13 + OFFSET('Res Bill Annual'!$B$21, 0, 'Res Bill Biennial'!Z9-2015)*'Res Bill Biennial'!Z14)/SUM('Res Bill Biennial'!Z13:Z14)</f>
        <v>208.36045590572911</v>
      </c>
      <c r="AA16" s="49">
        <f ca="1">(OFFSET('Res Bill Annual'!$B$21, 0, 'Res Bill Biennial'!AA9-2016)*'Res Bill Biennial'!AA13 + OFFSET('Res Bill Annual'!$B$21, 0, 'Res Bill Biennial'!AA9-2015)*'Res Bill Biennial'!AA14)/SUM('Res Bill Biennial'!AA13:AA14)</f>
        <v>215</v>
      </c>
      <c r="AB16" s="49">
        <f ca="1">(OFFSET('Res Bill Annual'!$B$21, 0, 'Res Bill Biennial'!AB9-2016)*'Res Bill Biennial'!AB13 + OFFSET('Res Bill Annual'!$B$21, 0, 'Res Bill Biennial'!AB9-2015)*'Res Bill Biennial'!AB14)/SUM('Res Bill Biennial'!AB13:AB14)</f>
        <v>214.33197720471355</v>
      </c>
      <c r="AC16" s="49">
        <f ca="1">(OFFSET('Res Bill Annual'!$B$21, 0, 'Res Bill Biennial'!AC9-2016)*'Res Bill Biennial'!AC13 + OFFSET('Res Bill Annual'!$B$21, 0, 'Res Bill Biennial'!AC9-2015)*'Res Bill Biennial'!AC14)/SUM('Res Bill Biennial'!AC13:AC14)</f>
        <v>214</v>
      </c>
      <c r="AD16" s="49">
        <f ca="1">(OFFSET('Res Bill Annual'!$B$21, 0, 'Res Bill Biennial'!AD9-2016)*'Res Bill Biennial'!AD13 + OFFSET('Res Bill Annual'!$B$21, 0, 'Res Bill Biennial'!AD9-2015)*'Res Bill Biennial'!AD14)/SUM('Res Bill Biennial'!AD13:AD14)</f>
        <v>215.33604559057289</v>
      </c>
      <c r="AE16" s="49">
        <f ca="1">(OFFSET('Res Bill Annual'!$B$21, 0, 'Res Bill Biennial'!AE9-2016)*'Res Bill Biennial'!AE13 + OFFSET('Res Bill Annual'!$B$21, 0, 'Res Bill Biennial'!AE9-2015)*'Res Bill Biennial'!AE14)/SUM('Res Bill Biennial'!AE13:AE14)</f>
        <v>216</v>
      </c>
      <c r="AF16" s="49">
        <f ca="1">(OFFSET('Res Bill Annual'!$B$21, 0, 'Res Bill Biennial'!AF9-2016)*'Res Bill Biennial'!AF13 + OFFSET('Res Bill Annual'!$B$21, 0, 'Res Bill Biennial'!AF9-2015)*'Res Bill Biennial'!AF14)/SUM('Res Bill Biennial'!AF13:AF14)</f>
        <v>218.00406838585937</v>
      </c>
      <c r="AG16" s="49">
        <f ca="1">(OFFSET('Res Bill Annual'!$B$21, 0, 'Res Bill Biennial'!AG9-2016)*'Res Bill Biennial'!AG13 + OFFSET('Res Bill Annual'!$B$21, 0, 'Res Bill Biennial'!AG9-2015)*'Res Bill Biennial'!AG14)/SUM('Res Bill Biennial'!AG13:AG14)</f>
        <v>219</v>
      </c>
      <c r="AH16" s="49">
        <f ca="1">(OFFSET('Res Bill Annual'!$B$21, 0, 'Res Bill Biennial'!AH9-2016)*'Res Bill Biennial'!AH13 + OFFSET('Res Bill Annual'!$B$21, 0, 'Res Bill Biennial'!AH9-2015)*'Res Bill Biennial'!AH14)/SUM('Res Bill Biennial'!AH13:AH14)</f>
        <v>220.33604559057289</v>
      </c>
      <c r="AI16" s="49">
        <f ca="1">(OFFSET('Res Bill Annual'!$B$21, 0, 'Res Bill Biennial'!AI9-2016)*'Res Bill Biennial'!AI13 + OFFSET('Res Bill Annual'!$B$21, 0, 'Res Bill Biennial'!AI9-2015)*'Res Bill Biennial'!AI14)/SUM('Res Bill Biennial'!AI13:AI14)</f>
        <v>221</v>
      </c>
      <c r="AJ16" s="49">
        <f ca="1">(OFFSET('Res Bill Annual'!$B$21, 0, 'Res Bill Biennial'!AJ9-2016)*'Res Bill Biennial'!AJ13 + OFFSET('Res Bill Annual'!$B$21, 0, 'Res Bill Biennial'!AJ9-2015)*'Res Bill Biennial'!AJ14)/SUM('Res Bill Biennial'!AJ13:AJ14)</f>
        <v>222.33604559057292</v>
      </c>
      <c r="AK16" s="49">
        <f ca="1">(OFFSET('Res Bill Annual'!$B$21, 0, 'Res Bill Biennial'!AK9-2016)*'Res Bill Biennial'!AK13 + OFFSET('Res Bill Annual'!$B$21, 0, 'Res Bill Biennial'!AK9-2015)*'Res Bill Biennial'!AK14)/SUM('Res Bill Biennial'!AK13:AK14)</f>
        <v>223</v>
      </c>
      <c r="AL16" s="49">
        <f ca="1">(OFFSET('Res Bill Annual'!$B$21, 0, 'Res Bill Biennial'!AL9-2016)*'Res Bill Biennial'!AL13 + OFFSET('Res Bill Annual'!$B$21, 0, 'Res Bill Biennial'!AL9-2015)*'Res Bill Biennial'!AL14)/SUM('Res Bill Biennial'!AL13:AL14)</f>
        <v>223.66802279528645</v>
      </c>
      <c r="AM16" s="49">
        <f ca="1">(OFFSET('Res Bill Annual'!$B$21, 0, 'Res Bill Biennial'!AM9-2016)*'Res Bill Biennial'!AM13 + OFFSET('Res Bill Annual'!$B$21, 0, 'Res Bill Biennial'!AM9-2015)*'Res Bill Biennial'!AM14)/SUM('Res Bill Biennial'!AM13:AM14)</f>
        <v>224</v>
      </c>
      <c r="AN16" s="49">
        <f ca="1">(OFFSET('Res Bill Annual'!$B$21, 0, 'Res Bill Biennial'!AN9-2016)*'Res Bill Biennial'!AN13 + OFFSET('Res Bill Annual'!$B$21, 0, 'Res Bill Biennial'!AN9-2015)*'Res Bill Biennial'!AN14)/SUM('Res Bill Biennial'!AN13:AN14)</f>
        <v>221.99593161414063</v>
      </c>
      <c r="AO16" s="49">
        <f ca="1">(OFFSET('Res Bill Annual'!$B$21, 0, 'Res Bill Biennial'!AO9-2016)*'Res Bill Biennial'!AO13 + OFFSET('Res Bill Annual'!$B$21, 0, 'Res Bill Biennial'!AO9-2015)*'Res Bill Biennial'!AO14)/SUM('Res Bill Biennial'!AO13:AO14)</f>
        <v>221</v>
      </c>
      <c r="AP16" s="49">
        <f ca="1">(OFFSET('Res Bill Annual'!$B$21, 0, 'Res Bill Biennial'!AP9-2016)*'Res Bill Biennial'!AP13 + OFFSET('Res Bill Annual'!$B$21, 0, 'Res Bill Biennial'!AP9-2015)*'Res Bill Biennial'!AP14)/SUM('Res Bill Biennial'!AP13:AP14)</f>
        <v>221.66802279528648</v>
      </c>
      <c r="AQ16" s="49">
        <f ca="1">(OFFSET('Res Bill Annual'!$B$21, 0, 'Res Bill Biennial'!AQ9-2016)*'Res Bill Biennial'!AQ13 + OFFSET('Res Bill Annual'!$B$21, 0, 'Res Bill Biennial'!AQ9-2015)*'Res Bill Biennial'!AQ14)/SUM('Res Bill Biennial'!AQ13:AQ14)</f>
        <v>222</v>
      </c>
      <c r="AR16" s="49">
        <f ca="1">(OFFSET('Res Bill Annual'!$B$21, 0, 'Res Bill Biennial'!AR9-2016)*'Res Bill Biennial'!AR13 + OFFSET('Res Bill Annual'!$B$21, 0, 'Res Bill Biennial'!AR9-2015)*'Res Bill Biennial'!AR14)/SUM('Res Bill Biennial'!AR13:AR14)</f>
        <v>222</v>
      </c>
      <c r="AS16" s="49">
        <f ca="1">(OFFSET('Res Bill Annual'!$B$21, 0, 'Res Bill Biennial'!AS9-2016)*'Res Bill Biennial'!AS13 + OFFSET('Res Bill Annual'!$B$21, 0, 'Res Bill Biennial'!AS9-2015)*'Res Bill Biennial'!AS14)/SUM('Res Bill Biennial'!AS13:AS14)</f>
        <v>222</v>
      </c>
      <c r="AT16" s="49">
        <f ca="1">(OFFSET('Res Bill Annual'!$B$21, 0, 'Res Bill Biennial'!AT9-2016)*'Res Bill Biennial'!AT13 + OFFSET('Res Bill Annual'!$B$21, 0, 'Res Bill Biennial'!AT9-2015)*'Res Bill Biennial'!AT14)/SUM('Res Bill Biennial'!AT13:AT14)</f>
        <v>222.66802279528645</v>
      </c>
      <c r="AU16" s="49">
        <f ca="1">(OFFSET('Res Bill Annual'!$B$21, 0, 'Res Bill Biennial'!AU9-2016)*'Res Bill Biennial'!AU13 + OFFSET('Res Bill Annual'!$B$21, 0, 'Res Bill Biennial'!AU9-2015)*'Res Bill Biennial'!AU14)/SUM('Res Bill Biennial'!AU13:AU14)</f>
        <v>223</v>
      </c>
      <c r="AV16" s="49">
        <f ca="1">(OFFSET('Res Bill Annual'!$B$21, 0, 'Res Bill Biennial'!AV9-2016)*'Res Bill Biennial'!AV13 + OFFSET('Res Bill Annual'!$B$21, 0, 'Res Bill Biennial'!AV9-2015)*'Res Bill Biennial'!AV14)/SUM('Res Bill Biennial'!AV13:AV14)</f>
        <v>223.66802279528645</v>
      </c>
      <c r="AW16" s="49">
        <f ca="1">(OFFSET('Res Bill Annual'!$B$21, 0, 'Res Bill Biennial'!AW9-2016)*'Res Bill Biennial'!AW13 + OFFSET('Res Bill Annual'!$B$21, 0, 'Res Bill Biennial'!AW9-2015)*'Res Bill Biennial'!AW14)/SUM('Res Bill Biennial'!AW13:AW14)</f>
        <v>224</v>
      </c>
      <c r="AX16" s="49">
        <f ca="1">(OFFSET('Res Bill Annual'!$B$21, 0, 'Res Bill Biennial'!AX9-2016)*'Res Bill Biennial'!AX13 + OFFSET('Res Bill Annual'!$B$21, 0, 'Res Bill Biennial'!AX9-2015)*'Res Bill Biennial'!AX14)/SUM('Res Bill Biennial'!AX13:AX14)</f>
        <v>224.66802279528645</v>
      </c>
      <c r="AY16" s="49">
        <f ca="1">(OFFSET('Res Bill Annual'!$B$21, 0, 'Res Bill Biennial'!AY9-2016)*'Res Bill Biennial'!AY13 + OFFSET('Res Bill Annual'!$B$21, 0, 'Res Bill Biennial'!AY9-2015)*'Res Bill Biennial'!AY14)/SUM('Res Bill Biennial'!AY13:AY14)</f>
        <v>225</v>
      </c>
      <c r="AZ16" s="49">
        <f ca="1">(OFFSET('Res Bill Annual'!$B$21, 0, 'Res Bill Biennial'!AZ9-2016)*'Res Bill Biennial'!AZ13 + OFFSET('Res Bill Annual'!$B$21, 0, 'Res Bill Biennial'!AZ9-2015)*'Res Bill Biennial'!AZ14)/SUM('Res Bill Biennial'!AZ13:AZ14)</f>
        <v>225.66802279528645</v>
      </c>
      <c r="BA16" s="49">
        <f ca="1">(OFFSET('Res Bill Annual'!$B$21, 0, 'Res Bill Biennial'!BA9-2016)*'Res Bill Biennial'!BA13 + OFFSET('Res Bill Annual'!$B$21, 0, 'Res Bill Biennial'!BA9-2015)*'Res Bill Biennial'!BA14)/SUM('Res Bill Biennial'!BA13:BA14)</f>
        <v>226</v>
      </c>
      <c r="BB16" s="49">
        <f ca="1">(OFFSET('Res Bill Annual'!$B$21, 0, 'Res Bill Biennial'!BB9-2016)*'Res Bill Biennial'!BB13 + OFFSET('Res Bill Annual'!$B$21, 0, 'Res Bill Biennial'!BB9-2015)*'Res Bill Biennial'!BB14)/SUM('Res Bill Biennial'!BB13:BB14)</f>
        <v>226.66802279528648</v>
      </c>
      <c r="BC16" s="49">
        <f ca="1">(OFFSET('Res Bill Annual'!$B$21, 0, 'Res Bill Biennial'!BC9-2016)*'Res Bill Biennial'!BC13 + OFFSET('Res Bill Annual'!$B$21, 0, 'Res Bill Biennial'!BC9-2015)*'Res Bill Biennial'!BC14)/SUM('Res Bill Biennial'!BC13:BC14)</f>
        <v>227</v>
      </c>
      <c r="BD16" s="49">
        <f ca="1">(OFFSET('Res Bill Annual'!$B$21, 0, 'Res Bill Biennial'!BD9-2016)*'Res Bill Biennial'!BD13 + OFFSET('Res Bill Annual'!$B$21, 0, 'Res Bill Biennial'!BD9-2015)*'Res Bill Biennial'!BD14)/SUM('Res Bill Biennial'!BD13:BD14)</f>
        <v>227.66802279528645</v>
      </c>
      <c r="BE16" s="49">
        <f ca="1">(OFFSET('Res Bill Annual'!$B$21, 0, 'Res Bill Biennial'!BE9-2016)*'Res Bill Biennial'!BE13 + OFFSET('Res Bill Annual'!$B$21, 0, 'Res Bill Biennial'!BE9-2015)*'Res Bill Biennial'!BE14)/SUM('Res Bill Biennial'!BE13:BE14)</f>
        <v>228</v>
      </c>
      <c r="BF16" s="49">
        <f ca="1">(OFFSET('Res Bill Annual'!$B$21, 0, 'Res Bill Biennial'!BF9-2016)*'Res Bill Biennial'!BF13 + OFFSET('Res Bill Annual'!$B$21, 0, 'Res Bill Biennial'!BF9-2015)*'Res Bill Biennial'!BF14)/SUM('Res Bill Biennial'!BF13:BF14)</f>
        <v>228.66802279528645</v>
      </c>
      <c r="BG16" s="49">
        <f ca="1">(OFFSET('Res Bill Annual'!$B$21, 0, 'Res Bill Biennial'!BG9-2016)*'Res Bill Biennial'!BG13 + OFFSET('Res Bill Annual'!$B$21, 0, 'Res Bill Biennial'!BG9-2015)*'Res Bill Biennial'!BG14)/SUM('Res Bill Biennial'!BG13:BG14)</f>
        <v>229</v>
      </c>
      <c r="BH16" s="49">
        <f ca="1">(OFFSET('Res Bill Annual'!$B$21, 0, 'Res Bill Biennial'!BH9-2016)*'Res Bill Biennial'!BH13 + OFFSET('Res Bill Annual'!$B$21, 0, 'Res Bill Biennial'!BH9-2015)*'Res Bill Biennial'!BH14)/SUM('Res Bill Biennial'!BH13:BH14)</f>
        <v>229.66802279528645</v>
      </c>
      <c r="BI16" s="49">
        <f ca="1">(OFFSET('Res Bill Annual'!$B$21, 0, 'Res Bill Biennial'!BI9-2016)*'Res Bill Biennial'!BI13 + OFFSET('Res Bill Annual'!$B$21, 0, 'Res Bill Biennial'!BI9-2015)*'Res Bill Biennial'!BI14)/SUM('Res Bill Biennial'!BI13:BI14)</f>
        <v>230</v>
      </c>
      <c r="BJ16" s="49">
        <f ca="1">(OFFSET('Res Bill Annual'!$B$21, 0, 'Res Bill Biennial'!BJ9-2016)*'Res Bill Biennial'!BJ13 + OFFSET('Res Bill Annual'!$B$21, 0, 'Res Bill Biennial'!BJ9-2015)*'Res Bill Biennial'!BJ14)/SUM('Res Bill Biennial'!BJ13:BJ14)</f>
        <v>230</v>
      </c>
      <c r="BK16" s="49">
        <f ca="1">(OFFSET('Res Bill Annual'!$B$21, 0, 'Res Bill Biennial'!BK9-2016)*'Res Bill Biennial'!BK13 + OFFSET('Res Bill Annual'!$B$21, 0, 'Res Bill Biennial'!BK9-2015)*'Res Bill Biennial'!BK14)/SUM('Res Bill Biennial'!BK13:BK14)</f>
        <v>230</v>
      </c>
      <c r="BL16" s="49">
        <f ca="1">(OFFSET('Res Bill Annual'!$B$21, 0, 'Res Bill Biennial'!BL9-2016)*'Res Bill Biennial'!BL13 + OFFSET('Res Bill Annual'!$B$21, 0, 'Res Bill Biennial'!BL9-2015)*'Res Bill Biennial'!BL14)/SUM('Res Bill Biennial'!BL13:BL14)</f>
        <v>230.66802279528645</v>
      </c>
      <c r="BM16" s="49">
        <f ca="1">(OFFSET('Res Bill Annual'!$B$21, 0, 'Res Bill Biennial'!BM9-2016)*'Res Bill Biennial'!BM13 + OFFSET('Res Bill Annual'!$B$21, 0, 'Res Bill Biennial'!BM9-2015)*'Res Bill Biennial'!BM14)/SUM('Res Bill Biennial'!BM13:BM14)</f>
        <v>231</v>
      </c>
      <c r="BN16" s="49">
        <f ca="1">(OFFSET('Res Bill Annual'!$B$21, 0, 'Res Bill Biennial'!BN9-2016)*'Res Bill Biennial'!BN13 + OFFSET('Res Bill Annual'!$B$21, 0, 'Res Bill Biennial'!BN9-2015)*'Res Bill Biennial'!BN14)/SUM('Res Bill Biennial'!BN13:BN14)</f>
        <v>216.97152129898441</v>
      </c>
      <c r="BO16" s="49">
        <f ca="1">(OFFSET('Res Bill Annual'!$B$21, 0, 'Res Bill Biennial'!BO9-2016)*'Res Bill Biennial'!BO13 + OFFSET('Res Bill Annual'!$B$21, 0, 'Res Bill Biennial'!BO9-2015)*'Res Bill Biennial'!BO14)/SUM('Res Bill Biennial'!BO13:BO14)</f>
        <v>210</v>
      </c>
      <c r="BP16" s="49">
        <f ca="1">(OFFSET('Res Bill Annual'!$B$21, 0, 'Res Bill Biennial'!BP9-2016)*'Res Bill Biennial'!BP13 + OFFSET('Res Bill Annual'!$B$21, 0, 'Res Bill Biennial'!BP9-2015)*'Res Bill Biennial'!BP14)/SUM('Res Bill Biennial'!BP13:BP14)</f>
        <v>69.715212989844275</v>
      </c>
      <c r="BQ16" s="49">
        <f ca="1">(OFFSET('Res Bill Annual'!$B$21, 0, 'Res Bill Biennial'!BQ9-2016)*'Res Bill Biennial'!BQ13 + OFFSET('Res Bill Annual'!$B$21, 0, 'Res Bill Biennial'!BQ9-2015)*'Res Bill Biennial'!BQ14)/SUM('Res Bill Biennial'!BQ13:BQ14)</f>
        <v>0</v>
      </c>
      <c r="BR16" s="49">
        <f ca="1">(OFFSET('Res Bill Annual'!$B$21, 0, 'Res Bill Biennial'!BR9-2016)*'Res Bill Biennial'!BR13 + OFFSET('Res Bill Annual'!$B$21, 0, 'Res Bill Biennial'!BR9-2015)*'Res Bill Biennial'!BR14)/SUM('Res Bill Biennial'!BR13:BR14)</f>
        <v>0</v>
      </c>
      <c r="BS16" s="49">
        <f ca="1">(OFFSET('Res Bill Annual'!$B$21, 0, 'Res Bill Biennial'!BS9-2016)*'Res Bill Biennial'!BS13 + OFFSET('Res Bill Annual'!$B$21, 0, 'Res Bill Biennial'!BS9-2015)*'Res Bill Biennial'!BS14)/SUM('Res Bill Biennial'!BS13:BS14)</f>
        <v>0</v>
      </c>
      <c r="BT16" s="49">
        <f ca="1">(OFFSET('Res Bill Annual'!$B$21, 0, 'Res Bill Biennial'!BT9-2016)*'Res Bill Biennial'!BT13 + OFFSET('Res Bill Annual'!$B$21, 0, 'Res Bill Biennial'!BT9-2015)*'Res Bill Biennial'!BT14)/SUM('Res Bill Biennial'!BT13:BT14)</f>
        <v>0</v>
      </c>
    </row>
    <row r="17" spans="2:72">
      <c r="B17" t="s">
        <v>209</v>
      </c>
      <c r="C17" s="49">
        <f ca="1">(OFFSET('Res Bill Annual'!$B$22, 0, 'Res Bill Biennial'!C9-2016)*'Res Bill Biennial'!C13 + OFFSET('Res Bill Annual'!$B$22, 0, 'Res Bill Biennial'!C9-2015)*'Res Bill Biennial'!C14)/SUM('Res Bill Biennial'!C13:C14)</f>
        <v>143.03</v>
      </c>
      <c r="D17" s="49">
        <f ca="1">(OFFSET('Res Bill Annual'!$B$22, 0, 'Res Bill Biennial'!D9-2016)*'Res Bill Biennial'!D13 + OFFSET('Res Bill Annual'!$B$22, 0, 'Res Bill Biennial'!D9-2015)*'Res Bill Biennial'!D14)/SUM('Res Bill Biennial'!D13:D14)</f>
        <v>143.03</v>
      </c>
      <c r="E17" s="49">
        <f ca="1">(OFFSET('Res Bill Annual'!$B$22, 0, 'Res Bill Biennial'!E9-2016)*'Res Bill Biennial'!E13 + OFFSET('Res Bill Annual'!$B$22, 0, 'Res Bill Biennial'!E9-2015)*'Res Bill Biennial'!E14)/SUM('Res Bill Biennial'!E13:E14)</f>
        <v>142.1273794547219</v>
      </c>
      <c r="F17" s="49">
        <f ca="1">(OFFSET('Res Bill Annual'!$B$22, 0, 'Res Bill Biennial'!F9-2016)*'Res Bill Biennial'!F13 + OFFSET('Res Bill Annual'!$B$22, 0, 'Res Bill Biennial'!F9-2015)*'Res Bill Biennial'!F14)/SUM('Res Bill Biennial'!F13:F14)</f>
        <v>141.67881774746769</v>
      </c>
      <c r="G17" s="49">
        <f ca="1">(OFFSET('Res Bill Annual'!$B$22, 0, 'Res Bill Biennial'!G9-2016)*'Res Bill Biennial'!G13 + OFFSET('Res Bill Annual'!$B$22, 0, 'Res Bill Biennial'!G9-2015)*'Res Bill Biennial'!G14)/SUM('Res Bill Biennial'!G13:G14)</f>
        <v>144.52996979210303</v>
      </c>
      <c r="H17" s="49">
        <f ca="1">(OFFSET('Res Bill Annual'!$B$22, 0, 'Res Bill Biennial'!H9-2016)*'Res Bill Biennial'!H13 + OFFSET('Res Bill Annual'!$B$22, 0, 'Res Bill Biennial'!H9-2015)*'Res Bill Biennial'!H14)/SUM('Res Bill Biennial'!H13:H14)</f>
        <v>145.94686378534689</v>
      </c>
      <c r="I17" s="49">
        <f ca="1">(OFFSET('Res Bill Annual'!$B$22, 0, 'Res Bill Biennial'!I9-2016)*'Res Bill Biennial'!I13 + OFFSET('Res Bill Annual'!$B$22, 0, 'Res Bill Biennial'!I9-2015)*'Res Bill Biennial'!I14)/SUM('Res Bill Biennial'!I13:I14)</f>
        <v>148.69100710856938</v>
      </c>
      <c r="J17" s="49">
        <f ca="1">(OFFSET('Res Bill Annual'!$B$22, 0, 'Res Bill Biennial'!J9-2016)*'Res Bill Biennial'!J13 + OFFSET('Res Bill Annual'!$B$22, 0, 'Res Bill Biennial'!J9-2015)*'Res Bill Biennial'!J14)/SUM('Res Bill Biennial'!J13:J14)</f>
        <v>150.05472259283829</v>
      </c>
      <c r="K17" s="49">
        <f ca="1">(OFFSET('Res Bill Annual'!$B$22, 0, 'Res Bill Biennial'!K9-2016)*'Res Bill Biennial'!K13 + OFFSET('Res Bill Annual'!$B$22, 0, 'Res Bill Biennial'!K9-2015)*'Res Bill Biennial'!K14)/SUM('Res Bill Biennial'!K13:K14)</f>
        <v>149.92026642748289</v>
      </c>
      <c r="L17" s="49">
        <f ca="1">(OFFSET('Res Bill Annual'!$B$22, 0, 'Res Bill Biennial'!L9-2016)*'Res Bill Biennial'!L13 + OFFSET('Res Bill Annual'!$B$22, 0, 'Res Bill Biennial'!L9-2015)*'Res Bill Biennial'!L14)/SUM('Res Bill Biennial'!L13:L14)</f>
        <v>149.85344777661328</v>
      </c>
      <c r="M17" s="49">
        <f ca="1">(OFFSET('Res Bill Annual'!$B$22, 0, 'Res Bill Biennial'!M9-2016)*'Res Bill Biennial'!M13 + OFFSET('Res Bill Annual'!$B$22, 0, 'Res Bill Biennial'!M9-2015)*'Res Bill Biennial'!M14)/SUM('Res Bill Biennial'!M13:M14)</f>
        <v>149.85344777661328</v>
      </c>
      <c r="N17" s="49">
        <f ca="1">(OFFSET('Res Bill Annual'!$B$22, 0, 'Res Bill Biennial'!N9-2016)*'Res Bill Biennial'!N13 + OFFSET('Res Bill Annual'!$B$22, 0, 'Res Bill Biennial'!N9-2015)*'Res Bill Biennial'!N14)/SUM('Res Bill Biennial'!N13:N14)</f>
        <v>152.19200765240404</v>
      </c>
      <c r="O17" s="49">
        <f ca="1">(OFFSET('Res Bill Annual'!$B$22, 0, 'Res Bill Biennial'!O9-2016)*'Res Bill Biennial'!O13 + OFFSET('Res Bill Annual'!$B$22, 0, 'Res Bill Biennial'!O9-2015)*'Res Bill Biennial'!O14)/SUM('Res Bill Biennial'!O13:O14)</f>
        <v>153.35416645311886</v>
      </c>
      <c r="P17" s="49">
        <f ca="1">(OFFSET('Res Bill Annual'!$B$22, 0, 'Res Bill Biennial'!P9-2016)*'Res Bill Biennial'!P13 + OFFSET('Res Bill Annual'!$B$22, 0, 'Res Bill Biennial'!P9-2015)*'Res Bill Biennial'!P14)/SUM('Res Bill Biennial'!P13:P14)</f>
        <v>155.58600517358533</v>
      </c>
      <c r="Q17" s="49">
        <f ca="1">(OFFSET('Res Bill Annual'!$B$22, 0, 'Res Bill Biennial'!Q9-2016)*'Res Bill Biennial'!Q13 + OFFSET('Res Bill Annual'!$B$22, 0, 'Res Bill Biennial'!Q9-2015)*'Res Bill Biennial'!Q14)/SUM('Res Bill Biennial'!Q13:Q14)</f>
        <v>156.69512837270338</v>
      </c>
      <c r="R17" s="49">
        <f ca="1">(OFFSET('Res Bill Annual'!$B$22, 0, 'Res Bill Biennial'!R9-2016)*'Res Bill Biennial'!R13 + OFFSET('Res Bill Annual'!$B$22, 0, 'Res Bill Biennial'!R9-2015)*'Res Bill Biennial'!R14)/SUM('Res Bill Biennial'!R13:R14)</f>
        <v>159.97406118850245</v>
      </c>
      <c r="S17" s="49">
        <f ca="1">(OFFSET('Res Bill Annual'!$B$22, 0, 'Res Bill Biennial'!S9-2016)*'Res Bill Biennial'!S13 + OFFSET('Res Bill Annual'!$B$22, 0, 'Res Bill Biennial'!S9-2015)*'Res Bill Biennial'!S14)/SUM('Res Bill Biennial'!S13:S14)</f>
        <v>161.603542934205</v>
      </c>
      <c r="T17" s="49">
        <f ca="1">(OFFSET('Res Bill Annual'!$B$22, 0, 'Res Bill Biennial'!T9-2016)*'Res Bill Biennial'!T13 + OFFSET('Res Bill Annual'!$B$22, 0, 'Res Bill Biennial'!T9-2015)*'Res Bill Biennial'!T14)/SUM('Res Bill Biennial'!T13:T14)</f>
        <v>163.08613254011397</v>
      </c>
      <c r="U17" s="49">
        <f ca="1">(OFFSET('Res Bill Annual'!$B$22, 0, 'Res Bill Biennial'!U9-2016)*'Res Bill Biennial'!U13 + OFFSET('Res Bill Annual'!$B$22, 0, 'Res Bill Biennial'!U9-2015)*'Res Bill Biennial'!U14)/SUM('Res Bill Biennial'!U13:U14)</f>
        <v>163.82291271674842</v>
      </c>
      <c r="V17" s="49">
        <f ca="1">(OFFSET('Res Bill Annual'!$B$22, 0, 'Res Bill Biennial'!V9-2016)*'Res Bill Biennial'!V13 + OFFSET('Res Bill Annual'!$B$22, 0, 'Res Bill Biennial'!V9-2015)*'Res Bill Biennial'!V14)/SUM('Res Bill Biennial'!V13:V14)</f>
        <v>166.68220227066271</v>
      </c>
      <c r="W17" s="49">
        <f ca="1">(OFFSET('Res Bill Annual'!$B$22, 0, 'Res Bill Biennial'!W9-2016)*'Res Bill Biennial'!W13 + OFFSET('Res Bill Annual'!$B$22, 0, 'Res Bill Biennial'!W9-2015)*'Res Bill Biennial'!W14)/SUM('Res Bill Biennial'!W13:W14)</f>
        <v>168.10314023905656</v>
      </c>
      <c r="X17" s="49">
        <f ca="1">(OFFSET('Res Bill Annual'!$B$22, 0, 'Res Bill Biennial'!X9-2016)*'Res Bill Biennial'!X13 + OFFSET('Res Bill Annual'!$B$22, 0, 'Res Bill Biennial'!X9-2015)*'Res Bill Biennial'!X14)/SUM('Res Bill Biennial'!X13:X14)</f>
        <v>170.37485259839983</v>
      </c>
      <c r="Y17" s="49">
        <f ca="1">(OFFSET('Res Bill Annual'!$B$22, 0, 'Res Bill Biennial'!Y9-2016)*'Res Bill Biennial'!Y13 + OFFSET('Res Bill Annual'!$B$22, 0, 'Res Bill Biennial'!Y9-2015)*'Res Bill Biennial'!Y14)/SUM('Res Bill Biennial'!Y13:Y14)</f>
        <v>171.50379119793456</v>
      </c>
      <c r="Z17" s="49">
        <f ca="1">(OFFSET('Res Bill Annual'!$B$22, 0, 'Res Bill Biennial'!Z9-2016)*'Res Bill Biennial'!Z13 + OFFSET('Res Bill Annual'!$B$22, 0, 'Res Bill Biennial'!Z9-2015)*'Res Bill Biennial'!Z14)/SUM('Res Bill Biennial'!Z13:Z14)</f>
        <v>172.94076177279763</v>
      </c>
      <c r="AA17" s="49">
        <f ca="1">(OFFSET('Res Bill Annual'!$B$22, 0, 'Res Bill Biennial'!AA9-2016)*'Res Bill Biennial'!AA13 + OFFSET('Res Bill Annual'!$B$22, 0, 'Res Bill Biennial'!AA9-2015)*'Res Bill Biennial'!AA14)/SUM('Res Bill Biennial'!AA13:AA14)</f>
        <v>173.65487134819634</v>
      </c>
      <c r="AB17" s="49">
        <f ca="1">(OFFSET('Res Bill Annual'!$B$22, 0, 'Res Bill Biennial'!AB9-2016)*'Res Bill Biennial'!AB13 + OFFSET('Res Bill Annual'!$B$22, 0, 'Res Bill Biennial'!AB9-2015)*'Res Bill Biennial'!AB14)/SUM('Res Bill Biennial'!AB13:AB14)</f>
        <v>174.12022301256019</v>
      </c>
      <c r="AC17" s="49">
        <f ca="1">(OFFSET('Res Bill Annual'!$B$22, 0, 'Res Bill Biennial'!AC9-2016)*'Res Bill Biennial'!AC13 + OFFSET('Res Bill Annual'!$B$22, 0, 'Res Bill Biennial'!AC9-2015)*'Res Bill Biennial'!AC14)/SUM('Res Bill Biennial'!AC13:AC14)</f>
        <v>174.35148180467678</v>
      </c>
      <c r="AD17" s="49">
        <f ca="1">(OFFSET('Res Bill Annual'!$B$22, 0, 'Res Bill Biennial'!AD9-2016)*'Res Bill Biennial'!AD13 + OFFSET('Res Bill Annual'!$B$22, 0, 'Res Bill Biennial'!AD9-2015)*'Res Bill Biennial'!AD14)/SUM('Res Bill Biennial'!AD13:AD14)</f>
        <v>175.02727866473518</v>
      </c>
      <c r="AE17" s="49">
        <f ca="1">(OFFSET('Res Bill Annual'!$B$22, 0, 'Res Bill Biennial'!AE9-2016)*'Res Bill Biennial'!AE13 + OFFSET('Res Bill Annual'!$B$22, 0, 'Res Bill Biennial'!AE9-2015)*'Res Bill Biennial'!AE14)/SUM('Res Bill Biennial'!AE13:AE14)</f>
        <v>175.36311922906827</v>
      </c>
      <c r="AF17" s="49">
        <f ca="1">(OFFSET('Res Bill Annual'!$B$22, 0, 'Res Bill Biennial'!AF9-2016)*'Res Bill Biennial'!AF13 + OFFSET('Res Bill Annual'!$B$22, 0, 'Res Bill Biennial'!AF9-2015)*'Res Bill Biennial'!AF14)/SUM('Res Bill Biennial'!AF13:AF14)</f>
        <v>174.61408948124736</v>
      </c>
      <c r="AG17" s="49">
        <f ca="1">(OFFSET('Res Bill Annual'!$B$22, 0, 'Res Bill Biennial'!AG9-2016)*'Res Bill Biennial'!AG13 + OFFSET('Res Bill Annual'!$B$22, 0, 'Res Bill Biennial'!AG9-2015)*'Res Bill Biennial'!AG14)/SUM('Res Bill Biennial'!AG13:AG14)</f>
        <v>174.2418554741395</v>
      </c>
      <c r="AH17" s="49">
        <f ca="1">(OFFSET('Res Bill Annual'!$B$22, 0, 'Res Bill Biennial'!AH9-2016)*'Res Bill Biennial'!AH13 + OFFSET('Res Bill Annual'!$B$22, 0, 'Res Bill Biennial'!AH9-2015)*'Res Bill Biennial'!AH14)/SUM('Res Bill Biennial'!AH13:AH14)</f>
        <v>175.53222633454018</v>
      </c>
      <c r="AI17" s="49">
        <f ca="1">(OFFSET('Res Bill Annual'!$B$22, 0, 'Res Bill Biennial'!AI9-2016)*'Res Bill Biennial'!AI13 + OFFSET('Res Bill Annual'!$B$22, 0, 'Res Bill Biennial'!AI9-2015)*'Res Bill Biennial'!AI14)/SUM('Res Bill Biennial'!AI13:AI14)</f>
        <v>176.17348246277749</v>
      </c>
      <c r="AJ17" s="49">
        <f ca="1">(OFFSET('Res Bill Annual'!$B$22, 0, 'Res Bill Biennial'!AJ9-2016)*'Res Bill Biennial'!AJ13 + OFFSET('Res Bill Annual'!$B$22, 0, 'Res Bill Biennial'!AJ9-2015)*'Res Bill Biennial'!AJ14)/SUM('Res Bill Biennial'!AJ13:AJ14)</f>
        <v>176.39168421445447</v>
      </c>
      <c r="AK17" s="49">
        <f ca="1">(OFFSET('Res Bill Annual'!$B$22, 0, 'Res Bill Biennial'!AK9-2016)*'Res Bill Biennial'!AK13 + OFFSET('Res Bill Annual'!$B$22, 0, 'Res Bill Biennial'!AK9-2015)*'Res Bill Biennial'!AK14)/SUM('Res Bill Biennial'!AK13:AK14)</f>
        <v>176.50012064521169</v>
      </c>
      <c r="AL17" s="49">
        <f ca="1">(OFFSET('Res Bill Annual'!$B$22, 0, 'Res Bill Biennial'!AL9-2016)*'Res Bill Biennial'!AL13 + OFFSET('Res Bill Annual'!$B$22, 0, 'Res Bill Biennial'!AL9-2015)*'Res Bill Biennial'!AL14)/SUM('Res Bill Biennial'!AL13:AL14)</f>
        <v>174.82024824960692</v>
      </c>
      <c r="AM17" s="49">
        <f ca="1">(OFFSET('Res Bill Annual'!$B$22, 0, 'Res Bill Biennial'!AM9-2016)*'Res Bill Biennial'!AM13 + OFFSET('Res Bill Annual'!$B$22, 0, 'Res Bill Biennial'!AM9-2015)*'Res Bill Biennial'!AM14)/SUM('Res Bill Biennial'!AM13:AM14)</f>
        <v>173.98542742297752</v>
      </c>
      <c r="AN17" s="49">
        <f ca="1">(OFFSET('Res Bill Annual'!$B$22, 0, 'Res Bill Biennial'!AN9-2016)*'Res Bill Biennial'!AN13 + OFFSET('Res Bill Annual'!$B$22, 0, 'Res Bill Biennial'!AN9-2015)*'Res Bill Biennial'!AN14)/SUM('Res Bill Biennial'!AN13:AN14)</f>
        <v>172.9805132666948</v>
      </c>
      <c r="AO17" s="49">
        <f ca="1">(OFFSET('Res Bill Annual'!$B$22, 0, 'Res Bill Biennial'!AO9-2016)*'Res Bill Biennial'!AO13 + OFFSET('Res Bill Annual'!$B$22, 0, 'Res Bill Biennial'!AO9-2015)*'Res Bill Biennial'!AO14)/SUM('Res Bill Biennial'!AO13:AO14)</f>
        <v>172.48111624771025</v>
      </c>
      <c r="AP17" s="49">
        <f ca="1">(OFFSET('Res Bill Annual'!$B$22, 0, 'Res Bill Biennial'!AP9-2016)*'Res Bill Biennial'!AP13 + OFFSET('Res Bill Annual'!$B$22, 0, 'Res Bill Biennial'!AP9-2015)*'Res Bill Biennial'!AP14)/SUM('Res Bill Biennial'!AP13:AP14)</f>
        <v>172.37356587939348</v>
      </c>
      <c r="AQ17" s="49">
        <f ca="1">(OFFSET('Res Bill Annual'!$B$22, 0, 'Res Bill Biennial'!AQ9-2016)*'Res Bill Biennial'!AQ13 + OFFSET('Res Bill Annual'!$B$22, 0, 'Res Bill Biennial'!AQ9-2015)*'Res Bill Biennial'!AQ14)/SUM('Res Bill Biennial'!AQ13:AQ14)</f>
        <v>172.32011819633291</v>
      </c>
      <c r="AR17" s="49">
        <f ca="1">(OFFSET('Res Bill Annual'!$B$22, 0, 'Res Bill Biennial'!AR9-2016)*'Res Bill Biennial'!AR13 + OFFSET('Res Bill Annual'!$B$22, 0, 'Res Bill Biennial'!AR9-2015)*'Res Bill Biennial'!AR14)/SUM('Res Bill Biennial'!AR13:AR14)</f>
        <v>172.21266821813478</v>
      </c>
      <c r="AS17" s="49">
        <f ca="1">(OFFSET('Res Bill Annual'!$B$22, 0, 'Res Bill Biennial'!AS9-2016)*'Res Bill Biennial'!AS13 + OFFSET('Res Bill Annual'!$B$22, 0, 'Res Bill Biennial'!AS9-2015)*'Res Bill Biennial'!AS14)/SUM('Res Bill Biennial'!AS13:AS14)</f>
        <v>172.1592704244361</v>
      </c>
      <c r="AT17" s="49">
        <f ca="1">(OFFSET('Res Bill Annual'!$B$22, 0, 'Res Bill Biennial'!AT9-2016)*'Res Bill Biennial'!AT13 + OFFSET('Res Bill Annual'!$B$22, 0, 'Res Bill Biennial'!AT9-2015)*'Res Bill Biennial'!AT14)/SUM('Res Bill Biennial'!AT13:AT14)</f>
        <v>172.05192074265008</v>
      </c>
      <c r="AU17" s="49">
        <f ca="1">(OFFSET('Res Bill Annual'!$B$22, 0, 'Res Bill Biennial'!AU9-2016)*'Res Bill Biennial'!AU13 + OFFSET('Res Bill Annual'!$B$22, 0, 'Res Bill Biennial'!AU9-2015)*'Res Bill Biennial'!AU14)/SUM('Res Bill Biennial'!AU13:AU14)</f>
        <v>171.99857279174529</v>
      </c>
      <c r="AV17" s="49">
        <f ca="1">(OFFSET('Res Bill Annual'!$B$22, 0, 'Res Bill Biennial'!AV9-2016)*'Res Bill Biennial'!AV13 + OFFSET('Res Bill Annual'!$B$22, 0, 'Res Bill Biennial'!AV9-2015)*'Res Bill Biennial'!AV14)/SUM('Res Bill Biennial'!AV13:AV14)</f>
        <v>171.89132331275223</v>
      </c>
      <c r="AW17" s="49">
        <f ca="1">(OFFSET('Res Bill Annual'!$B$22, 0, 'Res Bill Biennial'!AW9-2016)*'Res Bill Biennial'!AW13 + OFFSET('Res Bill Annual'!$B$22, 0, 'Res Bill Biennial'!AW9-2015)*'Res Bill Biennial'!AW14)/SUM('Res Bill Biennial'!AW13:AW14)</f>
        <v>171.83802515811689</v>
      </c>
      <c r="AX17" s="49">
        <f ca="1">(OFFSET('Res Bill Annual'!$B$22, 0, 'Res Bill Biennial'!AX9-2016)*'Res Bill Biennial'!AX13 + OFFSET('Res Bill Annual'!$B$22, 0, 'Res Bill Biennial'!AX9-2015)*'Res Bill Biennial'!AX14)/SUM('Res Bill Biennial'!AX13:AX14)</f>
        <v>171.73087578838508</v>
      </c>
      <c r="AY17" s="49">
        <f ca="1">(OFFSET('Res Bill Annual'!$B$22, 0, 'Res Bill Biennial'!AY9-2016)*'Res Bill Biennial'!AY13 + OFFSET('Res Bill Annual'!$B$22, 0, 'Res Bill Biennial'!AY9-2015)*'Res Bill Biennial'!AY14)/SUM('Res Bill Biennial'!AY13:AY14)</f>
        <v>171.67762738353818</v>
      </c>
      <c r="AZ17" s="49">
        <f ca="1">(OFFSET('Res Bill Annual'!$B$22, 0, 'Res Bill Biennial'!AZ9-2016)*'Res Bill Biennial'!AZ13 + OFFSET('Res Bill Annual'!$B$22, 0, 'Res Bill Biennial'!AZ9-2015)*'Res Bill Biennial'!AZ14)/SUM('Res Bill Biennial'!AZ13:AZ14)</f>
        <v>171.57057802962322</v>
      </c>
      <c r="BA17" s="49">
        <f ca="1">(OFFSET('Res Bill Annual'!$B$22, 0, 'Res Bill Biennial'!BA9-2016)*'Res Bill Biennial'!BA13 + OFFSET('Res Bill Annual'!$B$22, 0, 'Res Bill Biennial'!BA9-2015)*'Res Bill Biennial'!BA14)/SUM('Res Bill Biennial'!BA13:BA14)</f>
        <v>171.51737932812708</v>
      </c>
      <c r="BB17" s="49">
        <f ca="1">(OFFSET('Res Bill Annual'!$B$22, 0, 'Res Bill Biennial'!BB9-2016)*'Res Bill Biennial'!BB13 + OFFSET('Res Bill Annual'!$B$22, 0, 'Res Bill Biennial'!BB9-2015)*'Res Bill Biennial'!BB14)/SUM('Res Bill Biennial'!BB13:BB14)</f>
        <v>171.41042989667179</v>
      </c>
      <c r="BC17" s="49">
        <f ca="1">(OFFSET('Res Bill Annual'!$B$22, 0, 'Res Bill Biennial'!BC9-2016)*'Res Bill Biennial'!BC13 + OFFSET('Res Bill Annual'!$B$22, 0, 'Res Bill Biennial'!BC9-2015)*'Res Bill Biennial'!BC14)/SUM('Res Bill Biennial'!BC13:BC14)</f>
        <v>171.35728085213208</v>
      </c>
      <c r="BD17" s="49">
        <f ca="1">(OFFSET('Res Bill Annual'!$B$22, 0, 'Res Bill Biennial'!BD9-2016)*'Res Bill Biennial'!BD13 + OFFSET('Res Bill Annual'!$B$22, 0, 'Res Bill Biennial'!BD9-2015)*'Res Bill Biennial'!BD14)/SUM('Res Bill Biennial'!BD13:BD14)</f>
        <v>171.25043124986641</v>
      </c>
      <c r="BE17" s="49">
        <f ca="1">(OFFSET('Res Bill Annual'!$B$22, 0, 'Res Bill Biennial'!BE9-2016)*'Res Bill Biennial'!BE13 + OFFSET('Res Bill Annual'!$B$22, 0, 'Res Bill Biennial'!BE9-2015)*'Res Bill Biennial'!BE14)/SUM('Res Bill Biennial'!BE13:BE14)</f>
        <v>171.19733181593213</v>
      </c>
      <c r="BF17" s="49">
        <f ca="1">(OFFSET('Res Bill Annual'!$B$22, 0, 'Res Bill Biennial'!BF9-2016)*'Res Bill Biennial'!BF13 + OFFSET('Res Bill Annual'!$B$22, 0, 'Res Bill Biennial'!BF9-2015)*'Res Bill Biennial'!BF14)/SUM('Res Bill Biennial'!BF13:BF14)</f>
        <v>171.09058194967312</v>
      </c>
      <c r="BG17" s="49">
        <f ca="1">(OFFSET('Res Bill Annual'!$B$22, 0, 'Res Bill Biennial'!BG9-2016)*'Res Bill Biennial'!BG13 + OFFSET('Res Bill Annual'!$B$22, 0, 'Res Bill Biennial'!BG9-2015)*'Res Bill Biennial'!BG14)/SUM('Res Bill Biennial'!BG13:BG14)</f>
        <v>171.03753208003653</v>
      </c>
      <c r="BH17" s="49">
        <f ca="1">(OFFSET('Res Bill Annual'!$B$22, 0, 'Res Bill Biennial'!BH9-2016)*'Res Bill Biennial'!BH13 + OFFSET('Res Bill Annual'!$B$22, 0, 'Res Bill Biennial'!BH9-2015)*'Res Bill Biennial'!BH14)/SUM('Res Bill Biennial'!BH13:BH14)</f>
        <v>170.93088185668816</v>
      </c>
      <c r="BI17" s="49">
        <f ca="1">(OFFSET('Res Bill Annual'!$B$22, 0, 'Res Bill Biennial'!BI9-2016)*'Res Bill Biennial'!BI13 + OFFSET('Res Bill Annual'!$B$22, 0, 'Res Bill Biennial'!BI9-2015)*'Res Bill Biennial'!BI14)/SUM('Res Bill Biennial'!BI13:BI14)</f>
        <v>170.87788150508473</v>
      </c>
      <c r="BJ17" s="49">
        <f ca="1">(OFFSET('Res Bill Annual'!$B$22, 0, 'Res Bill Biennial'!BJ9-2016)*'Res Bill Biennial'!BJ13 + OFFSET('Res Bill Annual'!$B$22, 0, 'Res Bill Biennial'!BJ9-2015)*'Res Bill Biennial'!BJ14)/SUM('Res Bill Biennial'!BJ13:BJ14)</f>
        <v>170.77133083163787</v>
      </c>
      <c r="BK17" s="49">
        <f ca="1">(OFFSET('Res Bill Annual'!$B$22, 0, 'Res Bill Biennial'!BK9-2016)*'Res Bill Biennial'!BK13 + OFFSET('Res Bill Annual'!$B$22, 0, 'Res Bill Biennial'!BK9-2015)*'Res Bill Biennial'!BK14)/SUM('Res Bill Biennial'!BK13:BK14)</f>
        <v>170.71837995184632</v>
      </c>
      <c r="BL17" s="49">
        <f ca="1">(OFFSET('Res Bill Annual'!$B$22, 0, 'Res Bill Biennial'!BL9-2016)*'Res Bill Biennial'!BL13 + OFFSET('Res Bill Annual'!$B$22, 0, 'Res Bill Biennial'!BL9-2015)*'Res Bill Biennial'!BL14)/SUM('Res Bill Biennial'!BL13:BL14)</f>
        <v>170.61192873537868</v>
      </c>
      <c r="BM17" s="49">
        <f ca="1">(OFFSET('Res Bill Annual'!$B$22, 0, 'Res Bill Biennial'!BM9-2016)*'Res Bill Biennial'!BM13 + OFFSET('Res Bill Annual'!$B$22, 0, 'Res Bill Biennial'!BM9-2015)*'Res Bill Biennial'!BM14)/SUM('Res Bill Biennial'!BM13:BM14)</f>
        <v>170.55902728122081</v>
      </c>
      <c r="BN17" s="49">
        <f ca="1">(OFFSET('Res Bill Annual'!$B$22, 0, 'Res Bill Biennial'!BN9-2016)*'Res Bill Biennial'!BN13 + OFFSET('Res Bill Annual'!$B$22, 0, 'Res Bill Biennial'!BN9-2015)*'Res Bill Biennial'!BN14)/SUM('Res Bill Biennial'!BN13:BN14)</f>
        <v>170.45267542889687</v>
      </c>
      <c r="BO17" s="49">
        <f ca="1">(OFFSET('Res Bill Annual'!$B$22, 0, 'Res Bill Biennial'!BO9-2016)*'Res Bill Biennial'!BO13 + OFFSET('Res Bill Annual'!$B$22, 0, 'Res Bill Biennial'!BO9-2015)*'Res Bill Biennial'!BO14)/SUM('Res Bill Biennial'!BO13:BO14)</f>
        <v>170.39982335423755</v>
      </c>
      <c r="BP17" s="49">
        <f ca="1">(OFFSET('Res Bill Annual'!$B$22, 0, 'Res Bill Biennial'!BP9-2016)*'Res Bill Biennial'!BP13 + OFFSET('Res Bill Annual'!$B$22, 0, 'Res Bill Biennial'!BP9-2015)*'Res Bill Biennial'!BP14)/SUM('Res Bill Biennial'!BP13:BP14)</f>
        <v>170.29357077330843</v>
      </c>
      <c r="BQ17" s="49">
        <f ca="1">(OFFSET('Res Bill Annual'!$B$22, 0, 'Res Bill Biennial'!BQ9-2016)*'Res Bill Biennial'!BQ13 + OFFSET('Res Bill Annual'!$B$22, 0, 'Res Bill Biennial'!BQ9-2015)*'Res Bill Biennial'!BQ14)/SUM('Res Bill Biennial'!BQ13:BQ14)</f>
        <v>170.24076803205566</v>
      </c>
      <c r="BR17" s="49">
        <f ca="1">(OFFSET('Res Bill Annual'!$B$22, 0, 'Res Bill Biennial'!BR9-2016)*'Res Bill Biennial'!BR13 + OFFSET('Res Bill Annual'!$B$22, 0, 'Res Bill Biennial'!BR9-2015)*'Res Bill Biennial'!BR14)/SUM('Res Bill Biennial'!BR13:BR14)</f>
        <v>170.13461462985899</v>
      </c>
      <c r="BS17" s="49">
        <f ca="1">(OFFSET('Res Bill Annual'!$B$22, 0, 'Res Bill Biennial'!BS9-2016)*'Res Bill Biennial'!BS13 + OFFSET('Res Bill Annual'!$B$22, 0, 'Res Bill Biennial'!BS9-2015)*'Res Bill Biennial'!BS14)/SUM('Res Bill Biennial'!BS13:BS14)</f>
        <v>170.08186117596378</v>
      </c>
      <c r="BT17" s="49">
        <f ca="1">(OFFSET('Res Bill Annual'!$B$22, 0, 'Res Bill Biennial'!BT9-2016)*'Res Bill Biennial'!BT13 + OFFSET('Res Bill Annual'!$B$22, 0, 'Res Bill Biennial'!BT9-2015)*'Res Bill Biennial'!BT14)/SUM('Res Bill Biennial'!BT13:BT14)</f>
        <v>56.46330084567353</v>
      </c>
    </row>
    <row r="18" spans="2:72" s="49" customFormat="1">
      <c r="B18" s="49" t="s">
        <v>210</v>
      </c>
      <c r="C18" s="67">
        <v>152.70563809980166</v>
      </c>
      <c r="D18" s="49">
        <f t="shared" ref="D18:BQ18" ca="1" si="4">D17*(1-0.08 + 0.13)</f>
        <v>150.1815</v>
      </c>
      <c r="E18" s="49">
        <f t="shared" ca="1" si="4"/>
        <v>149.23374842745801</v>
      </c>
      <c r="F18" s="49">
        <f t="shared" ca="1" si="4"/>
        <v>148.76275863484108</v>
      </c>
      <c r="G18" s="49">
        <f t="shared" ca="1" si="4"/>
        <v>151.75646828170818</v>
      </c>
      <c r="H18" s="49">
        <f t="shared" ca="1" si="4"/>
        <v>153.24420697461423</v>
      </c>
      <c r="I18" s="49">
        <f t="shared" ca="1" si="4"/>
        <v>156.12555746399786</v>
      </c>
      <c r="J18" s="49">
        <f t="shared" ca="1" si="4"/>
        <v>157.55745872248022</v>
      </c>
      <c r="K18" s="49">
        <f t="shared" ca="1" si="4"/>
        <v>157.41627974885705</v>
      </c>
      <c r="L18" s="49">
        <f t="shared" ca="1" si="4"/>
        <v>157.34612016544395</v>
      </c>
      <c r="M18" s="49">
        <f t="shared" ref="M18" ca="1" si="5">M17*(1-0.08 + 0.13)</f>
        <v>157.34612016544395</v>
      </c>
      <c r="N18" s="49">
        <f t="shared" ca="1" si="4"/>
        <v>159.80160803502426</v>
      </c>
      <c r="O18" s="49">
        <f t="shared" ca="1" si="4"/>
        <v>161.02187477577482</v>
      </c>
      <c r="P18" s="49">
        <f t="shared" ca="1" si="4"/>
        <v>163.36530543226462</v>
      </c>
      <c r="Q18" s="49">
        <f t="shared" ca="1" si="4"/>
        <v>164.52988479133856</v>
      </c>
      <c r="R18" s="49">
        <f t="shared" ca="1" si="4"/>
        <v>167.97276424792759</v>
      </c>
      <c r="S18" s="49">
        <f t="shared" ca="1" si="4"/>
        <v>169.68372008091526</v>
      </c>
      <c r="T18" s="49">
        <f t="shared" ca="1" si="4"/>
        <v>171.24043916711966</v>
      </c>
      <c r="U18" s="49">
        <f t="shared" ca="1" si="4"/>
        <v>172.01405835258583</v>
      </c>
      <c r="V18" s="49">
        <f t="shared" ca="1" si="4"/>
        <v>175.01631238419586</v>
      </c>
      <c r="W18" s="49">
        <f t="shared" ca="1" si="4"/>
        <v>176.5082972510094</v>
      </c>
      <c r="X18" s="49">
        <f t="shared" ca="1" si="4"/>
        <v>178.89359522831984</v>
      </c>
      <c r="Y18" s="49">
        <f t="shared" ca="1" si="4"/>
        <v>180.07898075783129</v>
      </c>
      <c r="Z18" s="49">
        <f t="shared" ca="1" si="4"/>
        <v>181.58779986143753</v>
      </c>
      <c r="AA18" s="49">
        <f t="shared" ca="1" si="4"/>
        <v>182.33761491560617</v>
      </c>
      <c r="AB18" s="49">
        <f t="shared" ca="1" si="4"/>
        <v>182.82623416318822</v>
      </c>
      <c r="AC18" s="49">
        <f t="shared" ca="1" si="4"/>
        <v>183.06905589491063</v>
      </c>
      <c r="AD18" s="49">
        <f t="shared" ca="1" si="4"/>
        <v>183.77864259797195</v>
      </c>
      <c r="AE18" s="49">
        <f t="shared" ca="1" si="4"/>
        <v>184.13127519052171</v>
      </c>
      <c r="AF18" s="49">
        <f t="shared" ca="1" si="4"/>
        <v>183.34479395530974</v>
      </c>
      <c r="AG18" s="49">
        <f t="shared" ca="1" si="4"/>
        <v>182.95394824784648</v>
      </c>
      <c r="AH18" s="49">
        <f t="shared" ca="1" si="4"/>
        <v>184.3088376512672</v>
      </c>
      <c r="AI18" s="49">
        <f t="shared" ca="1" si="4"/>
        <v>184.98215658591636</v>
      </c>
      <c r="AJ18" s="49">
        <f t="shared" ca="1" si="4"/>
        <v>185.2112684251772</v>
      </c>
      <c r="AK18" s="49">
        <f t="shared" ca="1" si="4"/>
        <v>185.3251266774723</v>
      </c>
      <c r="AL18" s="49">
        <f t="shared" ca="1" si="4"/>
        <v>183.56126066208728</v>
      </c>
      <c r="AM18" s="49">
        <f t="shared" ca="1" si="4"/>
        <v>182.6846987941264</v>
      </c>
      <c r="AN18" s="49">
        <f t="shared" ca="1" si="4"/>
        <v>181.62953893002955</v>
      </c>
      <c r="AO18" s="49">
        <f t="shared" ca="1" si="4"/>
        <v>181.10517206009575</v>
      </c>
      <c r="AP18" s="49">
        <f t="shared" ca="1" si="4"/>
        <v>180.99224417336316</v>
      </c>
      <c r="AQ18" s="49">
        <f t="shared" ca="1" si="4"/>
        <v>180.93612410614958</v>
      </c>
      <c r="AR18" s="49">
        <f t="shared" ca="1" si="4"/>
        <v>180.82330162904154</v>
      </c>
      <c r="AS18" s="49">
        <f t="shared" ca="1" si="4"/>
        <v>180.76723394565792</v>
      </c>
      <c r="AT18" s="49">
        <f t="shared" ca="1" si="4"/>
        <v>180.6545167797826</v>
      </c>
      <c r="AU18" s="49">
        <f t="shared" ca="1" si="4"/>
        <v>180.59850143133255</v>
      </c>
      <c r="AV18" s="49">
        <f t="shared" ca="1" si="4"/>
        <v>180.48588947838985</v>
      </c>
      <c r="AW18" s="49">
        <f t="shared" ca="1" si="4"/>
        <v>180.42992641602274</v>
      </c>
      <c r="AX18" s="49">
        <f t="shared" ca="1" si="4"/>
        <v>180.31741957780434</v>
      </c>
      <c r="AY18" s="49">
        <f t="shared" ca="1" si="4"/>
        <v>180.26150875271509</v>
      </c>
      <c r="AZ18" s="49">
        <f t="shared" ca="1" si="4"/>
        <v>180.1491069311044</v>
      </c>
      <c r="BA18" s="49">
        <f t="shared" ca="1" si="4"/>
        <v>180.09324829453345</v>
      </c>
      <c r="BB18" s="49">
        <f t="shared" ca="1" si="4"/>
        <v>179.98095139150539</v>
      </c>
      <c r="BC18" s="49">
        <f t="shared" ca="1" si="4"/>
        <v>179.92514489473868</v>
      </c>
      <c r="BD18" s="49">
        <f t="shared" ca="1" si="4"/>
        <v>179.81295281235973</v>
      </c>
      <c r="BE18" s="49">
        <f t="shared" ca="1" si="4"/>
        <v>179.75719840672875</v>
      </c>
      <c r="BF18" s="49">
        <f t="shared" ca="1" si="4"/>
        <v>179.64511104715677</v>
      </c>
      <c r="BG18" s="49">
        <f t="shared" ca="1" si="4"/>
        <v>179.58940868403837</v>
      </c>
      <c r="BH18" s="49">
        <f t="shared" ca="1" si="4"/>
        <v>179.47742594952257</v>
      </c>
      <c r="BI18" s="49">
        <f t="shared" ca="1" si="4"/>
        <v>179.42177558033899</v>
      </c>
      <c r="BJ18" s="49">
        <f t="shared" ca="1" si="4"/>
        <v>179.30989737321977</v>
      </c>
      <c r="BK18" s="49">
        <f t="shared" ca="1" si="4"/>
        <v>179.25429894943863</v>
      </c>
      <c r="BL18" s="49">
        <f t="shared" ca="1" si="4"/>
        <v>179.14252517214763</v>
      </c>
      <c r="BM18" s="49">
        <f t="shared" ca="1" si="4"/>
        <v>179.08697864528185</v>
      </c>
      <c r="BN18" s="49">
        <f t="shared" ca="1" si="4"/>
        <v>178.97530920034171</v>
      </c>
      <c r="BO18" s="49">
        <f t="shared" ca="1" si="4"/>
        <v>178.91981452194943</v>
      </c>
      <c r="BP18" s="49">
        <f t="shared" ca="1" si="4"/>
        <v>178.80824931197387</v>
      </c>
      <c r="BQ18" s="49">
        <f t="shared" ca="1" si="4"/>
        <v>178.75280643365844</v>
      </c>
      <c r="BR18" s="49">
        <f ca="1">BR17*(1-0.08 + 0.13)</f>
        <v>178.64134536135194</v>
      </c>
      <c r="BS18" s="49">
        <f ca="1">BS17*(1-0.08 + 0.13)</f>
        <v>178.58595423476197</v>
      </c>
      <c r="BT18" s="49">
        <f ca="1">BT17*(1-0.08 + 0.13)</f>
        <v>59.286465887957206</v>
      </c>
    </row>
    <row r="19" spans="2:72">
      <c r="B19" t="s">
        <v>59</v>
      </c>
      <c r="C19" s="81">
        <v>135.85</v>
      </c>
      <c r="D19" s="51">
        <f ca="1">C16*(1+'Summary Biennial'!$C$2)</f>
        <v>92.25</v>
      </c>
      <c r="E19" s="52">
        <f ca="1">D19*(1+E12)</f>
        <v>92.25</v>
      </c>
      <c r="F19" s="52">
        <f t="shared" ref="F19:J19" ca="1" si="6">E19*(1+F12)</f>
        <v>95.017499999999998</v>
      </c>
      <c r="G19" s="52">
        <f t="shared" ca="1" si="6"/>
        <v>95.017499999999998</v>
      </c>
      <c r="H19" s="52">
        <f t="shared" ca="1" si="6"/>
        <v>97.868025000000003</v>
      </c>
      <c r="I19" s="52">
        <f ca="1">H19*(1+I12)</f>
        <v>97.868025000000003</v>
      </c>
      <c r="J19" s="52">
        <f t="shared" ca="1" si="6"/>
        <v>100.80406575000001</v>
      </c>
      <c r="K19" s="52">
        <f ca="1">J19*(1+K12)</f>
        <v>100.80406575000001</v>
      </c>
      <c r="L19" s="52">
        <f ca="1">K19*(1+L12)</f>
        <v>100.80406575000001</v>
      </c>
      <c r="M19" s="60">
        <f ca="1">IF('Summary Biennial'!$C$12="Direct",IF(M30&gt;(1+'Summary Biennial'!$C$5)*M16,(1+'Summary Biennial'!$C$5)*M16,M30),IF(L19*(1+'Summary Biennial'!$C$4/(12/4))&gt;(1+'Summary Biennial'!$C$5)*M16,(1+'Summary Biennial'!$C$5)*M16,L19*(1+'Summary Biennial'!$C$4/(12/4))))</f>
        <v>132.58124350206245</v>
      </c>
      <c r="N19" s="60">
        <f ca="1">IF('Summary Biennial'!$C$12="Direct",IF(N30&gt;(1+'Summary Biennial'!$C$5)*N16, (1+'Summary Biennial'!$C$5)*N16, N30),IF(M19*(1+'Summary Biennial'!$C$4/2)&gt;(1+'Summary Biennial'!$C$5)*N16, (1+'Summary Biennial'!$C$5)*N16, M19*(1+'Summary Biennial'!$C$4/2)))</f>
        <v>138.57451896056784</v>
      </c>
      <c r="O19" s="60">
        <f ca="1">IF('Summary Biennial'!$C$12="Direct",IF(O30&gt;(1+'Summary Biennial'!$C$5)*O16, (1+'Summary Biennial'!$C$5)*O16, O30),IF(N19*(1+'Summary Biennial'!$C$4/2)&gt;(1+'Summary Biennial'!$C$5)*O16, (1+'Summary Biennial'!$C$5)*O16, N19*(1+'Summary Biennial'!$C$4/2)))</f>
        <v>141.55290659618697</v>
      </c>
      <c r="P19" s="60">
        <f ca="1">IF('Summary Biennial'!$C$12="Direct",IF(P30&gt;(1+'Summary Biennial'!$C$5)*P16, (1+'Summary Biennial'!$C$5)*P16, P30),IF(O19*(1+'Summary Biennial'!$C$4/2)&gt;(1+'Summary Biennial'!$C$5)*P16, (1+'Summary Biennial'!$C$5)*P16, O19*(1+'Summary Biennial'!$C$4/2)))</f>
        <v>147.28128267477265</v>
      </c>
      <c r="Q19" s="60">
        <f ca="1">IF('Summary Biennial'!$C$12="Direct",IF(Q30&gt;(1+'Summary Biennial'!$C$5)*Q16, (1+'Summary Biennial'!$C$5)*Q16, Q30),IF(P19*(1+'Summary Biennial'!$C$4/2)&gt;(1+'Summary Biennial'!$C$5)*Q16, (1+'Summary Biennial'!$C$5)*Q16, P19*(1+'Summary Biennial'!$C$4/2)))</f>
        <v>150.01557964024994</v>
      </c>
      <c r="R19" s="60">
        <f ca="1">IF('Summary Biennial'!$C$12="Direct",IF(R30&gt;(1+'Summary Biennial'!$C$5)*R16, (1+'Summary Biennial'!$C$5)*R16, R30),IF(Q19*(1+'Summary Biennial'!$C$4/2)&gt;(1+'Summary Biennial'!$C$5)*R16, (1+'Summary Biennial'!$C$5)*R16, Q19*(1+'Summary Biennial'!$C$4/2)))</f>
        <v>155.92594976333882</v>
      </c>
      <c r="S19" s="60">
        <f ca="1">IF('Summary Biennial'!$C$12="Direct",IF(S30&gt;(1+'Summary Biennial'!$C$5)*S16, (1+'Summary Biennial'!$C$5)*S16, S30),IF(R19*(1+'Summary Biennial'!$C$4/2)&gt;(1+'Summary Biennial'!$C$5)*S16, (1+'Summary Biennial'!$C$5)*S16, R19*(1+'Summary Biennial'!$C$4/2)))</f>
        <v>158.86313718587897</v>
      </c>
      <c r="T19" s="60">
        <f ca="1">IF('Summary Biennial'!$C$12="Direct",IF(T30&gt;(1+'Summary Biennial'!$C$5)*T16, (1+'Summary Biennial'!$C$5)*T16, T30),IF(S19*(1+'Summary Biennial'!$C$4/2)&gt;(1+'Summary Biennial'!$C$5)*T16, (1+'Summary Biennial'!$C$5)*T16, S19*(1+'Summary Biennial'!$C$4/2)))</f>
        <v>164.43939448153074</v>
      </c>
      <c r="U19" s="60">
        <f ca="1">IF('Summary Biennial'!$C$12="Direct",IF(U30&gt;(1+'Summary Biennial'!$C$5)*U16, (1+'Summary Biennial'!$C$5)*U16, U30),IF(T19*(1+'Summary Biennial'!$C$4/2)&gt;(1+'Summary Biennial'!$C$5)*U16, (1+'Summary Biennial'!$C$5)*U16, T19*(1+'Summary Biennial'!$C$4/2)))</f>
        <v>167.21054289568056</v>
      </c>
      <c r="V19" s="60">
        <f ca="1">IF('Summary Biennial'!$C$12="Direct",IF(V30&gt;(1+'Summary Biennial'!$C$5)*V16, (1+'Summary Biennial'!$C$5)*V16, V30),IF(U19*(1+'Summary Biennial'!$C$4/2)&gt;(1+'Summary Biennial'!$C$5)*V16, (1+'Summary Biennial'!$C$5)*V16, U19*(1+'Summary Biennial'!$C$4/2)))</f>
        <v>171.99939603442976</v>
      </c>
      <c r="W19" s="60">
        <f ca="1">IF('Summary Biennial'!$C$12="Direct",IF(W30&gt;(1+'Summary Biennial'!$C$5)*W16, (1+'Summary Biennial'!$C$5)*W16, W30),IF(V19*(1+'Summary Biennial'!$C$4/2)&gt;(1+'Summary Biennial'!$C$5)*W16, (1+'Summary Biennial'!$C$5)*W16, V19*(1+'Summary Biennial'!$C$4/2)))</f>
        <v>174.37924009065529</v>
      </c>
      <c r="X19" s="60">
        <f ca="1">IF('Summary Biennial'!$C$12="Direct",IF(X30&gt;(1+'Summary Biennial'!$C$5)*X16, (1+'Summary Biennial'!$C$5)*X16, X30),IF(W19*(1+'Summary Biennial'!$C$4/2)&gt;(1+'Summary Biennial'!$C$5)*X16, (1+'Summary Biennial'!$C$5)*X16, W19*(1+'Summary Biennial'!$C$4/2)))</f>
        <v>176.94477190010585</v>
      </c>
      <c r="Y19" s="60">
        <f ca="1">IF('Summary Biennial'!$C$12="Direct",IF(Y30&gt;(1+'Summary Biennial'!$C$5)*Y16, (1+'Summary Biennial'!$C$5)*Y16, Y30),IF(X19*(1+'Summary Biennial'!$C$4/2)&gt;(1+'Summary Biennial'!$C$5)*Y16, (1+'Summary Biennial'!$C$5)*Y16, X19*(1+'Summary Biennial'!$C$4/2)))</f>
        <v>178.21972551653121</v>
      </c>
      <c r="Z19" s="60">
        <f ca="1">IF('Summary Biennial'!$C$12="Direct",IF(Z30&gt;(1+'Summary Biennial'!$C$5)*Z16, (1+'Summary Biennial'!$C$5)*Z16, Z30),IF(Y19*(1+'Summary Biennial'!$C$4/2)&gt;(1+'Summary Biennial'!$C$5)*Z16, (1+'Summary Biennial'!$C$5)*Z16, Y19*(1+'Summary Biennial'!$C$4/2)))</f>
        <v>181.2098150089185</v>
      </c>
      <c r="AA19" s="60">
        <f ca="1">IF('Summary Biennial'!$C$12="Direct",IF(AA30&gt;(1+'Summary Biennial'!$C$5)*AA16, (1+'Summary Biennial'!$C$5)*AA16, AA30),IF(Z19*(1+'Summary Biennial'!$C$4/2)&gt;(1+'Summary Biennial'!$C$5)*AA16, (1+'Summary Biennial'!$C$5)*AA16, Z19*(1+'Summary Biennial'!$C$4/2)))</f>
        <v>182.69575464829924</v>
      </c>
      <c r="AB19" s="60">
        <f ca="1">IF('Summary Biennial'!$C$12="Direct",IF(AB30&gt;(1+'Summary Biennial'!$C$5)*AB16, (1+'Summary Biennial'!$C$5)*AB16, AB30),IF(AA19*(1+'Summary Biennial'!$C$4/2)&gt;(1+'Summary Biennial'!$C$5)*AB16, (1+'Summary Biennial'!$C$5)*AB16, AA19*(1+'Summary Biennial'!$C$4/2)))</f>
        <v>185.9680149408353</v>
      </c>
      <c r="AC19" s="60">
        <f ca="1">IF('Summary Biennial'!$C$12="Direct",IF(AC30&gt;(1+'Summary Biennial'!$C$5)*AC16, (1+'Summary Biennial'!$C$5)*AC16, AC30),IF(AB19*(1+'Summary Biennial'!$C$4/2)&gt;(1+'Summary Biennial'!$C$5)*AC16, (1+'Summary Biennial'!$C$5)*AC16, AB19*(1+'Summary Biennial'!$C$4/2)))</f>
        <v>187.59418074337412</v>
      </c>
      <c r="AD19" s="60">
        <f ca="1">IF('Summary Biennial'!$C$12="Direct",IF(AD30&gt;(1+'Summary Biennial'!$C$5)*AD16, (1+'Summary Biennial'!$C$5)*AD16, AD30),IF(AC19*(1+'Summary Biennial'!$C$4/2)&gt;(1+'Summary Biennial'!$C$5)*AD16, (1+'Summary Biennial'!$C$5)*AD16, AC19*(1+'Summary Biennial'!$C$4/2)))</f>
        <v>192.47857454709049</v>
      </c>
      <c r="AE19" s="60">
        <f ca="1">IF('Summary Biennial'!$C$12="Direct",IF(AE30&gt;(1+'Summary Biennial'!$C$5)*AE16, (1+'Summary Biennial'!$C$5)*AE16, AE30),IF(AD19*(1+'Summary Biennial'!$C$4/2)&gt;(1+'Summary Biennial'!$C$5)*AE16, (1+'Summary Biennial'!$C$5)*AE16, AD19*(1+'Summary Biennial'!$C$4/2)))</f>
        <v>194.90589800539041</v>
      </c>
      <c r="AF19" s="60">
        <f ca="1">IF('Summary Biennial'!$C$12="Direct",IF(AF30&gt;(1+'Summary Biennial'!$C$5)*AF16, (1+'Summary Biennial'!$C$5)*AF16, AF30),IF(AE19*(1+'Summary Biennial'!$C$4/2)&gt;(1+'Summary Biennial'!$C$5)*AF16, (1+'Summary Biennial'!$C$5)*AF16, AE19*(1+'Summary Biennial'!$C$4/2)))</f>
        <v>193.80742783093933</v>
      </c>
      <c r="AG19" s="60">
        <f ca="1">IF('Summary Biennial'!$C$12="Direct",IF(AG30&gt;(1+'Summary Biennial'!$C$5)*AG16, (1+'Summary Biennial'!$C$5)*AG16, AG30),IF(AF19*(1+'Summary Biennial'!$C$4/2)&gt;(1+'Summary Biennial'!$C$5)*AG16, (1+'Summary Biennial'!$C$5)*AG16, AF19*(1+'Summary Biennial'!$C$4/2)))</f>
        <v>193.26153768984156</v>
      </c>
      <c r="AH19" s="60">
        <f ca="1">IF('Summary Biennial'!$C$12="Direct",IF(AH30&gt;(1+'Summary Biennial'!$C$5)*AH16, (1+'Summary Biennial'!$C$5)*AH16, AH30),IF(AG19*(1+'Summary Biennial'!$C$4/2)&gt;(1+'Summary Biennial'!$C$5)*AH16, (1+'Summary Biennial'!$C$5)*AH16, AG19*(1+'Summary Biennial'!$C$4/2)))</f>
        <v>196.21461511243857</v>
      </c>
      <c r="AI19" s="60">
        <f ca="1">IF('Summary Biennial'!$C$12="Direct",IF(AI30&gt;(1+'Summary Biennial'!$C$5)*AI16, (1+'Summary Biennial'!$C$5)*AI16, AI30),IF(AH19*(1+'Summary Biennial'!$C$4/2)&gt;(1+'Summary Biennial'!$C$5)*AI16, (1+'Summary Biennial'!$C$5)*AI16, AH19*(1+'Summary Biennial'!$C$4/2)))</f>
        <v>197.68216142219592</v>
      </c>
      <c r="AJ19" s="60">
        <f ca="1">IF('Summary Biennial'!$C$12="Direct",IF(AJ30&gt;(1+'Summary Biennial'!$C$5)*AJ16, (1+'Summary Biennial'!$C$5)*AJ16, AJ30),IF(AI19*(1+'Summary Biennial'!$C$4/2)&gt;(1+'Summary Biennial'!$C$5)*AJ16, (1+'Summary Biennial'!$C$5)*AJ16, AI19*(1+'Summary Biennial'!$C$4/2)))</f>
        <v>198.58778076352939</v>
      </c>
      <c r="AK19" s="60">
        <f ca="1">IF('Summary Biennial'!$C$12="Direct",IF(AK30&gt;(1+'Summary Biennial'!$C$5)*AK16, (1+'Summary Biennial'!$C$5)*AK16, AK30),IF(AJ19*(1+'Summary Biennial'!$C$4/2)&gt;(1+'Summary Biennial'!$C$5)*AK16, (1+'Summary Biennial'!$C$5)*AK16, AJ19*(1+'Summary Biennial'!$C$4/2)))</f>
        <v>199.03783273719222</v>
      </c>
      <c r="AL19" s="60">
        <f ca="1">IF('Summary Biennial'!$C$12="Direct",IF(AL30&gt;(1+'Summary Biennial'!$C$5)*AL16, (1+'Summary Biennial'!$C$5)*AL16, AL30),IF(AK19*(1+'Summary Biennial'!$C$4/2)&gt;(1+'Summary Biennial'!$C$5)*AL16, (1+'Summary Biennial'!$C$5)*AL16, AK19*(1+'Summary Biennial'!$C$4/2)))</f>
        <v>201.63424981742364</v>
      </c>
      <c r="AM19" s="60">
        <f ca="1">IF('Summary Biennial'!$C$12="Direct",IF(AM30&gt;(1+'Summary Biennial'!$C$5)*AM16, (1+'Summary Biennial'!$C$5)*AM16, AM30),IF(AL19*(1+'Summary Biennial'!$C$4/2)&gt;(1+'Summary Biennial'!$C$5)*AM16, (1+'Summary Biennial'!$C$5)*AM16, AL19*(1+'Summary Biennial'!$C$4/2)))</f>
        <v>202.92455202065327</v>
      </c>
      <c r="AN19" s="60">
        <f ca="1">IF('Summary Biennial'!$C$12="Direct",IF(AN30&gt;(1+'Summary Biennial'!$C$5)*AN16, (1+'Summary Biennial'!$C$5)*AN16, AN30),IF(AM19*(1+'Summary Biennial'!$C$4/2)&gt;(1+'Summary Biennial'!$C$5)*AN16, (1+'Summary Biennial'!$C$5)*AN16, AM19*(1+'Summary Biennial'!$C$4/2)))</f>
        <v>203.21043960532799</v>
      </c>
      <c r="AO19" s="60">
        <f ca="1">IF('Summary Biennial'!$C$12="Direct",IF(AO30&gt;(1+'Summary Biennial'!$C$5)*AO16, (1+'Summary Biennial'!$C$5)*AO16, AO30),IF(AN19*(1+'Summary Biennial'!$C$4/2)&gt;(1+'Summary Biennial'!$C$5)*AO16, (1+'Summary Biennial'!$C$5)*AO16, AN19*(1+'Summary Biennial'!$C$4/2)))</f>
        <v>203.35251284278681</v>
      </c>
      <c r="AP19" s="60">
        <f ca="1">IF('Summary Biennial'!$C$12="Direct",IF(AP30&gt;(1+'Summary Biennial'!$C$5)*AP16, (1+'Summary Biennial'!$C$5)*AP16, AP30),IF(AO19*(1+'Summary Biennial'!$C$4/2)&gt;(1+'Summary Biennial'!$C$5)*AP16, (1+'Summary Biennial'!$C$5)*AP16, AO19*(1+'Summary Biennial'!$C$4/2)))</f>
        <v>204.23374052159357</v>
      </c>
      <c r="AQ19" s="60">
        <f ca="1">IF('Summary Biennial'!$C$12="Direct",IF(AQ30&gt;(1+'Summary Biennial'!$C$5)*AQ16, (1+'Summary Biennial'!$C$5)*AQ16, AQ30),IF(AP19*(1+'Summary Biennial'!$C$4/2)&gt;(1+'Summary Biennial'!$C$5)*AQ16, (1+'Summary Biennial'!$C$5)*AQ16, AP19*(1+'Summary Biennial'!$C$4/2)))</f>
        <v>204.67167093892468</v>
      </c>
      <c r="AR19" s="60">
        <f ca="1">IF('Summary Biennial'!$C$12="Direct",IF(AR30&gt;(1+'Summary Biennial'!$C$5)*AR16, (1+'Summary Biennial'!$C$5)*AR16, AR30),IF(AQ19*(1+'Summary Biennial'!$C$4/2)&gt;(1+'Summary Biennial'!$C$5)*AR16, (1+'Summary Biennial'!$C$5)*AR16, AQ19*(1+'Summary Biennial'!$C$4/2)))</f>
        <v>203.85294863265801</v>
      </c>
      <c r="AS19" s="60">
        <f ca="1">IF('Summary Biennial'!$C$12="Direct",IF(AS30&gt;(1+'Summary Biennial'!$C$5)*AS16, (1+'Summary Biennial'!$C$5)*AS16, AS30),IF(AR19*(1+'Summary Biennial'!$C$4/2)&gt;(1+'Summary Biennial'!$C$5)*AS16, (1+'Summary Biennial'!$C$5)*AS16, AR19*(1+'Summary Biennial'!$C$4/2)))</f>
        <v>203.44608056679436</v>
      </c>
      <c r="AT19" s="60">
        <f ca="1">IF('Summary Biennial'!$C$12="Direct",IF(AT30&gt;(1+'Summary Biennial'!$C$5)*AT16, (1+'Summary Biennial'!$C$5)*AT16, AT30),IF(AS19*(1+'Summary Biennial'!$C$4/2)&gt;(1+'Summary Biennial'!$C$5)*AT16, (1+'Summary Biennial'!$C$5)*AT16, AS19*(1+'Summary Biennial'!$C$4/2)))</f>
        <v>203.78925321340736</v>
      </c>
      <c r="AU19" s="60">
        <f ca="1">IF('Summary Biennial'!$C$12="Direct",IF(AU30&gt;(1+'Summary Biennial'!$C$5)*AU16, (1+'Summary Biennial'!$C$5)*AU16, AU30),IF(AT19*(1+'Summary Biennial'!$C$4/2)&gt;(1+'Summary Biennial'!$C$5)*AU16, (1+'Summary Biennial'!$C$5)*AU16, AT19*(1+'Summary Biennial'!$C$4/2)))</f>
        <v>203.95979454337481</v>
      </c>
      <c r="AV19" s="60">
        <f ca="1">IF('Summary Biennial'!$C$12="Direct",IF(AV30&gt;(1+'Summary Biennial'!$C$5)*AV16, (1+'Summary Biennial'!$C$5)*AV16, AV30),IF(AU19*(1+'Summary Biennial'!$C$4/2)&gt;(1+'Summary Biennial'!$C$5)*AV16, (1+'Summary Biennial'!$C$5)*AV16, AU19*(1+'Summary Biennial'!$C$4/2)))</f>
        <v>202.04494964488163</v>
      </c>
      <c r="AW19" s="60">
        <f ca="1">IF('Summary Biennial'!$C$12="Direct",IF(AW30&gt;(1+'Summary Biennial'!$C$5)*AW16, (1+'Summary Biennial'!$C$5)*AW16, AW30),IF(AV19*(1+'Summary Biennial'!$C$4/2)&gt;(1+'Summary Biennial'!$C$5)*AW16, (1+'Summary Biennial'!$C$5)*AW16, AV19*(1+'Summary Biennial'!$C$4/2)))</f>
        <v>201.09335808042135</v>
      </c>
      <c r="AX19" s="60">
        <f ca="1">IF('Summary Biennial'!$C$12="Direct",IF(AX30&gt;(1+'Summary Biennial'!$C$5)*AX16, (1+'Summary Biennial'!$C$5)*AX16, AX30),IF(AW19*(1+'Summary Biennial'!$C$4/2)&gt;(1+'Summary Biennial'!$C$5)*AX16, (1+'Summary Biennial'!$C$5)*AX16, AW19*(1+'Summary Biennial'!$C$4/2)))</f>
        <v>200.19674683981137</v>
      </c>
      <c r="AY19" s="60">
        <f ca="1">IF('Summary Biennial'!$C$12="Direct",IF(AY30&gt;(1+'Summary Biennial'!$C$5)*AY16, (1+'Summary Biennial'!$C$5)*AY16, AY30),IF(AX19*(1+'Summary Biennial'!$C$4/2)&gt;(1+'Summary Biennial'!$C$5)*AY16, (1+'Summary Biennial'!$C$5)*AY16, AX19*(1+'Summary Biennial'!$C$4/2)))</f>
        <v>199.75117148598707</v>
      </c>
      <c r="AZ19" s="60">
        <f ca="1">IF('Summary Biennial'!$C$12="Direct",IF(AZ30&gt;(1+'Summary Biennial'!$C$5)*AZ16, (1+'Summary Biennial'!$C$5)*AZ16, AZ30),IF(AY19*(1+'Summary Biennial'!$C$4/2)&gt;(1+'Summary Biennial'!$C$5)*AZ16, (1+'Summary Biennial'!$C$5)*AZ16, AY19*(1+'Summary Biennial'!$C$4/2)))</f>
        <v>199.67997564967672</v>
      </c>
      <c r="BA19" s="60">
        <f ca="1">IF('Summary Biennial'!$C$12="Direct",IF(BA30&gt;(1+'Summary Biennial'!$C$5)*BA16, (1+'Summary Biennial'!$C$5)*BA16, BA30),IF(AZ19*(1+'Summary Biennial'!$C$4/2)&gt;(1+'Summary Biennial'!$C$5)*BA16, (1+'Summary Biennial'!$C$5)*BA16, AZ19*(1+'Summary Biennial'!$C$4/2)))</f>
        <v>199.64459452961265</v>
      </c>
      <c r="BB19" s="60">
        <f ca="1">IF('Summary Biennial'!$C$12="Direct",IF(BB30&gt;(1+'Summary Biennial'!$C$5)*BB16, (1+'Summary Biennial'!$C$5)*BB16, BB30),IF(BA19*(1+'Summary Biennial'!$C$4/2)&gt;(1+'Summary Biennial'!$C$5)*BB16, (1+'Summary Biennial'!$C$5)*BB16, BA19*(1+'Summary Biennial'!$C$4/2)))</f>
        <v>199.62350996288149</v>
      </c>
      <c r="BC19" s="60">
        <f ca="1">IF('Summary Biennial'!$C$12="Direct",IF(BC30&gt;(1+'Summary Biennial'!$C$5)*BC16, (1+'Summary Biennial'!$C$5)*BC16, BC30),IF(BB19*(1+'Summary Biennial'!$C$4/2)&gt;(1+'Summary Biennial'!$C$5)*BC16, (1+'Summary Biennial'!$C$5)*BC16, BB19*(1+'Summary Biennial'!$C$4/2)))</f>
        <v>199.61303188402638</v>
      </c>
      <c r="BD19" s="60">
        <f ca="1">IF('Summary Biennial'!$C$12="Direct",IF(BD30&gt;(1+'Summary Biennial'!$C$5)*BD16, (1+'Summary Biennial'!$C$5)*BD16, BD30),IF(BC19*(1+'Summary Biennial'!$C$4/2)&gt;(1+'Summary Biennial'!$C$5)*BD16, (1+'Summary Biennial'!$C$5)*BD16, BC19*(1+'Summary Biennial'!$C$4/2)))</f>
        <v>198.65151681345583</v>
      </c>
      <c r="BE19" s="60">
        <f ca="1">IF('Summary Biennial'!$C$12="Direct",IF(BE30&gt;(1+'Summary Biennial'!$C$5)*BE16, (1+'Summary Biennial'!$C$5)*BE16, BE30),IF(BD19*(1+'Summary Biennial'!$C$4/2)&gt;(1+'Summary Biennial'!$C$5)*BE16, (1+'Summary Biennial'!$C$5)*BE16, BD19*(1+'Summary Biennial'!$C$4/2)))</f>
        <v>198.17368718298479</v>
      </c>
      <c r="BF19" s="60">
        <f ca="1">IF('Summary Biennial'!$C$12="Direct",IF(BF30&gt;(1+'Summary Biennial'!$C$5)*BF16, (1+'Summary Biennial'!$C$5)*BF16, BF30),IF(BE19*(1+'Summary Biennial'!$C$4/2)&gt;(1+'Summary Biennial'!$C$5)*BF16, (1+'Summary Biennial'!$C$5)*BF16, BE19*(1+'Summary Biennial'!$C$4/2)))</f>
        <v>198.21454038422229</v>
      </c>
      <c r="BG19" s="60">
        <f ca="1">IF('Summary Biennial'!$C$12="Direct",IF(BG30&gt;(1+'Summary Biennial'!$C$5)*BG16, (1+'Summary Biennial'!$C$5)*BG16, BG30),IF(BF19*(1+'Summary Biennial'!$C$4/2)&gt;(1+'Summary Biennial'!$C$5)*BG16, (1+'Summary Biennial'!$C$5)*BG16, BF19*(1+'Summary Biennial'!$C$4/2)))</f>
        <v>198.23484258295878</v>
      </c>
      <c r="BH19" s="60">
        <f ca="1">IF('Summary Biennial'!$C$12="Direct",IF(BH30&gt;(1+'Summary Biennial'!$C$5)*BH16, (1+'Summary Biennial'!$C$5)*BH16, BH30),IF(BG19*(1+'Summary Biennial'!$C$4/2)&gt;(1+'Summary Biennial'!$C$5)*BH16, (1+'Summary Biennial'!$C$5)*BH16, BG19*(1+'Summary Biennial'!$C$4/2)))</f>
        <v>197.60111512698307</v>
      </c>
      <c r="BI19" s="60">
        <f ca="1">IF('Summary Biennial'!$C$12="Direct",IF(BI30&gt;(1+'Summary Biennial'!$C$5)*BI16, (1+'Summary Biennial'!$C$5)*BI16, BI30),IF(BH19*(1+'Summary Biennial'!$C$4/2)&gt;(1+'Summary Biennial'!$C$5)*BI16, (1+'Summary Biennial'!$C$5)*BI16, BH19*(1+'Summary Biennial'!$C$4/2)))</f>
        <v>197.28618115935578</v>
      </c>
      <c r="BJ19" s="60">
        <f ca="1">IF('Summary Biennial'!$C$12="Direct",IF(BJ30&gt;(1+'Summary Biennial'!$C$5)*BJ16, (1+'Summary Biennial'!$C$5)*BJ16, BJ30),IF(BI19*(1+'Summary Biennial'!$C$4/2)&gt;(1+'Summary Biennial'!$C$5)*BJ16, (1+'Summary Biennial'!$C$5)*BJ16, BI19*(1+'Summary Biennial'!$C$4/2)))</f>
        <v>197.44655307810586</v>
      </c>
      <c r="BK19" s="60">
        <f ca="1">IF('Summary Biennial'!$C$12="Direct",IF(BK30&gt;(1+'Summary Biennial'!$C$5)*BK16, (1+'Summary Biennial'!$C$5)*BK16, BK30),IF(BJ19*(1+'Summary Biennial'!$C$4/2)&gt;(1+'Summary Biennial'!$C$5)*BK16, (1+'Summary Biennial'!$C$5)*BK16, BJ19*(1+'Summary Biennial'!$C$4/2)))</f>
        <v>197.52625068973953</v>
      </c>
      <c r="BL19" s="60">
        <f ca="1">IF('Summary Biennial'!$C$12="Direct",IF(BL30&gt;(1+'Summary Biennial'!$C$5)*BL16, (1+'Summary Biennial'!$C$5)*BL16, BL30),IF(BK19*(1+'Summary Biennial'!$C$4/2)&gt;(1+'Summary Biennial'!$C$5)*BL16, (1+'Summary Biennial'!$C$5)*BL16, BK19*(1+'Summary Biennial'!$C$4/2)))</f>
        <v>197.94836735548066</v>
      </c>
      <c r="BM19" s="60">
        <f ca="1">IF('Summary Biennial'!$C$12="Direct",IF(BM30&gt;(1+'Summary Biennial'!$C$5)*BM16, (1+'Summary Biennial'!$C$5)*BM16, BM30),IF(BL19*(1+'Summary Biennial'!$C$4/2)&gt;(1+'Summary Biennial'!$C$5)*BM16, (1+'Summary Biennial'!$C$5)*BM16, BL19*(1+'Summary Biennial'!$C$4/2)))</f>
        <v>198.15814030296769</v>
      </c>
      <c r="BN19" s="60">
        <f ca="1">IF('Summary Biennial'!$C$12="Direct",IF(BN30&gt;(1+'Summary Biennial'!$C$5)*BN16, (1+'Summary Biennial'!$C$5)*BN16, BN30),IF(BM19*(1+'Summary Biennial'!$C$4/2)&gt;(1+'Summary Biennial'!$C$5)*BN16, (1+'Summary Biennial'!$C$5)*BN16, BM19*(1+'Summary Biennial'!$C$4/2)))</f>
        <v>198.83729761914316</v>
      </c>
      <c r="BO19" s="60">
        <f ca="1">IF('Summary Biennial'!$C$12="Direct",IF(BO30&gt;(1+'Summary Biennial'!$C$5)*BO16, (1+'Summary Biennial'!$C$5)*BO16, BO30),IF(BN19*(1+'Summary Biennial'!$C$4/2)&gt;(1+'Summary Biennial'!$C$5)*BO16, (1+'Summary Biennial'!$C$5)*BO16, BN19*(1+'Summary Biennial'!$C$4/2)))</f>
        <v>199.17480817862639</v>
      </c>
      <c r="BP19" s="60">
        <f ca="1">IF('Summary Biennial'!$C$12="Direct",IF(BP30&gt;(1+'Summary Biennial'!$C$5)*BP16, (1+'Summary Biennial'!$C$5)*BP16, BP30),IF(BO19*(1+'Summary Biennial'!$C$4/2)&gt;(1+'Summary Biennial'!$C$5)*BP16, (1+'Summary Biennial'!$C$5)*BP16, BO19*(1+'Summary Biennial'!$C$4/2)))</f>
        <v>69.495711497779624</v>
      </c>
      <c r="BQ19" s="60">
        <f ca="1">IF('Summary Biennial'!$C$12="Direct",IF(BQ30&gt;(1+'Summary Biennial'!$C$5)*BQ16, (1+'Summary Biennial'!$C$5)*BQ16, BQ30),IF(BP19*(1+'Summary Biennial'!$C$4/2)&gt;(1+'Summary Biennial'!$C$5)*BQ16, (1+'Summary Biennial'!$C$5)*BQ16, BP19*(1+'Summary Biennial'!$C$4/2)))</f>
        <v>0</v>
      </c>
      <c r="BR19" s="60">
        <f ca="1">IF('Summary Biennial'!$C$12="Direct",IF(BR30&gt;(1+'Summary Biennial'!$C$5)*BR16, (1+'Summary Biennial'!$C$5)*BR16, BR30),IF(BQ19*(1+'Summary Biennial'!$C$4/2)&gt;(1+'Summary Biennial'!$C$5)*BR16, (1+'Summary Biennial'!$C$5)*BR16, BQ19*(1+'Summary Biennial'!$C$4/2)))</f>
        <v>0</v>
      </c>
      <c r="BS19" s="60">
        <f ca="1">IF('Summary Biennial'!$C$12="Direct",IF(BS30&gt;(1+'Summary Biennial'!$C$5)*BS16, (1+'Summary Biennial'!$C$5)*BS16, BS30),IF(BR19*(1+'Summary Biennial'!$C$4/2)&gt;(1+'Summary Biennial'!$C$5)*BS16, (1+'Summary Biennial'!$C$5)*BS16, BR19*(1+'Summary Biennial'!$C$4/2)))</f>
        <v>0</v>
      </c>
      <c r="BT19" s="60">
        <f ca="1">IF('Summary Biennial'!$C$12="Direct",IF(BT30&gt;(1+'Summary Biennial'!$C$5)*BT16, (1+'Summary Biennial'!$C$5)*BT16, BT30),IF(BS19*(1+'Summary Biennial'!$C$4/2)&gt;(1+'Summary Biennial'!$C$5)*BT16, (1+'Summary Biennial'!$C$5)*BT16, BS19*(1+'Summary Biennial'!$C$4/2)))</f>
        <v>0</v>
      </c>
    </row>
    <row r="20" spans="2:72">
      <c r="B20" t="s">
        <v>60</v>
      </c>
      <c r="C20">
        <f>C19*0.13/1.05</f>
        <v>16.819523809523808</v>
      </c>
      <c r="D20" s="49">
        <f ca="1">D19*0.13/1.05</f>
        <v>11.421428571428571</v>
      </c>
      <c r="E20" s="49">
        <f t="shared" ref="E20:N20" ca="1" si="7">E19*0.13/1.05</f>
        <v>11.421428571428571</v>
      </c>
      <c r="F20" s="49">
        <f t="shared" ca="1" si="7"/>
        <v>11.764071428571429</v>
      </c>
      <c r="G20" s="49">
        <f t="shared" ca="1" si="7"/>
        <v>11.764071428571429</v>
      </c>
      <c r="H20" s="49">
        <f t="shared" ca="1" si="7"/>
        <v>12.116993571428571</v>
      </c>
      <c r="I20" s="49">
        <f t="shared" ca="1" si="7"/>
        <v>12.116993571428571</v>
      </c>
      <c r="J20" s="49">
        <f t="shared" ca="1" si="7"/>
        <v>12.480503378571429</v>
      </c>
      <c r="K20" s="49">
        <f t="shared" ca="1" si="7"/>
        <v>12.480503378571429</v>
      </c>
      <c r="L20" s="49">
        <f t="shared" ca="1" si="7"/>
        <v>12.480503378571429</v>
      </c>
      <c r="M20" s="49">
        <f ca="1">M19*0.13/1.05</f>
        <v>16.414820624064873</v>
      </c>
      <c r="N20" s="49">
        <f t="shared" ca="1" si="7"/>
        <v>17.156845204641733</v>
      </c>
      <c r="O20" s="49">
        <f t="shared" ref="O20:BT20" ca="1" si="8">O19*0.13/1.05</f>
        <v>17.525597959527911</v>
      </c>
      <c r="P20" s="49">
        <f t="shared" ca="1" si="8"/>
        <v>18.23482547401947</v>
      </c>
      <c r="Q20" s="49">
        <f t="shared" ca="1" si="8"/>
        <v>18.573357479269042</v>
      </c>
      <c r="R20" s="49">
        <f t="shared" ca="1" si="8"/>
        <v>19.305117589746711</v>
      </c>
      <c r="S20" s="49">
        <f t="shared" ca="1" si="8"/>
        <v>19.668769365870727</v>
      </c>
      <c r="T20" s="49">
        <f t="shared" ca="1" si="8"/>
        <v>20.359163126284756</v>
      </c>
      <c r="U20" s="49">
        <f t="shared" ca="1" si="8"/>
        <v>20.702257691846164</v>
      </c>
      <c r="V20" s="49">
        <f t="shared" ca="1" si="8"/>
        <v>21.295163318548447</v>
      </c>
      <c r="W20" s="49">
        <f t="shared" ca="1" si="8"/>
        <v>21.589810677890657</v>
      </c>
      <c r="X20" s="49">
        <f t="shared" ca="1" si="8"/>
        <v>21.907447949536913</v>
      </c>
      <c r="Y20" s="49">
        <f t="shared" ca="1" si="8"/>
        <v>22.065299349665768</v>
      </c>
      <c r="Z20" s="49">
        <f t="shared" ca="1" si="8"/>
        <v>22.4355009058661</v>
      </c>
      <c r="AA20" s="49">
        <f t="shared" ca="1" si="8"/>
        <v>22.619474385027527</v>
      </c>
      <c r="AB20" s="49">
        <f t="shared" ca="1" si="8"/>
        <v>23.024611373627227</v>
      </c>
      <c r="AC20" s="49">
        <f t="shared" ca="1" si="8"/>
        <v>23.225946187274889</v>
      </c>
      <c r="AD20" s="49">
        <f t="shared" ca="1" si="8"/>
        <v>23.830680658211204</v>
      </c>
      <c r="AE20" s="49">
        <f t="shared" ca="1" si="8"/>
        <v>24.131206419715003</v>
      </c>
      <c r="AF20" s="49">
        <f t="shared" ca="1" si="8"/>
        <v>23.995205350497251</v>
      </c>
      <c r="AG20" s="49">
        <f t="shared" ca="1" si="8"/>
        <v>23.927618952075623</v>
      </c>
      <c r="AH20" s="49">
        <f t="shared" ca="1" si="8"/>
        <v>24.293238061540013</v>
      </c>
      <c r="AI20" s="49">
        <f t="shared" ca="1" si="8"/>
        <v>24.474934271319494</v>
      </c>
      <c r="AJ20" s="49">
        <f t="shared" ca="1" si="8"/>
        <v>24.587058570722689</v>
      </c>
      <c r="AK20" s="49">
        <f t="shared" ca="1" si="8"/>
        <v>24.642779291271417</v>
      </c>
      <c r="AL20" s="49">
        <f t="shared" ca="1" si="8"/>
        <v>24.964240453585784</v>
      </c>
      <c r="AM20" s="49">
        <f t="shared" ca="1" si="8"/>
        <v>25.123992154938023</v>
      </c>
      <c r="AN20" s="49">
        <f t="shared" ca="1" si="8"/>
        <v>25.159387760659659</v>
      </c>
      <c r="AO20" s="49">
        <f t="shared" ca="1" si="8"/>
        <v>25.176977780535509</v>
      </c>
      <c r="AP20" s="49">
        <f t="shared" ca="1" si="8"/>
        <v>25.286082159816349</v>
      </c>
      <c r="AQ20" s="49">
        <f t="shared" ca="1" si="8"/>
        <v>25.34030211624782</v>
      </c>
      <c r="AR20" s="49">
        <f t="shared" ca="1" si="8"/>
        <v>25.238936497376706</v>
      </c>
      <c r="AS20" s="49">
        <f t="shared" ca="1" si="8"/>
        <v>25.188562355888827</v>
      </c>
      <c r="AT20" s="49">
        <f t="shared" ca="1" si="8"/>
        <v>25.231050397850435</v>
      </c>
      <c r="AU20" s="49">
        <f t="shared" ca="1" si="8"/>
        <v>25.252165038703549</v>
      </c>
      <c r="AV20" s="49">
        <f t="shared" ca="1" si="8"/>
        <v>25.015089003652012</v>
      </c>
      <c r="AW20" s="49">
        <f t="shared" ca="1" si="8"/>
        <v>24.897272905195024</v>
      </c>
      <c r="AX20" s="49">
        <f t="shared" ca="1" si="8"/>
        <v>24.786263894452834</v>
      </c>
      <c r="AY20" s="49">
        <f t="shared" ca="1" si="8"/>
        <v>24.73109742207459</v>
      </c>
      <c r="AZ20" s="49">
        <f t="shared" ca="1" si="8"/>
        <v>24.722282699483785</v>
      </c>
      <c r="BA20" s="49">
        <f t="shared" ca="1" si="8"/>
        <v>24.717902179856804</v>
      </c>
      <c r="BB20" s="49">
        <f t="shared" ca="1" si="8"/>
        <v>24.715291709690089</v>
      </c>
      <c r="BC20" s="49">
        <f t="shared" ca="1" si="8"/>
        <v>24.713994423736601</v>
      </c>
      <c r="BD20" s="49">
        <f t="shared" ca="1" si="8"/>
        <v>24.594949700713578</v>
      </c>
      <c r="BE20" s="49">
        <f t="shared" ca="1" si="8"/>
        <v>24.535789841702879</v>
      </c>
      <c r="BF20" s="49">
        <f t="shared" ca="1" si="8"/>
        <v>24.540847857094189</v>
      </c>
      <c r="BG20" s="49">
        <f t="shared" ca="1" si="8"/>
        <v>24.54336146265204</v>
      </c>
      <c r="BH20" s="49">
        <f t="shared" ca="1" si="8"/>
        <v>24.464899968102664</v>
      </c>
      <c r="BI20" s="49">
        <f t="shared" ca="1" si="8"/>
        <v>24.425908143539289</v>
      </c>
      <c r="BJ20" s="49">
        <f t="shared" ca="1" si="8"/>
        <v>24.445763714432154</v>
      </c>
      <c r="BK20" s="49">
        <f t="shared" ca="1" si="8"/>
        <v>24.455631037777273</v>
      </c>
      <c r="BL20" s="49">
        <f t="shared" ca="1" si="8"/>
        <v>24.50789310115475</v>
      </c>
      <c r="BM20" s="49">
        <f t="shared" ca="1" si="8"/>
        <v>24.533864989891239</v>
      </c>
      <c r="BN20" s="49">
        <f t="shared" ca="1" si="8"/>
        <v>24.617951133798677</v>
      </c>
      <c r="BO20" s="49">
        <f t="shared" ca="1" si="8"/>
        <v>24.659738155448981</v>
      </c>
      <c r="BP20" s="49">
        <f t="shared" ca="1" si="8"/>
        <v>8.6042309473441438</v>
      </c>
      <c r="BQ20" s="49">
        <f t="shared" ca="1" si="8"/>
        <v>0</v>
      </c>
      <c r="BR20" s="49">
        <f t="shared" ca="1" si="8"/>
        <v>0</v>
      </c>
      <c r="BS20" s="49">
        <f t="shared" ca="1" si="8"/>
        <v>0</v>
      </c>
      <c r="BT20" s="49">
        <f t="shared" ca="1" si="8"/>
        <v>0</v>
      </c>
    </row>
    <row r="21" spans="2:72">
      <c r="B21" t="s">
        <v>61</v>
      </c>
      <c r="C21" s="33">
        <f>-C19*0.08/1.05</f>
        <v>-10.35047619047619</v>
      </c>
      <c r="D21" s="33">
        <f ca="1">-D19*0.08/1.05</f>
        <v>-7.0285714285714285</v>
      </c>
      <c r="E21" s="33">
        <f t="shared" ref="E21:N21" ca="1" si="9">-E19*0.08/1.05</f>
        <v>-7.0285714285714285</v>
      </c>
      <c r="F21" s="33">
        <f t="shared" ca="1" si="9"/>
        <v>-7.2394285714285713</v>
      </c>
      <c r="G21" s="33">
        <f t="shared" ca="1" si="9"/>
        <v>-7.2394285714285713</v>
      </c>
      <c r="H21" s="33">
        <f t="shared" ca="1" si="9"/>
        <v>-7.4566114285714287</v>
      </c>
      <c r="I21" s="33">
        <f t="shared" ca="1" si="9"/>
        <v>-7.4566114285714287</v>
      </c>
      <c r="J21" s="33">
        <f t="shared" ca="1" si="9"/>
        <v>-7.6803097714285711</v>
      </c>
      <c r="K21" s="33">
        <f t="shared" ca="1" si="9"/>
        <v>-7.6803097714285711</v>
      </c>
      <c r="L21" s="33">
        <f t="shared" ca="1" si="9"/>
        <v>-7.6803097714285711</v>
      </c>
      <c r="M21" s="33">
        <f t="shared" ca="1" si="9"/>
        <v>-10.101428076347617</v>
      </c>
      <c r="N21" s="33">
        <f t="shared" ca="1" si="9"/>
        <v>-10.558058587471836</v>
      </c>
      <c r="O21" s="33">
        <f t="shared" ref="O21:BT21" ca="1" si="10">-O19*0.08/1.05</f>
        <v>-10.784983359709484</v>
      </c>
      <c r="P21" s="33">
        <f t="shared" ca="1" si="10"/>
        <v>-11.221431060935059</v>
      </c>
      <c r="Q21" s="33">
        <f t="shared" ca="1" si="10"/>
        <v>-11.429758448780948</v>
      </c>
      <c r="R21" s="33">
        <f t="shared" ca="1" si="10"/>
        <v>-11.880072362921053</v>
      </c>
      <c r="S21" s="33">
        <f t="shared" ca="1" si="10"/>
        <v>-12.103858071305064</v>
      </c>
      <c r="T21" s="33">
        <f t="shared" ca="1" si="10"/>
        <v>-12.528715770021391</v>
      </c>
      <c r="U21" s="33">
        <f t="shared" ca="1" si="10"/>
        <v>-12.739850887289947</v>
      </c>
      <c r="V21" s="33">
        <f t="shared" ca="1" si="10"/>
        <v>-13.104715888337505</v>
      </c>
      <c r="W21" s="33">
        <f t="shared" ca="1" si="10"/>
        <v>-13.286037340240402</v>
      </c>
      <c r="X21" s="33">
        <f t="shared" ca="1" si="10"/>
        <v>-13.481506430484254</v>
      </c>
      <c r="Y21" s="33">
        <f t="shared" ca="1" si="10"/>
        <v>-13.578645753640474</v>
      </c>
      <c r="Z21" s="33">
        <f t="shared" ca="1" si="10"/>
        <v>-13.806462095917601</v>
      </c>
      <c r="AA21" s="33">
        <f t="shared" ca="1" si="10"/>
        <v>-13.919676544632322</v>
      </c>
      <c r="AB21" s="33">
        <f t="shared" ca="1" si="10"/>
        <v>-14.168991614539832</v>
      </c>
      <c r="AC21" s="33">
        <f t="shared" ca="1" si="10"/>
        <v>-14.292889961399933</v>
      </c>
      <c r="AD21" s="33">
        <f t="shared" ca="1" si="10"/>
        <v>-14.665034251206894</v>
      </c>
      <c r="AE21" s="33">
        <f t="shared" ca="1" si="10"/>
        <v>-14.84997318136308</v>
      </c>
      <c r="AF21" s="33">
        <f t="shared" ca="1" si="10"/>
        <v>-14.766280215690616</v>
      </c>
      <c r="AG21" s="33">
        <f t="shared" ca="1" si="10"/>
        <v>-14.724688585892689</v>
      </c>
      <c r="AH21" s="33">
        <f t="shared" ca="1" si="10"/>
        <v>-14.9496849609477</v>
      </c>
      <c r="AI21" s="33">
        <f t="shared" ca="1" si="10"/>
        <v>-15.061498013119689</v>
      </c>
      <c r="AJ21" s="33">
        <f t="shared" ca="1" si="10"/>
        <v>-15.130497581983192</v>
      </c>
      <c r="AK21" s="33">
        <f t="shared" ca="1" si="10"/>
        <v>-15.164787256167026</v>
      </c>
      <c r="AL21" s="33">
        <f t="shared" ca="1" si="10"/>
        <v>-15.362609509898943</v>
      </c>
      <c r="AM21" s="33">
        <f t="shared" ca="1" si="10"/>
        <v>-15.460918249192627</v>
      </c>
      <c r="AN21" s="33">
        <f t="shared" ca="1" si="10"/>
        <v>-15.48270016040594</v>
      </c>
      <c r="AO21" s="33">
        <f t="shared" ca="1" si="10"/>
        <v>-15.493524788021849</v>
      </c>
      <c r="AP21" s="33">
        <f t="shared" ca="1" si="10"/>
        <v>-15.560665944502366</v>
      </c>
      <c r="AQ21" s="33">
        <f t="shared" ca="1" si="10"/>
        <v>-15.594032071537118</v>
      </c>
      <c r="AR21" s="33">
        <f t="shared" ca="1" si="10"/>
        <v>-15.531653229154898</v>
      </c>
      <c r="AS21" s="33">
        <f t="shared" ca="1" si="10"/>
        <v>-15.500653757470046</v>
      </c>
      <c r="AT21" s="33">
        <f t="shared" ca="1" si="10"/>
        <v>-15.526800244831035</v>
      </c>
      <c r="AU21" s="33">
        <f t="shared" ca="1" si="10"/>
        <v>-15.539793869971415</v>
      </c>
      <c r="AV21" s="33">
        <f t="shared" ca="1" si="10"/>
        <v>-15.393900925324315</v>
      </c>
      <c r="AW21" s="33">
        <f t="shared" ca="1" si="10"/>
        <v>-15.321398710889246</v>
      </c>
      <c r="AX21" s="33">
        <f t="shared" ca="1" si="10"/>
        <v>-15.253085473509437</v>
      </c>
      <c r="AY21" s="33">
        <f t="shared" ca="1" si="10"/>
        <v>-15.219136875122823</v>
      </c>
      <c r="AZ21" s="33">
        <f t="shared" ca="1" si="10"/>
        <v>-15.21371243045156</v>
      </c>
      <c r="BA21" s="33">
        <f t="shared" ca="1" si="10"/>
        <v>-15.211016726065726</v>
      </c>
      <c r="BB21" s="33">
        <f t="shared" ca="1" si="10"/>
        <v>-15.209410282886209</v>
      </c>
      <c r="BC21" s="33">
        <f t="shared" ca="1" si="10"/>
        <v>-15.208611953068678</v>
      </c>
      <c r="BD21" s="33">
        <f t="shared" ca="1" si="10"/>
        <v>-15.135353661977586</v>
      </c>
      <c r="BE21" s="33">
        <f t="shared" ca="1" si="10"/>
        <v>-15.09894759489408</v>
      </c>
      <c r="BF21" s="33">
        <f t="shared" ca="1" si="10"/>
        <v>-15.102060219750269</v>
      </c>
      <c r="BG21" s="33">
        <f t="shared" ca="1" si="10"/>
        <v>-15.103607053939715</v>
      </c>
      <c r="BH21" s="33">
        <f t="shared" ca="1" si="10"/>
        <v>-15.055323057293949</v>
      </c>
      <c r="BI21" s="33">
        <f t="shared" ca="1" si="10"/>
        <v>-15.031328088331868</v>
      </c>
      <c r="BJ21" s="33">
        <f t="shared" ca="1" si="10"/>
        <v>-15.043546901189019</v>
      </c>
      <c r="BK21" s="33">
        <f t="shared" ca="1" si="10"/>
        <v>-15.049619100170629</v>
      </c>
      <c r="BL21" s="33">
        <f t="shared" ca="1" si="10"/>
        <v>-15.081780369941384</v>
      </c>
      <c r="BM21" s="33">
        <f t="shared" ca="1" si="10"/>
        <v>-15.0977630707023</v>
      </c>
      <c r="BN21" s="33">
        <f t="shared" ca="1" si="10"/>
        <v>-15.149508390029956</v>
      </c>
      <c r="BO21" s="33">
        <f t="shared" ca="1" si="10"/>
        <v>-15.175223480276298</v>
      </c>
      <c r="BP21" s="33">
        <f t="shared" ca="1" si="10"/>
        <v>-5.2949113522117806</v>
      </c>
      <c r="BQ21" s="33">
        <f t="shared" ca="1" si="10"/>
        <v>0</v>
      </c>
      <c r="BR21" s="33">
        <f t="shared" ca="1" si="10"/>
        <v>0</v>
      </c>
      <c r="BS21" s="33">
        <f t="shared" ca="1" si="10"/>
        <v>0</v>
      </c>
      <c r="BT21" s="33">
        <f t="shared" ca="1" si="10"/>
        <v>0</v>
      </c>
    </row>
    <row r="22" spans="2:72">
      <c r="B22" t="s">
        <v>62</v>
      </c>
      <c r="C22" s="33">
        <f>C19-C20-C21</f>
        <v>129.38095238095238</v>
      </c>
      <c r="D22" s="33">
        <f ca="1">D19-D20-D21</f>
        <v>87.857142857142847</v>
      </c>
      <c r="E22" s="33">
        <f t="shared" ref="E22:N22" ca="1" si="11">E19-E20-E21</f>
        <v>87.857142857142847</v>
      </c>
      <c r="F22" s="33">
        <f t="shared" ca="1" si="11"/>
        <v>90.492857142857147</v>
      </c>
      <c r="G22" s="33">
        <f t="shared" ca="1" si="11"/>
        <v>90.492857142857147</v>
      </c>
      <c r="H22" s="33">
        <f t="shared" ca="1" si="11"/>
        <v>93.207642857142872</v>
      </c>
      <c r="I22" s="33">
        <f t="shared" ca="1" si="11"/>
        <v>93.207642857142872</v>
      </c>
      <c r="J22" s="33">
        <f t="shared" ca="1" si="11"/>
        <v>96.003872142857148</v>
      </c>
      <c r="K22" s="33">
        <f t="shared" ca="1" si="11"/>
        <v>96.003872142857148</v>
      </c>
      <c r="L22" s="33">
        <f t="shared" ca="1" si="11"/>
        <v>96.003872142857148</v>
      </c>
      <c r="M22" s="33">
        <f ca="1">M19-M20-M21</f>
        <v>126.26785095434519</v>
      </c>
      <c r="N22" s="33">
        <f t="shared" ca="1" si="11"/>
        <v>131.97573234339794</v>
      </c>
      <c r="O22" s="33">
        <f t="shared" ref="O22:BT22" ca="1" si="12">O19-O20-O21</f>
        <v>134.81229199636854</v>
      </c>
      <c r="P22" s="33">
        <f t="shared" ca="1" si="12"/>
        <v>140.26788826168826</v>
      </c>
      <c r="Q22" s="33">
        <f t="shared" ca="1" si="12"/>
        <v>142.87198060976183</v>
      </c>
      <c r="R22" s="33">
        <f t="shared" ca="1" si="12"/>
        <v>148.50090453651316</v>
      </c>
      <c r="S22" s="33">
        <f t="shared" ca="1" si="12"/>
        <v>151.29822589131331</v>
      </c>
      <c r="T22" s="33">
        <f t="shared" ca="1" si="12"/>
        <v>156.60894712526738</v>
      </c>
      <c r="U22" s="33">
        <f t="shared" ca="1" si="12"/>
        <v>159.24813609112434</v>
      </c>
      <c r="V22" s="33">
        <f t="shared" ca="1" si="12"/>
        <v>163.80894860421881</v>
      </c>
      <c r="W22" s="33">
        <f t="shared" ca="1" si="12"/>
        <v>166.07546675300503</v>
      </c>
      <c r="X22" s="33">
        <f t="shared" ca="1" si="12"/>
        <v>168.51883038105319</v>
      </c>
      <c r="Y22" s="33">
        <f t="shared" ca="1" si="12"/>
        <v>169.73307192050592</v>
      </c>
      <c r="Z22" s="33">
        <f t="shared" ca="1" si="12"/>
        <v>172.58077619897</v>
      </c>
      <c r="AA22" s="33">
        <f t="shared" ca="1" si="12"/>
        <v>173.99595680790404</v>
      </c>
      <c r="AB22" s="33">
        <f t="shared" ca="1" si="12"/>
        <v>177.1123951817479</v>
      </c>
      <c r="AC22" s="33">
        <f t="shared" ca="1" si="12"/>
        <v>178.66112451749916</v>
      </c>
      <c r="AD22" s="33">
        <f t="shared" ca="1" si="12"/>
        <v>183.31292814008617</v>
      </c>
      <c r="AE22" s="33">
        <f t="shared" ca="1" si="12"/>
        <v>185.6246647670385</v>
      </c>
      <c r="AF22" s="33">
        <f t="shared" ca="1" si="12"/>
        <v>184.57850269613269</v>
      </c>
      <c r="AG22" s="33">
        <f t="shared" ca="1" si="12"/>
        <v>184.05860732365863</v>
      </c>
      <c r="AH22" s="33">
        <f t="shared" ca="1" si="12"/>
        <v>186.87106201184625</v>
      </c>
      <c r="AI22" s="33">
        <f t="shared" ca="1" si="12"/>
        <v>188.26872516399612</v>
      </c>
      <c r="AJ22" s="33">
        <f t="shared" ca="1" si="12"/>
        <v>189.13121977478988</v>
      </c>
      <c r="AK22" s="33">
        <f t="shared" ca="1" si="12"/>
        <v>189.55984070208783</v>
      </c>
      <c r="AL22" s="33">
        <f t="shared" ca="1" si="12"/>
        <v>192.03261887373679</v>
      </c>
      <c r="AM22" s="33">
        <f t="shared" ca="1" si="12"/>
        <v>193.26147811490785</v>
      </c>
      <c r="AN22" s="33">
        <f t="shared" ca="1" si="12"/>
        <v>193.53375200507429</v>
      </c>
      <c r="AO22" s="33">
        <f t="shared" ca="1" si="12"/>
        <v>193.66905985027316</v>
      </c>
      <c r="AP22" s="33">
        <f t="shared" ca="1" si="12"/>
        <v>194.5083243062796</v>
      </c>
      <c r="AQ22" s="33">
        <f t="shared" ca="1" si="12"/>
        <v>194.92540089421399</v>
      </c>
      <c r="AR22" s="33">
        <f t="shared" ca="1" si="12"/>
        <v>194.14566536443621</v>
      </c>
      <c r="AS22" s="33">
        <f t="shared" ca="1" si="12"/>
        <v>193.75817196837559</v>
      </c>
      <c r="AT22" s="33">
        <f t="shared" ca="1" si="12"/>
        <v>194.08500306038798</v>
      </c>
      <c r="AU22" s="33">
        <f t="shared" ca="1" si="12"/>
        <v>194.24742337464269</v>
      </c>
      <c r="AV22" s="33">
        <f t="shared" ca="1" si="12"/>
        <v>192.42376156655394</v>
      </c>
      <c r="AW22" s="33">
        <f t="shared" ca="1" si="12"/>
        <v>191.51748388611557</v>
      </c>
      <c r="AX22" s="33">
        <f t="shared" ca="1" si="12"/>
        <v>190.66356841886795</v>
      </c>
      <c r="AY22" s="33">
        <f t="shared" ca="1" si="12"/>
        <v>190.2392109390353</v>
      </c>
      <c r="AZ22" s="33">
        <f t="shared" ca="1" si="12"/>
        <v>190.1714053806445</v>
      </c>
      <c r="BA22" s="33">
        <f t="shared" ca="1" si="12"/>
        <v>190.13770907582159</v>
      </c>
      <c r="BB22" s="33">
        <f t="shared" ca="1" si="12"/>
        <v>190.1176285360776</v>
      </c>
      <c r="BC22" s="33">
        <f t="shared" ca="1" si="12"/>
        <v>190.10764941335844</v>
      </c>
      <c r="BD22" s="33">
        <f t="shared" ca="1" si="12"/>
        <v>189.19192077471982</v>
      </c>
      <c r="BE22" s="33">
        <f t="shared" ca="1" si="12"/>
        <v>188.736844936176</v>
      </c>
      <c r="BF22" s="33">
        <f t="shared" ca="1" si="12"/>
        <v>188.77575274687837</v>
      </c>
      <c r="BG22" s="33">
        <f t="shared" ca="1" si="12"/>
        <v>188.79508817424647</v>
      </c>
      <c r="BH22" s="33">
        <f t="shared" ca="1" si="12"/>
        <v>188.19153821617437</v>
      </c>
      <c r="BI22" s="33">
        <f t="shared" ca="1" si="12"/>
        <v>187.89160110414835</v>
      </c>
      <c r="BJ22" s="33">
        <f t="shared" ca="1" si="12"/>
        <v>188.04433626486272</v>
      </c>
      <c r="BK22" s="33">
        <f t="shared" ca="1" si="12"/>
        <v>188.12023875213288</v>
      </c>
      <c r="BL22" s="33">
        <f t="shared" ca="1" si="12"/>
        <v>188.5222546242673</v>
      </c>
      <c r="BM22" s="33">
        <f t="shared" ca="1" si="12"/>
        <v>188.72203838377874</v>
      </c>
      <c r="BN22" s="33">
        <f t="shared" ca="1" si="12"/>
        <v>189.36885487537444</v>
      </c>
      <c r="BO22" s="33">
        <f t="shared" ca="1" si="12"/>
        <v>189.69029350345369</v>
      </c>
      <c r="BP22" s="33">
        <f t="shared" ca="1" si="12"/>
        <v>66.186391902647259</v>
      </c>
      <c r="BQ22" s="33">
        <f t="shared" ca="1" si="12"/>
        <v>0</v>
      </c>
      <c r="BR22" s="33">
        <f t="shared" ca="1" si="12"/>
        <v>0</v>
      </c>
      <c r="BS22" s="33">
        <f t="shared" ca="1" si="12"/>
        <v>0</v>
      </c>
      <c r="BT22" s="33">
        <f t="shared" ca="1" si="12"/>
        <v>0</v>
      </c>
    </row>
    <row r="23" spans="2:72">
      <c r="B23" t="s">
        <v>83</v>
      </c>
      <c r="C23">
        <f ca="1">(OFFSET('Res Bill Annual'!$B$23, 0, 'Res Bill Biennial'!C9-2016)*'Res Bill Biennial'!C13 + OFFSET('Res Bill Annual'!$B$23, 0, 'Res Bill Biennial'!C9-2015)*'Res Bill Biennial'!C14)/SUM('Res Bill Biennial'!C13:C14)</f>
        <v>-2.2599999999999998</v>
      </c>
      <c r="D23" s="49">
        <f ca="1">(OFFSET('Res Bill Annual'!$B$23, 0, 'Res Bill Biennial'!D9-2016)*'Res Bill Biennial'!D13 + OFFSET('Res Bill Annual'!$B$23, 0, 'Res Bill Biennial'!D9-2015)*'Res Bill Biennial'!D14)/SUM('Res Bill Biennial'!D13:D14)</f>
        <v>-2.2599999999999998</v>
      </c>
      <c r="E23" s="49">
        <f ca="1">(OFFSET('Res Bill Annual'!$B$23, 0, 'Res Bill Biennial'!E9-2016)*'Res Bill Biennial'!E13 + OFFSET('Res Bill Annual'!$B$23, 0, 'Res Bill Biennial'!E9-2015)*'Res Bill Biennial'!E14)/SUM('Res Bill Biennial'!E13:E14)</f>
        <v>-2.3869243311044266</v>
      </c>
      <c r="F23" s="49">
        <f ca="1">(OFFSET('Res Bill Annual'!$B$23, 0, 'Res Bill Biennial'!F9-2016)*'Res Bill Biennial'!F13 + OFFSET('Res Bill Annual'!$B$23, 0, 'Res Bill Biennial'!F9-2015)*'Res Bill Biennial'!F14)/SUM('Res Bill Biennial'!F13:F14)</f>
        <v>-2.4500000000000002</v>
      </c>
      <c r="G23" s="49">
        <f ca="1">(OFFSET('Res Bill Annual'!$B$23, 0, 'Res Bill Biennial'!G9-2016)*'Res Bill Biennial'!G13 + OFFSET('Res Bill Annual'!$B$23, 0, 'Res Bill Biennial'!G9-2015)*'Res Bill Biennial'!G14)/SUM('Res Bill Biennial'!G13:G14)</f>
        <v>-2.4767209118114581</v>
      </c>
      <c r="H23" s="49">
        <f ca="1">(OFFSET('Res Bill Annual'!$B$23, 0, 'Res Bill Biennial'!H9-2016)*'Res Bill Biennial'!H13 + OFFSET('Res Bill Annual'!$B$23, 0, 'Res Bill Biennial'!H9-2015)*'Res Bill Biennial'!H14)/SUM('Res Bill Biennial'!H13:H14)</f>
        <v>-2.4899999999999998</v>
      </c>
      <c r="I23" s="49">
        <f ca="1">(OFFSET('Res Bill Annual'!$B$23, 0, 'Res Bill Biennial'!I9-2016)*'Res Bill Biennial'!I13 + OFFSET('Res Bill Annual'!$B$23, 0, 'Res Bill Biennial'!I9-2015)*'Res Bill Biennial'!I14)/SUM('Res Bill Biennial'!I13:I14)</f>
        <v>-2.5234011397643226</v>
      </c>
      <c r="J23" s="49">
        <f ca="1">(OFFSET('Res Bill Annual'!$B$23, 0, 'Res Bill Biennial'!J9-2016)*'Res Bill Biennial'!J13 + OFFSET('Res Bill Annual'!$B$23, 0, 'Res Bill Biennial'!J9-2015)*'Res Bill Biennial'!J14)/SUM('Res Bill Biennial'!J13:J14)</f>
        <v>-2.54</v>
      </c>
      <c r="K23" s="49">
        <f ca="1">(OFFSET('Res Bill Annual'!$B$23, 0, 'Res Bill Biennial'!K9-2016)*'Res Bill Biennial'!K13 + OFFSET('Res Bill Annual'!$B$23, 0, 'Res Bill Biennial'!K9-2015)*'Res Bill Biennial'!K14)/SUM('Res Bill Biennial'!K13:K14)</f>
        <v>-2.5667209118114584</v>
      </c>
      <c r="L23" s="49">
        <f ca="1">(OFFSET('Res Bill Annual'!$B$23, 0, 'Res Bill Biennial'!L9-2016)*'Res Bill Biennial'!L13 + OFFSET('Res Bill Annual'!$B$23, 0, 'Res Bill Biennial'!L9-2015)*'Res Bill Biennial'!L14)/SUM('Res Bill Biennial'!L13:L14)</f>
        <v>-2.58</v>
      </c>
      <c r="M23" s="49">
        <f ca="1">(OFFSET('Res Bill Annual'!$B$23, 0, 'Res Bill Biennial'!M9-2016)*'Res Bill Biennial'!M13 + OFFSET('Res Bill Annual'!$B$23, 0, 'Res Bill Biennial'!M9-2015)*'Res Bill Biennial'!M14)/SUM('Res Bill Biennial'!M13:M14)</f>
        <v>-2.58</v>
      </c>
      <c r="N23" s="49">
        <f ca="1">(OFFSET('Res Bill Annual'!$B$23, 0, 'Res Bill Biennial'!N9-2016)*'Res Bill Biennial'!N13 + OFFSET('Res Bill Annual'!$B$23, 0, 'Res Bill Biennial'!N9-2015)*'Res Bill Biennial'!N14)/SUM('Res Bill Biennial'!N13:N14)</f>
        <v>-2.626256570056444</v>
      </c>
      <c r="O23" s="49">
        <f ca="1">(OFFSET('Res Bill Annual'!$B$23, 0, 'Res Bill Biennial'!O9-2016)*'Res Bill Biennial'!O13 + OFFSET('Res Bill Annual'!$B$23, 0, 'Res Bill Biennial'!O9-2015)*'Res Bill Biennial'!O14)/SUM('Res Bill Biennial'!O13:O14)</f>
        <v>-2.6492439994306007</v>
      </c>
      <c r="P23" s="49">
        <f ca="1">(OFFSET('Res Bill Annual'!$B$23, 0, 'Res Bill Biennial'!P9-2016)*'Res Bill Biennial'!P13 + OFFSET('Res Bill Annual'!$B$23, 0, 'Res Bill Biennial'!P9-2015)*'Res Bill Biennial'!P14)/SUM('Res Bill Biennial'!P13:P14)</f>
        <v>-2.6967420384446603</v>
      </c>
      <c r="Q23" s="49">
        <f ca="1">(OFFSET('Res Bill Annual'!$B$23, 0, 'Res Bill Biennial'!Q9-2016)*'Res Bill Biennial'!Q13 + OFFSET('Res Bill Annual'!$B$23, 0, 'Res Bill Biennial'!Q9-2015)*'Res Bill Biennial'!Q14)/SUM('Res Bill Biennial'!Q13:Q14)</f>
        <v>-2.7203464219066062</v>
      </c>
      <c r="R23" s="49">
        <f ca="1">(OFFSET('Res Bill Annual'!$B$23, 0, 'Res Bill Biennial'!R9-2016)*'Res Bill Biennial'!R13 + OFFSET('Res Bill Annual'!$B$23, 0, 'Res Bill Biennial'!R9-2015)*'Res Bill Biennial'!R14)/SUM('Res Bill Biennial'!R13:R14)</f>
        <v>-2.7691192493650241</v>
      </c>
      <c r="S23" s="49">
        <f ca="1">(OFFSET('Res Bill Annual'!$B$23, 0, 'Res Bill Biennial'!S9-2016)*'Res Bill Biennial'!S13 + OFFSET('Res Bill Annual'!$B$23, 0, 'Res Bill Biennial'!S9-2015)*'Res Bill Biennial'!S14)/SUM('Res Bill Biennial'!S13:S14)</f>
        <v>-2.7933571451971244</v>
      </c>
      <c r="T23" s="49">
        <f ca="1">(OFFSET('Res Bill Annual'!$B$23, 0, 'Res Bill Biennial'!T9-2016)*'Res Bill Biennial'!T13 + OFFSET('Res Bill Annual'!$B$23, 0, 'Res Bill Biennial'!T9-2015)*'Res Bill Biennial'!T14)/SUM('Res Bill Biennial'!T13:T14)</f>
        <v>-2.8434389748403328</v>
      </c>
      <c r="U23" s="49">
        <f ca="1">(OFFSET('Res Bill Annual'!$B$23, 0, 'Res Bill Biennial'!U9-2016)*'Res Bill Biennial'!U13 + OFFSET('Res Bill Annual'!$B$23, 0, 'Res Bill Biennial'!U9-2015)*'Res Bill Biennial'!U14)/SUM('Res Bill Biennial'!U13:U14)</f>
        <v>-2.868327385728711</v>
      </c>
      <c r="V23" s="49">
        <f ca="1">(OFFSET('Res Bill Annual'!$B$23, 0, 'Res Bill Biennial'!V9-2016)*'Res Bill Biennial'!V13 + OFFSET('Res Bill Annual'!$B$23, 0, 'Res Bill Biennial'!V9-2015)*'Res Bill Biennial'!V14)/SUM('Res Bill Biennial'!V13:V14)</f>
        <v>-2.9197533495514922</v>
      </c>
      <c r="W23" s="49">
        <f ca="1">(OFFSET('Res Bill Annual'!$B$23, 0, 'Res Bill Biennial'!W9-2016)*'Res Bill Biennial'!W13 + OFFSET('Res Bill Annual'!$B$23, 0, 'Res Bill Biennial'!W9-2015)*'Res Bill Biennial'!W14)/SUM('Res Bill Biennial'!W13:W14)</f>
        <v>-2.945309734513275</v>
      </c>
      <c r="X23" s="49">
        <f ca="1">(OFFSET('Res Bill Annual'!$B$23, 0, 'Res Bill Biennial'!X9-2016)*'Res Bill Biennial'!X13 + OFFSET('Res Bill Annual'!$B$23, 0, 'Res Bill Biennial'!X9-2015)*'Res Bill Biennial'!X14)/SUM('Res Bill Biennial'!X13:X14)</f>
        <v>-2.9981159074095691</v>
      </c>
      <c r="Y23" s="49">
        <f ca="1">(OFFSET('Res Bill Annual'!$B$23, 0, 'Res Bill Biennial'!Y9-2016)*'Res Bill Biennial'!Y13 + OFFSET('Res Bill Annual'!$B$23, 0, 'Res Bill Biennial'!Y9-2015)*'Res Bill Biennial'!Y14)/SUM('Res Bill Biennial'!Y13:Y14)</f>
        <v>-3.0243581940402438</v>
      </c>
      <c r="Z23" s="49">
        <f ca="1">(OFFSET('Res Bill Annual'!$B$23, 0, 'Res Bill Biennial'!Z9-2016)*'Res Bill Biennial'!Z13 + OFFSET('Res Bill Annual'!$B$23, 0, 'Res Bill Biennial'!Z9-2015)*'Res Bill Biennial'!Z14)/SUM('Res Bill Biennial'!Z13:Z14)</f>
        <v>-3.0785816191093915</v>
      </c>
      <c r="AA23" s="49">
        <f ca="1">(OFFSET('Res Bill Annual'!$B$23, 0, 'Res Bill Biennial'!AA9-2016)*'Res Bill Biennial'!AA13 + OFFSET('Res Bill Annual'!$B$23, 0, 'Res Bill Biennial'!AA9-2015)*'Res Bill Biennial'!AA14)/SUM('Res Bill Biennial'!AA13:AA14)</f>
        <v>-3.1055282161588695</v>
      </c>
      <c r="AB23" s="49">
        <f ca="1">(OFFSET('Res Bill Annual'!$B$23, 0, 'Res Bill Biennial'!AB9-2016)*'Res Bill Biennial'!AB13 + OFFSET('Res Bill Annual'!$B$23, 0, 'Res Bill Biennial'!AB9-2015)*'Res Bill Biennial'!AB14)/SUM('Res Bill Biennial'!AB13:AB14)</f>
        <v>-3.161206930691046</v>
      </c>
      <c r="AC23" s="49">
        <f ca="1">(OFFSET('Res Bill Annual'!$B$23, 0, 'Res Bill Biennial'!AC9-2016)*'Res Bill Biennial'!AC13 + OFFSET('Res Bill Annual'!$B$23, 0, 'Res Bill Biennial'!AC9-2015)*'Res Bill Biennial'!AC14)/SUM('Res Bill Biennial'!AC13:AC14)</f>
        <v>-3.1888767409772489</v>
      </c>
      <c r="AD23" s="49">
        <f ca="1">(OFFSET('Res Bill Annual'!$B$23, 0, 'Res Bill Biennial'!AD9-2016)*'Res Bill Biennial'!AD13 + OFFSET('Res Bill Annual'!$B$23, 0, 'Res Bill Biennial'!AD9-2015)*'Res Bill Biennial'!AD14)/SUM('Res Bill Biennial'!AD13:AD14)</f>
        <v>-3.2460498031363101</v>
      </c>
      <c r="AE23" s="49">
        <f ca="1">(OFFSET('Res Bill Annual'!$B$23, 0, 'Res Bill Biennial'!AE9-2016)*'Res Bill Biennial'!AE13 + OFFSET('Res Bill Annual'!$B$23, 0, 'Res Bill Biennial'!AE9-2015)*'Res Bill Biennial'!AE14)/SUM('Res Bill Biennial'!AE13:AE14)</f>
        <v>-3.2744622368053435</v>
      </c>
      <c r="AF23" s="49">
        <f ca="1">(OFFSET('Res Bill Annual'!$B$23, 0, 'Res Bill Biennial'!AF9-2016)*'Res Bill Biennial'!AF13 + OFFSET('Res Bill Annual'!$B$23, 0, 'Res Bill Biennial'!AF9-2015)*'Res Bill Biennial'!AF14)/SUM('Res Bill Biennial'!AF13:AF14)</f>
        <v>-3.3331697530278102</v>
      </c>
      <c r="AG23" s="49">
        <f ca="1">(OFFSET('Res Bill Annual'!$B$23, 0, 'Res Bill Biennial'!AG9-2016)*'Res Bill Biennial'!AG13 + OFFSET('Res Bill Annual'!$B$23, 0, 'Res Bill Biennial'!AG9-2015)*'Res Bill Biennial'!AG14)/SUM('Res Bill Biennial'!AG13:AG14)</f>
        <v>-3.3623447411700225</v>
      </c>
      <c r="AH23" s="49">
        <f ca="1">(OFFSET('Res Bill Annual'!$B$23, 0, 'Res Bill Biennial'!AH9-2016)*'Res Bill Biennial'!AH13 + OFFSET('Res Bill Annual'!$B$23, 0, 'Res Bill Biennial'!AH9-2015)*'Res Bill Biennial'!AH14)/SUM('Res Bill Biennial'!AH13:AH14)</f>
        <v>-3.4226278942994197</v>
      </c>
      <c r="AI23" s="49">
        <f ca="1">(OFFSET('Res Bill Annual'!$B$23, 0, 'Res Bill Biennial'!AI9-2016)*'Res Bill Biennial'!AI13 + OFFSET('Res Bill Annual'!$B$23, 0, 'Res Bill Biennial'!AI9-2015)*'Res Bill Biennial'!AI14)/SUM('Res Bill Biennial'!AI13:AI14)</f>
        <v>-3.4525859029308981</v>
      </c>
      <c r="AJ23" s="49">
        <f ca="1">(OFFSET('Res Bill Annual'!$B$23, 0, 'Res Bill Biennial'!AJ9-2016)*'Res Bill Biennial'!AJ13 + OFFSET('Res Bill Annual'!$B$23, 0, 'Res Bill Biennial'!AJ9-2015)*'Res Bill Biennial'!AJ14)/SUM('Res Bill Biennial'!AJ13:AJ14)</f>
        <v>-3.5144869811071815</v>
      </c>
      <c r="AK23" s="49">
        <f ca="1">(OFFSET('Res Bill Annual'!$B$23, 0, 'Res Bill Biennial'!AK9-2016)*'Res Bill Biennial'!AK13 + OFFSET('Res Bill Annual'!$B$23, 0, 'Res Bill Biennial'!AK9-2015)*'Res Bill Biennial'!AK14)/SUM('Res Bill Biennial'!AK13:AK14)</f>
        <v>-3.5452490255264975</v>
      </c>
      <c r="AL23" s="49">
        <f ca="1">(OFFSET('Res Bill Annual'!$B$23, 0, 'Res Bill Biennial'!AL9-2016)*'Res Bill Biennial'!AL13 + OFFSET('Res Bill Annual'!$B$23, 0, 'Res Bill Biennial'!AL9-2015)*'Res Bill Biennial'!AL14)/SUM('Res Bill Biennial'!AL13:AL14)</f>
        <v>-3.6088114518508405</v>
      </c>
      <c r="AM23" s="49">
        <f ca="1">(OFFSET('Res Bill Annual'!$B$23, 0, 'Res Bill Biennial'!AM9-2016)*'Res Bill Biennial'!AM13 + OFFSET('Res Bill Annual'!$B$23, 0, 'Res Bill Biennial'!AM9-2015)*'Res Bill Biennial'!AM14)/SUM('Res Bill Biennial'!AM13:AM14)</f>
        <v>-3.6403991113811074</v>
      </c>
      <c r="AN23" s="49">
        <f ca="1">(OFFSET('Res Bill Annual'!$B$23, 0, 'Res Bill Biennial'!AN9-2016)*'Res Bill Biennial'!AN13 + OFFSET('Res Bill Annual'!$B$23, 0, 'Res Bill Biennial'!AN9-2015)*'Res Bill Biennial'!AN14)/SUM('Res Bill Biennial'!AN13:AN14)</f>
        <v>-3.7056674743768494</v>
      </c>
      <c r="AO23" s="49">
        <f ca="1">(OFFSET('Res Bill Annual'!$B$23, 0, 'Res Bill Biennial'!AO9-2016)*'Res Bill Biennial'!AO13 + OFFSET('Res Bill Annual'!$B$23, 0, 'Res Bill Biennial'!AO9-2015)*'Res Bill Biennial'!AO14)/SUM('Res Bill Biennial'!AO13:AO14)</f>
        <v>-3.7381029075034453</v>
      </c>
      <c r="AP23" s="49">
        <f ca="1">(OFFSET('Res Bill Annual'!$B$23, 0, 'Res Bill Biennial'!AP9-2016)*'Res Bill Biennial'!AP13 + OFFSET('Res Bill Annual'!$B$23, 0, 'Res Bill Biennial'!AP9-2015)*'Res Bill Biennial'!AP14)/SUM('Res Bill Biennial'!AP13:AP14)</f>
        <v>-3.8051229923945806</v>
      </c>
      <c r="AQ23" s="49">
        <f ca="1">(OFFSET('Res Bill Annual'!$B$23, 0, 'Res Bill Biennial'!AQ9-2016)*'Res Bill Biennial'!AQ13 + OFFSET('Res Bill Annual'!$B$23, 0, 'Res Bill Biennial'!AQ9-2015)*'Res Bill Biennial'!AQ14)/SUM('Res Bill Biennial'!AQ13:AQ14)</f>
        <v>-3.8384289523091408</v>
      </c>
      <c r="AR23" s="49">
        <f ca="1">(OFFSET('Res Bill Annual'!$B$23, 0, 'Res Bill Biennial'!AR9-2016)*'Res Bill Biennial'!AR13 + OFFSET('Res Bill Annual'!$B$23, 0, 'Res Bill Biennial'!AR9-2015)*'Res Bill Biennial'!AR14)/SUM('Res Bill Biennial'!AR13:AR14)</f>
        <v>-3.907247773138276</v>
      </c>
      <c r="AS23" s="49">
        <f ca="1">(OFFSET('Res Bill Annual'!$B$23, 0, 'Res Bill Biennial'!AS9-2016)*'Res Bill Biennial'!AS13 + OFFSET('Res Bill Annual'!$B$23, 0, 'Res Bill Biennial'!AS9-2015)*'Res Bill Biennial'!AS14)/SUM('Res Bill Biennial'!AS13:AS14)</f>
        <v>-3.941447623699875</v>
      </c>
      <c r="AT23" s="49">
        <f ca="1">(OFFSET('Res Bill Annual'!$B$23, 0, 'Res Bill Biennial'!AT9-2016)*'Res Bill Biennial'!AT13 + OFFSET('Res Bill Annual'!$B$23, 0, 'Res Bill Biennial'!AT9-2015)*'Res Bill Biennial'!AT14)/SUM('Res Bill Biennial'!AT13:AT14)</f>
        <v>-4.0121134563081995</v>
      </c>
      <c r="AU23" s="49">
        <f ca="1">(OFFSET('Res Bill Annual'!$B$23, 0, 'Res Bill Biennial'!AU9-2016)*'Res Bill Biennial'!AU13 + OFFSET('Res Bill Annual'!$B$23, 0, 'Res Bill Biennial'!AU9-2015)*'Res Bill Biennial'!AU14)/SUM('Res Bill Biennial'!AU13:AU14)</f>
        <v>-4.047231188432904</v>
      </c>
      <c r="AV23" s="49">
        <f ca="1">(OFFSET('Res Bill Annual'!$B$23, 0, 'Res Bill Biennial'!AV9-2016)*'Res Bill Biennial'!AV13 + OFFSET('Res Bill Annual'!$B$23, 0, 'Res Bill Biennial'!AV9-2015)*'Res Bill Biennial'!AV14)/SUM('Res Bill Biennial'!AV13:AV14)</f>
        <v>-4.1197936043252952</v>
      </c>
      <c r="AW23" s="49">
        <f ca="1">(OFFSET('Res Bill Annual'!$B$23, 0, 'Res Bill Biennial'!AW9-2016)*'Res Bill Biennial'!AW13 + OFFSET('Res Bill Annual'!$B$23, 0, 'Res Bill Biennial'!AW9-2015)*'Res Bill Biennial'!AW14)/SUM('Res Bill Biennial'!AW13:AW14)</f>
        <v>-4.1558538528155999</v>
      </c>
      <c r="AX23" s="49">
        <f ca="1">(OFFSET('Res Bill Annual'!$B$23, 0, 'Res Bill Biennial'!AX9-2016)*'Res Bill Biennial'!AX13 + OFFSET('Res Bill Annual'!$B$23, 0, 'Res Bill Biennial'!AX9-2015)*'Res Bill Biennial'!AX14)/SUM('Res Bill Biennial'!AX13:AX14)</f>
        <v>-4.2303637539346335</v>
      </c>
      <c r="AY23" s="49">
        <f ca="1">(OFFSET('Res Bill Annual'!$B$23, 0, 'Res Bill Biennial'!AY9-2016)*'Res Bill Biennial'!AY13 + OFFSET('Res Bill Annual'!$B$23, 0, 'Res Bill Biennial'!AY9-2015)*'Res Bill Biennial'!AY14)/SUM('Res Bill Biennial'!AY13:AY14)</f>
        <v>-4.2673918147605701</v>
      </c>
      <c r="AZ23" s="49">
        <f ca="1">(OFFSET('Res Bill Annual'!$B$23, 0, 'Res Bill Biennial'!AZ9-2016)*'Res Bill Biennial'!AZ13 + OFFSET('Res Bill Annual'!$B$23, 0, 'Res Bill Biennial'!AZ9-2015)*'Res Bill Biennial'!AZ14)/SUM('Res Bill Biennial'!AZ13:AZ14)</f>
        <v>-4.3439014691938125</v>
      </c>
      <c r="BA23" s="49">
        <f ca="1">(OFFSET('Res Bill Annual'!$B$23, 0, 'Res Bill Biennial'!BA9-2016)*'Res Bill Biennial'!BA13 + OFFSET('Res Bill Annual'!$B$23, 0, 'Res Bill Biennial'!BA9-2015)*'Res Bill Biennial'!BA14)/SUM('Res Bill Biennial'!BA13:BA14)</f>
        <v>-4.3819233172378684</v>
      </c>
      <c r="BB23" s="49">
        <f ca="1">(OFFSET('Res Bill Annual'!$B$23, 0, 'Res Bill Biennial'!BB9-2016)*'Res Bill Biennial'!BB13 + OFFSET('Res Bill Annual'!$B$23, 0, 'Res Bill Biennial'!BB9-2015)*'Res Bill Biennial'!BB14)/SUM('Res Bill Biennial'!BB13:BB14)</f>
        <v>-4.4604863958835184</v>
      </c>
      <c r="BC23" s="49">
        <f ca="1">(OFFSET('Res Bill Annual'!$B$23, 0, 'Res Bill Biennial'!BC9-2016)*'Res Bill Biennial'!BC13 + OFFSET('Res Bill Annual'!$B$23, 0, 'Res Bill Biennial'!BC9-2015)*'Res Bill Biennial'!BC14)/SUM('Res Bill Biennial'!BC13:BC14)</f>
        <v>-4.4995287031618041</v>
      </c>
      <c r="BD23" s="49">
        <f ca="1">(OFFSET('Res Bill Annual'!$B$23, 0, 'Res Bill Biennial'!BD9-2016)*'Res Bill Biennial'!BD13 + OFFSET('Res Bill Annual'!$B$23, 0, 'Res Bill Biennial'!BD9-2015)*'Res Bill Biennial'!BD14)/SUM('Res Bill Biennial'!BD13:BD14)</f>
        <v>-4.5802003173783854</v>
      </c>
      <c r="BE23" s="49">
        <f ca="1">(OFFSET('Res Bill Annual'!$B$23, 0, 'Res Bill Biennial'!BE9-2016)*'Res Bill Biennial'!BE13 + OFFSET('Res Bill Annual'!$B$23, 0, 'Res Bill Biennial'!BE9-2015)*'Res Bill Biennial'!BE14)/SUM('Res Bill Biennial'!BE13:BE14)</f>
        <v>-4.6202904717508373</v>
      </c>
      <c r="BF23" s="49">
        <f ca="1">(OFFSET('Res Bill Annual'!$B$23, 0, 'Res Bill Biennial'!BF9-2016)*'Res Bill Biennial'!BF13 + OFFSET('Res Bill Annual'!$B$23, 0, 'Res Bill Biennial'!BF9-2015)*'Res Bill Biennial'!BF14)/SUM('Res Bill Biennial'!BF13:BF14)</f>
        <v>-4.7031272120173728</v>
      </c>
      <c r="BG23" s="49">
        <f ca="1">(OFFSET('Res Bill Annual'!$B$23, 0, 'Res Bill Biennial'!BG9-2016)*'Res Bill Biennial'!BG13 + OFFSET('Res Bill Annual'!$B$23, 0, 'Res Bill Biennial'!BG9-2015)*'Res Bill Biennial'!BG14)/SUM('Res Bill Biennial'!BG13:BG14)</f>
        <v>-4.7442933364001103</v>
      </c>
      <c r="BH23" s="49">
        <f ca="1">(OFFSET('Res Bill Annual'!$B$23, 0, 'Res Bill Biennial'!BH9-2016)*'Res Bill Biennial'!BH13 + OFFSET('Res Bill Annual'!$B$23, 0, 'Res Bill Biennial'!BH9-2015)*'Res Bill Biennial'!BH14)/SUM('Res Bill Biennial'!BH13:BH14)</f>
        <v>-4.8293533120138736</v>
      </c>
      <c r="BI23" s="49">
        <f ca="1">(OFFSET('Res Bill Annual'!$B$23, 0, 'Res Bill Biennial'!BI9-2016)*'Res Bill Biennial'!BI13 + OFFSET('Res Bill Annual'!$B$23, 0, 'Res Bill Biennial'!BI9-2015)*'Res Bill Biennial'!BI14)/SUM('Res Bill Biennial'!BI13:BI14)</f>
        <v>-4.8716242841071997</v>
      </c>
      <c r="BJ23" s="49">
        <f ca="1">(OFFSET('Res Bill Annual'!$B$23, 0, 'Res Bill Biennial'!BJ9-2016)*'Res Bill Biennial'!BJ13 + OFFSET('Res Bill Annual'!$B$23, 0, 'Res Bill Biennial'!BJ9-2015)*'Res Bill Biennial'!BJ14)/SUM('Res Bill Biennial'!BJ13:BJ14)</f>
        <v>-4.9589671639469195</v>
      </c>
      <c r="BK23" s="49">
        <f ca="1">(OFFSET('Res Bill Annual'!$B$23, 0, 'Res Bill Biennial'!BK9-2016)*'Res Bill Biennial'!BK13 + OFFSET('Res Bill Annual'!$B$23, 0, 'Res Bill Biennial'!BK9-2015)*'Res Bill Biennial'!BK14)/SUM('Res Bill Biennial'!BK13:BK14)</f>
        <v>-5.0023726364927885</v>
      </c>
      <c r="BL23" s="49">
        <f ca="1">(OFFSET('Res Bill Annual'!$B$23, 0, 'Res Bill Biennial'!BL9-2016)*'Res Bill Biennial'!BL13 + OFFSET('Res Bill Annual'!$B$23, 0, 'Res Bill Biennial'!BL9-2015)*'Res Bill Biennial'!BL14)/SUM('Res Bill Biennial'!BL13:BL14)</f>
        <v>-5.0920596908758755</v>
      </c>
      <c r="BM23" s="49">
        <f ca="1">(OFFSET('Res Bill Annual'!$B$23, 0, 'Res Bill Biennial'!BM9-2016)*'Res Bill Biennial'!BM13 + OFFSET('Res Bill Annual'!$B$23, 0, 'Res Bill Biennial'!BM9-2015)*'Res Bill Biennial'!BM14)/SUM('Res Bill Biennial'!BM13:BM14)</f>
        <v>-5.1366301124590512</v>
      </c>
      <c r="BN23" s="49">
        <f ca="1">(OFFSET('Res Bill Annual'!$B$23, 0, 'Res Bill Biennial'!BN9-2016)*'Res Bill Biennial'!BN13 + OFFSET('Res Bill Annual'!$B$23, 0, 'Res Bill Biennial'!BN9-2015)*'Res Bill Biennial'!BN14)/SUM('Res Bill Biennial'!BN13:BN14)</f>
        <v>-5.2287242561222289</v>
      </c>
      <c r="BO23" s="49">
        <f ca="1">(OFFSET('Res Bill Annual'!$B$23, 0, 'Res Bill Biennial'!BO9-2016)*'Res Bill Biennial'!BO13 + OFFSET('Res Bill Annual'!$B$23, 0, 'Res Bill Biennial'!BO9-2015)*'Res Bill Biennial'!BO14)/SUM('Res Bill Biennial'!BO13:BO14)</f>
        <v>-5.2744908925297178</v>
      </c>
      <c r="BP23" s="49">
        <f ca="1">(OFFSET('Res Bill Annual'!$B$23, 0, 'Res Bill Biennial'!BP9-2016)*'Res Bill Biennial'!BP13 + OFFSET('Res Bill Annual'!$B$23, 0, 'Res Bill Biennial'!BP9-2015)*'Res Bill Biennial'!BP14)/SUM('Res Bill Biennial'!BP13:BP14)</f>
        <v>-5.3690567287631961</v>
      </c>
      <c r="BQ23" s="49">
        <f ca="1">(OFFSET('Res Bill Annual'!$B$23, 0, 'Res Bill Biennial'!BQ9-2016)*'Res Bill Biennial'!BQ13 + OFFSET('Res Bill Annual'!$B$23, 0, 'Res Bill Biennial'!BQ9-2015)*'Res Bill Biennial'!BQ14)/SUM('Res Bill Biennial'!BQ13:BQ14)</f>
        <v>-5.4160516849169404</v>
      </c>
      <c r="BR23" s="49">
        <f ca="1">(OFFSET('Res Bill Annual'!$B$23, 0, 'Res Bill Biennial'!BR9-2016)*'Res Bill Biennial'!BR13 + OFFSET('Res Bill Annual'!$B$23, 0, 'Res Bill Biennial'!BR9-2015)*'Res Bill Biennial'!BR14)/SUM('Res Bill Biennial'!BR13:BR14)</f>
        <v>-5.5131555508830949</v>
      </c>
      <c r="BS23" s="49">
        <f ca="1">(OFFSET('Res Bill Annual'!$B$23, 0, 'Res Bill Biennial'!BS9-2016)*'Res Bill Biennial'!BS13 + OFFSET('Res Bill Annual'!$B$23, 0, 'Res Bill Biennial'!BS9-2015)*'Res Bill Biennial'!BS14)/SUM('Res Bill Biennial'!BS13:BS14)</f>
        <v>-5.5614117933613167</v>
      </c>
      <c r="BT23" s="49">
        <f ca="1">(OFFSET('Res Bill Annual'!$B$23, 0, 'Res Bill Biennial'!BT9-2016)*'Res Bill Biennial'!BT13 + OFFSET('Res Bill Annual'!$B$23, 0, 'Res Bill Biennial'!BT9-2015)*'Res Bill Biennial'!BT14)/SUM('Res Bill Biennial'!BT13:BT14)</f>
        <v>-1.8462619414210286</v>
      </c>
    </row>
    <row r="24" spans="2:72">
      <c r="B24" t="s">
        <v>84</v>
      </c>
      <c r="C24" s="33">
        <f ca="1">C22-C23-C17</f>
        <v>-11.389047619047631</v>
      </c>
      <c r="D24" s="33">
        <f ca="1">D22-D23-D17</f>
        <v>-52.912857142857149</v>
      </c>
      <c r="E24" s="33">
        <f t="shared" ref="E24:N24" ca="1" si="13">E22-E23-E17</f>
        <v>-51.883312266474633</v>
      </c>
      <c r="F24" s="33">
        <f t="shared" ca="1" si="13"/>
        <v>-48.73596060461054</v>
      </c>
      <c r="G24" s="33">
        <f t="shared" ca="1" si="13"/>
        <v>-51.560391737434429</v>
      </c>
      <c r="H24" s="33">
        <f t="shared" ca="1" si="13"/>
        <v>-50.249220928204025</v>
      </c>
      <c r="I24" s="33">
        <f t="shared" ca="1" si="13"/>
        <v>-52.959963111662191</v>
      </c>
      <c r="J24" s="33">
        <f t="shared" ca="1" si="13"/>
        <v>-51.510850449981135</v>
      </c>
      <c r="K24" s="33">
        <f t="shared" ca="1" si="13"/>
        <v>-51.34967337281428</v>
      </c>
      <c r="L24" s="33">
        <f t="shared" ca="1" si="13"/>
        <v>-51.269575633756133</v>
      </c>
      <c r="M24" s="33">
        <f t="shared" ca="1" si="13"/>
        <v>-21.005596822268075</v>
      </c>
      <c r="N24" s="33">
        <f t="shared" ca="1" si="13"/>
        <v>-17.590018738949652</v>
      </c>
      <c r="O24" s="33">
        <f t="shared" ref="O24:BT24" ca="1" si="14">O22-O23-O17</f>
        <v>-15.892630457319711</v>
      </c>
      <c r="P24" s="33">
        <f t="shared" ca="1" si="14"/>
        <v>-12.621374873452424</v>
      </c>
      <c r="Q24" s="33">
        <f t="shared" ca="1" si="14"/>
        <v>-11.102801341034933</v>
      </c>
      <c r="R24" s="33">
        <f t="shared" ca="1" si="14"/>
        <v>-8.704037402624266</v>
      </c>
      <c r="S24" s="33">
        <f t="shared" ca="1" si="14"/>
        <v>-7.5119598976945667</v>
      </c>
      <c r="T24" s="33">
        <f t="shared" ca="1" si="14"/>
        <v>-3.6337464400062629</v>
      </c>
      <c r="U24" s="33">
        <f t="shared" ca="1" si="14"/>
        <v>-1.7064492398953632</v>
      </c>
      <c r="V24" s="33">
        <f t="shared" ca="1" si="14"/>
        <v>4.6499683107583678E-2</v>
      </c>
      <c r="W24" s="33">
        <f t="shared" ca="1" si="14"/>
        <v>0.91763624846174707</v>
      </c>
      <c r="X24" s="33">
        <f t="shared" ca="1" si="14"/>
        <v>1.1420936900629215</v>
      </c>
      <c r="Y24" s="33">
        <f t="shared" ca="1" si="14"/>
        <v>1.2536389166116066</v>
      </c>
      <c r="Z24" s="33">
        <f t="shared" ca="1" si="14"/>
        <v>2.718596045281771</v>
      </c>
      <c r="AA24" s="33">
        <f t="shared" ca="1" si="14"/>
        <v>3.4466136758665584</v>
      </c>
      <c r="AB24" s="33">
        <f t="shared" ca="1" si="14"/>
        <v>6.1533790998787481</v>
      </c>
      <c r="AC24" s="33">
        <f t="shared" ca="1" si="14"/>
        <v>7.4985194537996165</v>
      </c>
      <c r="AD24" s="33">
        <f t="shared" ca="1" si="14"/>
        <v>11.531699278487309</v>
      </c>
      <c r="AE24" s="33">
        <f t="shared" ca="1" si="14"/>
        <v>13.536007774775555</v>
      </c>
      <c r="AF24" s="33">
        <f t="shared" ca="1" si="14"/>
        <v>13.297582967913144</v>
      </c>
      <c r="AG24" s="33">
        <f t="shared" ca="1" si="14"/>
        <v>13.17909659068917</v>
      </c>
      <c r="AH24" s="33">
        <f t="shared" ca="1" si="14"/>
        <v>14.761463571605475</v>
      </c>
      <c r="AI24" s="33">
        <f t="shared" ca="1" si="14"/>
        <v>15.547828604149544</v>
      </c>
      <c r="AJ24" s="33">
        <f t="shared" ca="1" si="14"/>
        <v>16.254022541442595</v>
      </c>
      <c r="AK24" s="33">
        <f t="shared" ca="1" si="14"/>
        <v>16.604969082402619</v>
      </c>
      <c r="AL24" s="33">
        <f t="shared" ca="1" si="14"/>
        <v>20.821182075980715</v>
      </c>
      <c r="AM24" s="33">
        <f t="shared" ca="1" si="14"/>
        <v>22.916449803311423</v>
      </c>
      <c r="AN24" s="33">
        <f t="shared" ca="1" si="14"/>
        <v>24.25890621275633</v>
      </c>
      <c r="AO24" s="33">
        <f t="shared" ca="1" si="14"/>
        <v>24.926046510066357</v>
      </c>
      <c r="AP24" s="33">
        <f t="shared" ca="1" si="14"/>
        <v>25.939881419280709</v>
      </c>
      <c r="AQ24" s="33">
        <f t="shared" ca="1" si="14"/>
        <v>26.44371165019021</v>
      </c>
      <c r="AR24" s="33">
        <f t="shared" ca="1" si="14"/>
        <v>25.840244919439698</v>
      </c>
      <c r="AS24" s="33">
        <f t="shared" ca="1" si="14"/>
        <v>25.540349167639363</v>
      </c>
      <c r="AT24" s="33">
        <f t="shared" ca="1" si="14"/>
        <v>26.045195774046107</v>
      </c>
      <c r="AU24" s="33">
        <f t="shared" ca="1" si="14"/>
        <v>26.296081771330307</v>
      </c>
      <c r="AV24" s="33">
        <f t="shared" ca="1" si="14"/>
        <v>24.65223185812701</v>
      </c>
      <c r="AW24" s="33">
        <f t="shared" ca="1" si="14"/>
        <v>23.835312580814275</v>
      </c>
      <c r="AX24" s="33">
        <f t="shared" ca="1" si="14"/>
        <v>23.163056384417501</v>
      </c>
      <c r="AY24" s="33">
        <f t="shared" ca="1" si="14"/>
        <v>22.828975370257695</v>
      </c>
      <c r="AZ24" s="33">
        <f t="shared" ca="1" si="14"/>
        <v>22.94472882021509</v>
      </c>
      <c r="BA24" s="33">
        <f t="shared" ca="1" si="14"/>
        <v>23.002253064932376</v>
      </c>
      <c r="BB24" s="33">
        <f t="shared" ca="1" si="14"/>
        <v>23.167685035289338</v>
      </c>
      <c r="BC24" s="33">
        <f t="shared" ca="1" si="14"/>
        <v>23.249897264388181</v>
      </c>
      <c r="BD24" s="33">
        <f t="shared" ca="1" si="14"/>
        <v>22.521689842231808</v>
      </c>
      <c r="BE24" s="33">
        <f t="shared" ca="1" si="14"/>
        <v>22.159803591994716</v>
      </c>
      <c r="BF24" s="33">
        <f t="shared" ca="1" si="14"/>
        <v>22.388298009222609</v>
      </c>
      <c r="BG24" s="33">
        <f t="shared" ca="1" si="14"/>
        <v>22.501849430610065</v>
      </c>
      <c r="BH24" s="33">
        <f t="shared" ca="1" si="14"/>
        <v>22.09000967150007</v>
      </c>
      <c r="BI24" s="33">
        <f t="shared" ca="1" si="14"/>
        <v>21.885343883170833</v>
      </c>
      <c r="BJ24" s="33">
        <f t="shared" ca="1" si="14"/>
        <v>22.231972597171762</v>
      </c>
      <c r="BK24" s="33">
        <f t="shared" ca="1" si="14"/>
        <v>22.404231436779355</v>
      </c>
      <c r="BL24" s="33">
        <f t="shared" ca="1" si="14"/>
        <v>23.002385579764507</v>
      </c>
      <c r="BM24" s="33">
        <f t="shared" ca="1" si="14"/>
        <v>23.299641215016976</v>
      </c>
      <c r="BN24" s="33">
        <f t="shared" ca="1" si="14"/>
        <v>24.144903702599805</v>
      </c>
      <c r="BO24" s="33">
        <f t="shared" ca="1" si="14"/>
        <v>24.564961041745846</v>
      </c>
      <c r="BP24" s="33">
        <f t="shared" ca="1" si="14"/>
        <v>-98.738122141897975</v>
      </c>
      <c r="BQ24" s="33">
        <f t="shared" ca="1" si="14"/>
        <v>-164.82471634713872</v>
      </c>
      <c r="BR24" s="33">
        <f t="shared" ca="1" si="14"/>
        <v>-164.6214590789759</v>
      </c>
      <c r="BS24" s="33">
        <f t="shared" ca="1" si="14"/>
        <v>-164.52044938260246</v>
      </c>
      <c r="BT24" s="33">
        <f t="shared" ca="1" si="14"/>
        <v>-54.617038904252503</v>
      </c>
    </row>
    <row r="25" spans="2:72">
      <c r="B25" s="49" t="s">
        <v>79</v>
      </c>
      <c r="C25" s="23">
        <f ca="1">OFFSET('Monthly GA Stats'!$T$3, 'Res Bill Biennial'!C10, 0)</f>
        <v>0.16671261310933089</v>
      </c>
      <c r="D25" s="23">
        <f ca="1">OFFSET('Monthly GA Stats'!$T$3, 'Res Bill Biennial'!D10, 0)</f>
        <v>0.31544124801349205</v>
      </c>
      <c r="E25" s="23">
        <f ca="1">OFFSET('Monthly GA Stats'!$T$3, 'Res Bill Biennial'!E10, 0)</f>
        <v>0.1655369247235105</v>
      </c>
      <c r="F25" s="23">
        <f ca="1">OFFSET('Monthly GA Stats'!$T$3, 'Res Bill Biennial'!F10, 0)</f>
        <v>0.48215386112282288</v>
      </c>
      <c r="G25" s="23">
        <f ca="1">OFFSET('Monthly GA Stats'!$T$3, 'Res Bill Biennial'!G10, 0)</f>
        <v>0.1655369247235105</v>
      </c>
      <c r="H25" s="23">
        <f ca="1">OFFSET('Monthly GA Stats'!$T$3, 'Res Bill Biennial'!H10, 0)</f>
        <v>0.48215386112282288</v>
      </c>
      <c r="I25" s="23">
        <f ca="1">OFFSET('Monthly GA Stats'!$T$3, 'Res Bill Biennial'!I10, 0)</f>
        <v>0.1655369247235105</v>
      </c>
      <c r="J25" s="23">
        <f ca="1">OFFSET('Monthly GA Stats'!$T$3, 'Res Bill Biennial'!J10, 0)</f>
        <v>0.48215386112282288</v>
      </c>
      <c r="K25" s="23">
        <f ca="1">OFFSET('Monthly GA Stats'!$T$3, 'Res Bill Biennial'!K10, 0)</f>
        <v>0.1655369247235105</v>
      </c>
      <c r="L25" s="23">
        <f ca="1">OFFSET('Monthly GA Stats'!$T$3, 'Res Bill Biennial'!L10, 0)</f>
        <v>0.16671261310933089</v>
      </c>
      <c r="M25" s="23">
        <f ca="1">OFFSET('Monthly GA Stats'!$T$3, 'Res Bill Biennial'!M10, 0)</f>
        <v>0.31544124801349205</v>
      </c>
      <c r="N25" s="23">
        <f ca="1">OFFSET('Monthly GA Stats'!$T$3, 'Res Bill Biennial'!N10, 0)</f>
        <v>0.1655369247235105</v>
      </c>
      <c r="O25" s="23">
        <f ca="1">OFFSET('Monthly GA Stats'!$T$3, 'Res Bill Biennial'!O10, 0)</f>
        <v>0.48215386112282288</v>
      </c>
      <c r="P25" s="23">
        <f ca="1">OFFSET('Monthly GA Stats'!$T$3, 'Res Bill Biennial'!P10, 0)</f>
        <v>0.1655369247235105</v>
      </c>
      <c r="Q25" s="23">
        <f ca="1">OFFSET('Monthly GA Stats'!$T$3, 'Res Bill Biennial'!Q10, 0)</f>
        <v>0.48215386112282288</v>
      </c>
      <c r="R25" s="23">
        <f ca="1">OFFSET('Monthly GA Stats'!$T$3, 'Res Bill Biennial'!R10, 0)</f>
        <v>0.1655369247235105</v>
      </c>
      <c r="S25" s="23">
        <f ca="1">OFFSET('Monthly GA Stats'!$T$3, 'Res Bill Biennial'!S10, 0)</f>
        <v>0.48215386112282288</v>
      </c>
      <c r="T25" s="23">
        <f ca="1">OFFSET('Monthly GA Stats'!$T$3, 'Res Bill Biennial'!T10, 0)</f>
        <v>0.1655369247235105</v>
      </c>
      <c r="U25" s="23">
        <f ca="1">OFFSET('Monthly GA Stats'!$T$3, 'Res Bill Biennial'!U10, 0)</f>
        <v>0.48215386112282288</v>
      </c>
      <c r="V25" s="23">
        <f ca="1">OFFSET('Monthly GA Stats'!$T$3, 'Res Bill Biennial'!V10, 0)</f>
        <v>0.1655369247235105</v>
      </c>
      <c r="W25" s="23">
        <f ca="1">OFFSET('Monthly GA Stats'!$T$3, 'Res Bill Biennial'!W10, 0)</f>
        <v>0.48215386112282288</v>
      </c>
      <c r="X25" s="23">
        <f ca="1">OFFSET('Monthly GA Stats'!$T$3, 'Res Bill Biennial'!X10, 0)</f>
        <v>0.1655369247235105</v>
      </c>
      <c r="Y25" s="23">
        <f ca="1">OFFSET('Monthly GA Stats'!$T$3, 'Res Bill Biennial'!Y10, 0)</f>
        <v>0.48215386112282288</v>
      </c>
      <c r="Z25" s="23">
        <f ca="1">OFFSET('Monthly GA Stats'!$T$3, 'Res Bill Biennial'!Z10, 0)</f>
        <v>0.1655369247235105</v>
      </c>
      <c r="AA25" s="23">
        <f ca="1">OFFSET('Monthly GA Stats'!$T$3, 'Res Bill Biennial'!AA10, 0)</f>
        <v>0.48215386112282288</v>
      </c>
      <c r="AB25" s="23">
        <f ca="1">OFFSET('Monthly GA Stats'!$T$3, 'Res Bill Biennial'!AB10, 0)</f>
        <v>0.1655369247235105</v>
      </c>
      <c r="AC25" s="23">
        <f ca="1">OFFSET('Monthly GA Stats'!$T$3, 'Res Bill Biennial'!AC10, 0)</f>
        <v>0.48215386112282288</v>
      </c>
      <c r="AD25" s="23">
        <f ca="1">OFFSET('Monthly GA Stats'!$T$3, 'Res Bill Biennial'!AD10, 0)</f>
        <v>0.1655369247235105</v>
      </c>
      <c r="AE25" s="23">
        <f ca="1">OFFSET('Monthly GA Stats'!$T$3, 'Res Bill Biennial'!AE10, 0)</f>
        <v>0.48215386112282288</v>
      </c>
      <c r="AF25" s="23">
        <f ca="1">OFFSET('Monthly GA Stats'!$T$3, 'Res Bill Biennial'!AF10, 0)</f>
        <v>0.1655369247235105</v>
      </c>
      <c r="AG25" s="23">
        <f ca="1">OFFSET('Monthly GA Stats'!$T$3, 'Res Bill Biennial'!AG10, 0)</f>
        <v>0.48215386112282288</v>
      </c>
      <c r="AH25" s="23">
        <f ca="1">OFFSET('Monthly GA Stats'!$T$3, 'Res Bill Biennial'!AH10, 0)</f>
        <v>0.1655369247235105</v>
      </c>
      <c r="AI25" s="23">
        <f ca="1">OFFSET('Monthly GA Stats'!$T$3, 'Res Bill Biennial'!AI10, 0)</f>
        <v>0.48215386112282288</v>
      </c>
      <c r="AJ25" s="23">
        <f ca="1">OFFSET('Monthly GA Stats'!$T$3, 'Res Bill Biennial'!AJ10, 0)</f>
        <v>0.1655369247235105</v>
      </c>
      <c r="AK25" s="23">
        <f ca="1">OFFSET('Monthly GA Stats'!$T$3, 'Res Bill Biennial'!AK10, 0)</f>
        <v>0.48215386112282288</v>
      </c>
      <c r="AL25" s="23">
        <f ca="1">OFFSET('Monthly GA Stats'!$T$3, 'Res Bill Biennial'!AL10, 0)</f>
        <v>0.1655369247235105</v>
      </c>
      <c r="AM25" s="23">
        <f ca="1">OFFSET('Monthly GA Stats'!$T$3, 'Res Bill Biennial'!AM10, 0)</f>
        <v>0.48215386112282288</v>
      </c>
      <c r="AN25" s="23">
        <f ca="1">OFFSET('Monthly GA Stats'!$T$3, 'Res Bill Biennial'!AN10, 0)</f>
        <v>0.1655369247235105</v>
      </c>
      <c r="AO25" s="23">
        <f ca="1">OFFSET('Monthly GA Stats'!$T$3, 'Res Bill Biennial'!AO10, 0)</f>
        <v>0.48215386112282288</v>
      </c>
      <c r="AP25" s="23">
        <f ca="1">OFFSET('Monthly GA Stats'!$T$3, 'Res Bill Biennial'!AP10, 0)</f>
        <v>0.1655369247235105</v>
      </c>
      <c r="AQ25" s="23">
        <f ca="1">OFFSET('Monthly GA Stats'!$T$3, 'Res Bill Biennial'!AQ10, 0)</f>
        <v>0.48215386112282288</v>
      </c>
      <c r="AR25" s="23">
        <f ca="1">OFFSET('Monthly GA Stats'!$T$3, 'Res Bill Biennial'!AR10, 0)</f>
        <v>0.1655369247235105</v>
      </c>
      <c r="AS25" s="23">
        <f ca="1">OFFSET('Monthly GA Stats'!$T$3, 'Res Bill Biennial'!AS10, 0)</f>
        <v>0.48215386112282288</v>
      </c>
      <c r="AT25" s="23">
        <f ca="1">OFFSET('Monthly GA Stats'!$T$3, 'Res Bill Biennial'!AT10, 0)</f>
        <v>0.1655369247235105</v>
      </c>
      <c r="AU25" s="23">
        <f ca="1">OFFSET('Monthly GA Stats'!$T$3, 'Res Bill Biennial'!AU10, 0)</f>
        <v>0.48215386112282288</v>
      </c>
      <c r="AV25" s="23">
        <f ca="1">OFFSET('Monthly GA Stats'!$T$3, 'Res Bill Biennial'!AV10, 0)</f>
        <v>0.1655369247235105</v>
      </c>
      <c r="AW25" s="23">
        <f ca="1">OFFSET('Monthly GA Stats'!$T$3, 'Res Bill Biennial'!AW10, 0)</f>
        <v>0.48215386112282288</v>
      </c>
      <c r="AX25" s="23">
        <f ca="1">OFFSET('Monthly GA Stats'!$T$3, 'Res Bill Biennial'!AX10, 0)</f>
        <v>0.1655369247235105</v>
      </c>
      <c r="AY25" s="23">
        <f ca="1">OFFSET('Monthly GA Stats'!$T$3, 'Res Bill Biennial'!AY10, 0)</f>
        <v>0.48215386112282288</v>
      </c>
      <c r="AZ25" s="23">
        <f ca="1">OFFSET('Monthly GA Stats'!$T$3, 'Res Bill Biennial'!AZ10, 0)</f>
        <v>0.1655369247235105</v>
      </c>
      <c r="BA25" s="23">
        <f ca="1">OFFSET('Monthly GA Stats'!$T$3, 'Res Bill Biennial'!BA10, 0)</f>
        <v>0.48215386112282288</v>
      </c>
      <c r="BB25" s="23">
        <f ca="1">OFFSET('Monthly GA Stats'!$T$3, 'Res Bill Biennial'!BB10, 0)</f>
        <v>0.1655369247235105</v>
      </c>
      <c r="BC25" s="23">
        <f ca="1">OFFSET('Monthly GA Stats'!$T$3, 'Res Bill Biennial'!BC10, 0)</f>
        <v>0.48215386112282288</v>
      </c>
      <c r="BD25" s="23">
        <f ca="1">OFFSET('Monthly GA Stats'!$T$3, 'Res Bill Biennial'!BD10, 0)</f>
        <v>0.1655369247235105</v>
      </c>
      <c r="BE25" s="23">
        <f ca="1">OFFSET('Monthly GA Stats'!$T$3, 'Res Bill Biennial'!BE10, 0)</f>
        <v>0.48215386112282288</v>
      </c>
      <c r="BF25" s="23">
        <f ca="1">OFFSET('Monthly GA Stats'!$T$3, 'Res Bill Biennial'!BF10, 0)</f>
        <v>0.1655369247235105</v>
      </c>
      <c r="BG25" s="23">
        <f ca="1">OFFSET('Monthly GA Stats'!$T$3, 'Res Bill Biennial'!BG10, 0)</f>
        <v>0.48215386112282288</v>
      </c>
      <c r="BH25" s="23">
        <f ca="1">OFFSET('Monthly GA Stats'!$T$3, 'Res Bill Biennial'!BH10, 0)</f>
        <v>0.1655369247235105</v>
      </c>
      <c r="BI25" s="23">
        <f ca="1">OFFSET('Monthly GA Stats'!$T$3, 'Res Bill Biennial'!BI10, 0)</f>
        <v>0.48215386112282288</v>
      </c>
      <c r="BJ25" s="23">
        <f ca="1">OFFSET('Monthly GA Stats'!$T$3, 'Res Bill Biennial'!BJ10, 0)</f>
        <v>0.1655369247235105</v>
      </c>
      <c r="BK25" s="23">
        <f ca="1">OFFSET('Monthly GA Stats'!$T$3, 'Res Bill Biennial'!BK10, 0)</f>
        <v>0.48215386112282288</v>
      </c>
      <c r="BL25" s="23">
        <f ca="1">OFFSET('Monthly GA Stats'!$T$3, 'Res Bill Biennial'!BL10, 0)</f>
        <v>0.1655369247235105</v>
      </c>
      <c r="BM25" s="23">
        <f ca="1">OFFSET('Monthly GA Stats'!$T$3, 'Res Bill Biennial'!BM10, 0)</f>
        <v>0.48215386112282288</v>
      </c>
      <c r="BN25" s="23">
        <f ca="1">OFFSET('Monthly GA Stats'!$T$3, 'Res Bill Biennial'!BN10, 0)</f>
        <v>0.1655369247235105</v>
      </c>
      <c r="BO25" s="23">
        <f ca="1">OFFSET('Monthly GA Stats'!$T$3, 'Res Bill Biennial'!BO10, 0)</f>
        <v>0.48215386112282288</v>
      </c>
      <c r="BP25" s="23">
        <f ca="1">OFFSET('Monthly GA Stats'!$T$3, 'Res Bill Biennial'!BP10, 0)</f>
        <v>0.1655369247235105</v>
      </c>
      <c r="BQ25" s="23">
        <f ca="1">OFFSET('Monthly GA Stats'!$T$3, 'Res Bill Biennial'!BQ10, 0)</f>
        <v>0.48215386112282288</v>
      </c>
      <c r="BR25" s="23">
        <f ca="1">OFFSET('Monthly GA Stats'!$T$3, 'Res Bill Biennial'!BR10, 0)</f>
        <v>0.1655369247235105</v>
      </c>
      <c r="BS25" s="23">
        <f ca="1">OFFSET('Monthly GA Stats'!$T$3, 'Res Bill Biennial'!BS10, 0)</f>
        <v>0.48215386112282288</v>
      </c>
      <c r="BT25" s="23">
        <f ca="1">OFFSET('Monthly GA Stats'!$T$3, 'Res Bill Biennial'!BT10, 0)</f>
        <v>0.1655369247235105</v>
      </c>
    </row>
    <row r="26" spans="2:72">
      <c r="B26" s="49" t="s">
        <v>80</v>
      </c>
      <c r="C26" s="23">
        <f ca="1">OFFSET('Monthly GA Stats'!$U$3, 'Res Bill Biennial'!C10, 0)</f>
        <v>0</v>
      </c>
      <c r="D26" s="23">
        <f ca="1">OFFSET('Monthly GA Stats'!$U$3, 'Res Bill Biennial'!D10, 0)</f>
        <v>0</v>
      </c>
      <c r="E26" s="23">
        <f ca="1">OFFSET('Monthly GA Stats'!$U$3, 'Res Bill Biennial'!E10, 0)</f>
        <v>0.35230921415366645</v>
      </c>
      <c r="F26" s="23">
        <f ca="1">OFFSET('Monthly GA Stats'!$U$3, 'Res Bill Biennial'!F10, 0)</f>
        <v>0</v>
      </c>
      <c r="G26" s="23">
        <f ca="1">OFFSET('Monthly GA Stats'!$U$3, 'Res Bill Biennial'!G10, 0)</f>
        <v>0.35230921415366645</v>
      </c>
      <c r="H26" s="23">
        <f ca="1">OFFSET('Monthly GA Stats'!$U$3, 'Res Bill Biennial'!H10, 0)</f>
        <v>0</v>
      </c>
      <c r="I26" s="23">
        <f ca="1">OFFSET('Monthly GA Stats'!$U$3, 'Res Bill Biennial'!I10, 0)</f>
        <v>0.35230921415366645</v>
      </c>
      <c r="J26" s="23">
        <f ca="1">OFFSET('Monthly GA Stats'!$U$3, 'Res Bill Biennial'!J10, 0)</f>
        <v>0</v>
      </c>
      <c r="K26" s="23">
        <f ca="1">OFFSET('Monthly GA Stats'!$U$3, 'Res Bill Biennial'!K10, 0)</f>
        <v>0.35230921415366645</v>
      </c>
      <c r="L26" s="23">
        <f ca="1">OFFSET('Monthly GA Stats'!$U$3, 'Res Bill Biennial'!L10, 0)</f>
        <v>0</v>
      </c>
      <c r="M26" s="23">
        <f ca="1">OFFSET('Monthly GA Stats'!$U$3, 'Res Bill Biennial'!M10, 0)</f>
        <v>0</v>
      </c>
      <c r="N26" s="23">
        <f ca="1">OFFSET('Monthly GA Stats'!$U$3, 'Res Bill Biennial'!N10, 0)</f>
        <v>0.35230921415366645</v>
      </c>
      <c r="O26" s="23">
        <f ca="1">OFFSET('Monthly GA Stats'!$U$3, 'Res Bill Biennial'!O10, 0)</f>
        <v>0</v>
      </c>
      <c r="P26" s="23">
        <f ca="1">OFFSET('Monthly GA Stats'!$U$3, 'Res Bill Biennial'!P10, 0)</f>
        <v>0.35230921415366645</v>
      </c>
      <c r="Q26" s="23">
        <f ca="1">OFFSET('Monthly GA Stats'!$U$3, 'Res Bill Biennial'!Q10, 0)</f>
        <v>0</v>
      </c>
      <c r="R26" s="23">
        <f ca="1">OFFSET('Monthly GA Stats'!$U$3, 'Res Bill Biennial'!R10, 0)</f>
        <v>0.35230921415366645</v>
      </c>
      <c r="S26" s="23">
        <f ca="1">OFFSET('Monthly GA Stats'!$U$3, 'Res Bill Biennial'!S10, 0)</f>
        <v>0</v>
      </c>
      <c r="T26" s="23">
        <f ca="1">OFFSET('Monthly GA Stats'!$U$3, 'Res Bill Biennial'!T10, 0)</f>
        <v>0.35230921415366645</v>
      </c>
      <c r="U26" s="23">
        <f ca="1">OFFSET('Monthly GA Stats'!$U$3, 'Res Bill Biennial'!U10, 0)</f>
        <v>0</v>
      </c>
      <c r="V26" s="23">
        <f ca="1">OFFSET('Monthly GA Stats'!$U$3, 'Res Bill Biennial'!V10, 0)</f>
        <v>0.35230921415366645</v>
      </c>
      <c r="W26" s="23">
        <f ca="1">OFFSET('Monthly GA Stats'!$U$3, 'Res Bill Biennial'!W10, 0)</f>
        <v>0</v>
      </c>
      <c r="X26" s="23">
        <f ca="1">OFFSET('Monthly GA Stats'!$U$3, 'Res Bill Biennial'!X10, 0)</f>
        <v>0.35230921415366645</v>
      </c>
      <c r="Y26" s="23">
        <f ca="1">OFFSET('Monthly GA Stats'!$U$3, 'Res Bill Biennial'!Y10, 0)</f>
        <v>0</v>
      </c>
      <c r="Z26" s="23">
        <f ca="1">OFFSET('Monthly GA Stats'!$U$3, 'Res Bill Biennial'!Z10, 0)</f>
        <v>0.35230921415366645</v>
      </c>
      <c r="AA26" s="23">
        <f ca="1">OFFSET('Monthly GA Stats'!$U$3, 'Res Bill Biennial'!AA10, 0)</f>
        <v>0</v>
      </c>
      <c r="AB26" s="23">
        <f ca="1">OFFSET('Monthly GA Stats'!$U$3, 'Res Bill Biennial'!AB10, 0)</f>
        <v>0.35230921415366645</v>
      </c>
      <c r="AC26" s="23">
        <f ca="1">OFFSET('Monthly GA Stats'!$U$3, 'Res Bill Biennial'!AC10, 0)</f>
        <v>0</v>
      </c>
      <c r="AD26" s="23">
        <f ca="1">OFFSET('Monthly GA Stats'!$U$3, 'Res Bill Biennial'!AD10, 0)</f>
        <v>0.35230921415366645</v>
      </c>
      <c r="AE26" s="23">
        <f ca="1">OFFSET('Monthly GA Stats'!$U$3, 'Res Bill Biennial'!AE10, 0)</f>
        <v>0</v>
      </c>
      <c r="AF26" s="23">
        <f ca="1">OFFSET('Monthly GA Stats'!$U$3, 'Res Bill Biennial'!AF10, 0)</f>
        <v>0.35230921415366645</v>
      </c>
      <c r="AG26" s="23">
        <f ca="1">OFFSET('Monthly GA Stats'!$U$3, 'Res Bill Biennial'!AG10, 0)</f>
        <v>0</v>
      </c>
      <c r="AH26" s="23">
        <f ca="1">OFFSET('Monthly GA Stats'!$U$3, 'Res Bill Biennial'!AH10, 0)</f>
        <v>0.35230921415366645</v>
      </c>
      <c r="AI26" s="23">
        <f ca="1">OFFSET('Monthly GA Stats'!$U$3, 'Res Bill Biennial'!AI10, 0)</f>
        <v>0</v>
      </c>
      <c r="AJ26" s="23">
        <f ca="1">OFFSET('Monthly GA Stats'!$U$3, 'Res Bill Biennial'!AJ10, 0)</f>
        <v>0.35230921415366645</v>
      </c>
      <c r="AK26" s="23">
        <f ca="1">OFFSET('Monthly GA Stats'!$U$3, 'Res Bill Biennial'!AK10, 0)</f>
        <v>0</v>
      </c>
      <c r="AL26" s="23">
        <f ca="1">OFFSET('Monthly GA Stats'!$U$3, 'Res Bill Biennial'!AL10, 0)</f>
        <v>0.35230921415366645</v>
      </c>
      <c r="AM26" s="23">
        <f ca="1">OFFSET('Monthly GA Stats'!$U$3, 'Res Bill Biennial'!AM10, 0)</f>
        <v>0</v>
      </c>
      <c r="AN26" s="23">
        <f ca="1">OFFSET('Monthly GA Stats'!$U$3, 'Res Bill Biennial'!AN10, 0)</f>
        <v>0.35230921415366645</v>
      </c>
      <c r="AO26" s="23">
        <f ca="1">OFFSET('Monthly GA Stats'!$U$3, 'Res Bill Biennial'!AO10, 0)</f>
        <v>0</v>
      </c>
      <c r="AP26" s="23">
        <f ca="1">OFFSET('Monthly GA Stats'!$U$3, 'Res Bill Biennial'!AP10, 0)</f>
        <v>0.35230921415366645</v>
      </c>
      <c r="AQ26" s="23">
        <f ca="1">OFFSET('Monthly GA Stats'!$U$3, 'Res Bill Biennial'!AQ10, 0)</f>
        <v>0</v>
      </c>
      <c r="AR26" s="23">
        <f ca="1">OFFSET('Monthly GA Stats'!$U$3, 'Res Bill Biennial'!AR10, 0)</f>
        <v>0.35230921415366645</v>
      </c>
      <c r="AS26" s="23">
        <f ca="1">OFFSET('Monthly GA Stats'!$U$3, 'Res Bill Biennial'!AS10, 0)</f>
        <v>0</v>
      </c>
      <c r="AT26" s="23">
        <f ca="1">OFFSET('Monthly GA Stats'!$U$3, 'Res Bill Biennial'!AT10, 0)</f>
        <v>0.35230921415366645</v>
      </c>
      <c r="AU26" s="23">
        <f ca="1">OFFSET('Monthly GA Stats'!$U$3, 'Res Bill Biennial'!AU10, 0)</f>
        <v>0</v>
      </c>
      <c r="AV26" s="23">
        <f ca="1">OFFSET('Monthly GA Stats'!$U$3, 'Res Bill Biennial'!AV10, 0)</f>
        <v>0.35230921415366645</v>
      </c>
      <c r="AW26" s="23">
        <f ca="1">OFFSET('Monthly GA Stats'!$U$3, 'Res Bill Biennial'!AW10, 0)</f>
        <v>0</v>
      </c>
      <c r="AX26" s="23">
        <f ca="1">OFFSET('Monthly GA Stats'!$U$3, 'Res Bill Biennial'!AX10, 0)</f>
        <v>0.35230921415366645</v>
      </c>
      <c r="AY26" s="23">
        <f ca="1">OFFSET('Monthly GA Stats'!$U$3, 'Res Bill Biennial'!AY10, 0)</f>
        <v>0</v>
      </c>
      <c r="AZ26" s="23">
        <f ca="1">OFFSET('Monthly GA Stats'!$U$3, 'Res Bill Biennial'!AZ10, 0)</f>
        <v>0.35230921415366645</v>
      </c>
      <c r="BA26" s="23">
        <f ca="1">OFFSET('Monthly GA Stats'!$U$3, 'Res Bill Biennial'!BA10, 0)</f>
        <v>0</v>
      </c>
      <c r="BB26" s="23">
        <f ca="1">OFFSET('Monthly GA Stats'!$U$3, 'Res Bill Biennial'!BB10, 0)</f>
        <v>0.35230921415366645</v>
      </c>
      <c r="BC26" s="23">
        <f ca="1">OFFSET('Monthly GA Stats'!$U$3, 'Res Bill Biennial'!BC10, 0)</f>
        <v>0</v>
      </c>
      <c r="BD26" s="23">
        <f ca="1">OFFSET('Monthly GA Stats'!$U$3, 'Res Bill Biennial'!BD10, 0)</f>
        <v>0.35230921415366645</v>
      </c>
      <c r="BE26" s="23">
        <f ca="1">OFFSET('Monthly GA Stats'!$U$3, 'Res Bill Biennial'!BE10, 0)</f>
        <v>0</v>
      </c>
      <c r="BF26" s="23">
        <f ca="1">OFFSET('Monthly GA Stats'!$U$3, 'Res Bill Biennial'!BF10, 0)</f>
        <v>0.35230921415366645</v>
      </c>
      <c r="BG26" s="23">
        <f ca="1">OFFSET('Monthly GA Stats'!$U$3, 'Res Bill Biennial'!BG10, 0)</f>
        <v>0</v>
      </c>
      <c r="BH26" s="23">
        <f ca="1">OFFSET('Monthly GA Stats'!$U$3, 'Res Bill Biennial'!BH10, 0)</f>
        <v>0.35230921415366645</v>
      </c>
      <c r="BI26" s="23">
        <f ca="1">OFFSET('Monthly GA Stats'!$U$3, 'Res Bill Biennial'!BI10, 0)</f>
        <v>0</v>
      </c>
      <c r="BJ26" s="23">
        <f ca="1">OFFSET('Monthly GA Stats'!$U$3, 'Res Bill Biennial'!BJ10, 0)</f>
        <v>0.35230921415366645</v>
      </c>
      <c r="BK26" s="23">
        <f ca="1">OFFSET('Monthly GA Stats'!$U$3, 'Res Bill Biennial'!BK10, 0)</f>
        <v>0</v>
      </c>
      <c r="BL26" s="23">
        <f ca="1">OFFSET('Monthly GA Stats'!$U$3, 'Res Bill Biennial'!BL10, 0)</f>
        <v>0.35230921415366645</v>
      </c>
      <c r="BM26" s="23">
        <f ca="1">OFFSET('Monthly GA Stats'!$U$3, 'Res Bill Biennial'!BM10, 0)</f>
        <v>0</v>
      </c>
      <c r="BN26" s="23">
        <f ca="1">OFFSET('Monthly GA Stats'!$U$3, 'Res Bill Biennial'!BN10, 0)</f>
        <v>0.35230921415366645</v>
      </c>
      <c r="BO26" s="23">
        <f ca="1">OFFSET('Monthly GA Stats'!$U$3, 'Res Bill Biennial'!BO10, 0)</f>
        <v>0</v>
      </c>
      <c r="BP26" s="23">
        <f ca="1">OFFSET('Monthly GA Stats'!$U$3, 'Res Bill Biennial'!BP10, 0)</f>
        <v>0.35230921415366645</v>
      </c>
      <c r="BQ26" s="23">
        <f ca="1">OFFSET('Monthly GA Stats'!$U$3, 'Res Bill Biennial'!BQ10, 0)</f>
        <v>0</v>
      </c>
      <c r="BR26" s="23">
        <f ca="1">OFFSET('Monthly GA Stats'!$U$3, 'Res Bill Biennial'!BR10, 0)</f>
        <v>0.35230921415366645</v>
      </c>
      <c r="BS26" s="23">
        <f ca="1">OFFSET('Monthly GA Stats'!$U$3, 'Res Bill Biennial'!BS10, 0)</f>
        <v>0</v>
      </c>
      <c r="BT26" s="23">
        <f ca="1">OFFSET('Monthly GA Stats'!$U$3, 'Res Bill Biennial'!BT10, 0)</f>
        <v>0.35230921415366645</v>
      </c>
    </row>
    <row r="27" spans="2:72">
      <c r="B27" t="s">
        <v>82</v>
      </c>
      <c r="C27" s="13">
        <f ca="1">C24*C15*$C$2/($C$4*$C$3)</f>
        <v>-172.17401747984226</v>
      </c>
      <c r="D27" s="13">
        <f ca="1">D24*D15*$C$2/($C$4*$C$3)</f>
        <v>-1750.2656643819382</v>
      </c>
      <c r="E27" s="13">
        <f t="shared" ref="E27:N27" ca="1" si="15">E24*E15*$C$2/($C$4*$C$3)</f>
        <v>-2477.6188823084199</v>
      </c>
      <c r="F27" s="13">
        <f t="shared" ca="1" si="15"/>
        <v>-2345.1494544760221</v>
      </c>
      <c r="G27" s="13">
        <f t="shared" ca="1" si="15"/>
        <v>-2456.1154392387743</v>
      </c>
      <c r="H27" s="13">
        <f t="shared" ca="1" si="15"/>
        <v>-2410.9249949557202</v>
      </c>
      <c r="I27" s="13">
        <f t="shared" ca="1" si="15"/>
        <v>-2520.1050499742723</v>
      </c>
      <c r="J27" s="13">
        <f t="shared" ca="1" si="15"/>
        <v>-2471.1105065880456</v>
      </c>
      <c r="K27" s="13">
        <f t="shared" ca="1" si="15"/>
        <v>-2437.9735126601404</v>
      </c>
      <c r="L27" s="13">
        <f t="shared" ca="1" si="15"/>
        <v>-768.93097888516888</v>
      </c>
      <c r="M27" s="13">
        <f ca="1">M24*M15*$C$2/($C$4*$C$3)</f>
        <v>-689.32688441796017</v>
      </c>
      <c r="N27" s="13">
        <f t="shared" ca="1" si="15"/>
        <v>-833.96272446370131</v>
      </c>
      <c r="O27" s="13">
        <f t="shared" ref="O27:BT27" ca="1" si="16">O24*O15*$C$2/($C$4*$C$3)</f>
        <v>-759.54328850047671</v>
      </c>
      <c r="P27" s="13">
        <f t="shared" ca="1" si="16"/>
        <v>-598.22149404125435</v>
      </c>
      <c r="Q27" s="13">
        <f t="shared" ca="1" si="16"/>
        <v>-530.51961358264748</v>
      </c>
      <c r="R27" s="13">
        <f t="shared" ca="1" si="16"/>
        <v>-413.1826321963224</v>
      </c>
      <c r="S27" s="13">
        <f ca="1">S24*S15*$C$2/($C$4*$C$3)</f>
        <v>-359.80095264368282</v>
      </c>
      <c r="T27" s="13">
        <f t="shared" ca="1" si="16"/>
        <v>-172.59031421210432</v>
      </c>
      <c r="U27" s="13">
        <f t="shared" ca="1" si="16"/>
        <v>-81.704487697350928</v>
      </c>
      <c r="V27" s="13">
        <f t="shared" ca="1" si="16"/>
        <v>2.2076390784635236</v>
      </c>
      <c r="W27" s="13">
        <f t="shared" ca="1" si="16"/>
        <v>43.916310833292528</v>
      </c>
      <c r="X27" s="13">
        <f t="shared" ca="1" si="16"/>
        <v>54.341848353650811</v>
      </c>
      <c r="Y27" s="13">
        <f t="shared" ca="1" si="16"/>
        <v>60.207956545641927</v>
      </c>
      <c r="Z27" s="13">
        <f t="shared" ca="1" si="16"/>
        <v>130.06690259528992</v>
      </c>
      <c r="AA27" s="13">
        <f t="shared" ca="1" si="16"/>
        <v>166.60589320110117</v>
      </c>
      <c r="AB27" s="13">
        <f t="shared" ca="1" si="16"/>
        <v>295.98070050907478</v>
      </c>
      <c r="AC27" s="13">
        <f t="shared" ca="1" si="16"/>
        <v>364.21629429206547</v>
      </c>
      <c r="AD27" s="13">
        <f t="shared" ca="1" si="16"/>
        <v>558.00928353535414</v>
      </c>
      <c r="AE27" s="13">
        <f t="shared" ca="1" si="16"/>
        <v>661.79881321235735</v>
      </c>
      <c r="AF27" s="13">
        <f t="shared" ca="1" si="16"/>
        <v>647.64372710891428</v>
      </c>
      <c r="AG27" s="13">
        <f t="shared" ca="1" si="16"/>
        <v>648.51271422045352</v>
      </c>
      <c r="AH27" s="13">
        <f t="shared" ca="1" si="16"/>
        <v>724.74635748222011</v>
      </c>
      <c r="AI27" s="13">
        <f t="shared" ca="1" si="16"/>
        <v>771.86059187095225</v>
      </c>
      <c r="AJ27" s="13">
        <f t="shared" ca="1" si="16"/>
        <v>805.6790370528928</v>
      </c>
      <c r="AK27" s="13">
        <f t="shared" ca="1" si="16"/>
        <v>832.53704920405096</v>
      </c>
      <c r="AL27" s="13">
        <f t="shared" ca="1" si="16"/>
        <v>1044.2330457609949</v>
      </c>
      <c r="AM27" s="13">
        <f t="shared" ca="1" si="16"/>
        <v>1163.5741841267675</v>
      </c>
      <c r="AN27" s="13">
        <f t="shared" ca="1" si="16"/>
        <v>1232.6400952683362</v>
      </c>
      <c r="AO27" s="13">
        <f t="shared" ca="1" si="16"/>
        <v>1282.5291521365893</v>
      </c>
      <c r="AP27" s="13">
        <f t="shared" ca="1" si="16"/>
        <v>1330.2467679320823</v>
      </c>
      <c r="AQ27" s="13">
        <f t="shared" ca="1" si="16"/>
        <v>1370.458117370262</v>
      </c>
      <c r="AR27" s="13">
        <f t="shared" ca="1" si="16"/>
        <v>1334.720595542771</v>
      </c>
      <c r="AS27" s="13">
        <f t="shared" ca="1" si="16"/>
        <v>1333.213477595277</v>
      </c>
      <c r="AT27" s="13">
        <f t="shared" ca="1" si="16"/>
        <v>1355.0361226068924</v>
      </c>
      <c r="AU27" s="13">
        <f t="shared" ca="1" si="16"/>
        <v>1382.5900175587506</v>
      </c>
      <c r="AV27" s="13">
        <f t="shared" ca="1" si="16"/>
        <v>1291.8408114945703</v>
      </c>
      <c r="AW27" s="13">
        <f t="shared" ca="1" si="16"/>
        <v>1262.2713856949999</v>
      </c>
      <c r="AX27" s="13">
        <f t="shared" ca="1" si="16"/>
        <v>1222.5823774820367</v>
      </c>
      <c r="AY27" s="13">
        <f t="shared" ca="1" si="16"/>
        <v>1217.7210555664167</v>
      </c>
      <c r="AZ27" s="13">
        <f t="shared" ca="1" si="16"/>
        <v>1219.8170703247226</v>
      </c>
      <c r="BA27" s="13">
        <f t="shared" ca="1" si="16"/>
        <v>1235.8372556534202</v>
      </c>
      <c r="BB27" s="13">
        <f t="shared" ca="1" si="16"/>
        <v>1240.5775795175875</v>
      </c>
      <c r="BC27" s="13">
        <f t="shared" ca="1" si="16"/>
        <v>1258.1761681482358</v>
      </c>
      <c r="BD27" s="13">
        <f t="shared" ca="1" si="16"/>
        <v>1214.7076631953776</v>
      </c>
      <c r="BE27" s="13">
        <f t="shared" ca="1" si="16"/>
        <v>1207.8578706885646</v>
      </c>
      <c r="BF27" s="13">
        <f t="shared" ca="1" si="16"/>
        <v>1216.2458949841332</v>
      </c>
      <c r="BG27" s="13">
        <f t="shared" ca="1" si="16"/>
        <v>1235.3717089660506</v>
      </c>
      <c r="BH27" s="13">
        <f t="shared" ca="1" si="16"/>
        <v>1208.7200457797039</v>
      </c>
      <c r="BI27" s="13">
        <f t="shared" ca="1" si="16"/>
        <v>1210.2144174687062</v>
      </c>
      <c r="BJ27" s="13">
        <f t="shared" ca="1" si="16"/>
        <v>1225.2855938699115</v>
      </c>
      <c r="BK27" s="13">
        <f t="shared" ca="1" si="16"/>
        <v>1247.8675979357586</v>
      </c>
      <c r="BL27" s="13">
        <f t="shared" ca="1" si="16"/>
        <v>1276.9142050007752</v>
      </c>
      <c r="BM27" s="13">
        <f t="shared" ca="1" si="16"/>
        <v>1307.1252421390402</v>
      </c>
      <c r="BN27" s="13">
        <f t="shared" ca="1" si="16"/>
        <v>1350.0312675781431</v>
      </c>
      <c r="BO27" s="13">
        <f t="shared" ca="1" si="16"/>
        <v>1388.0769994770599</v>
      </c>
      <c r="BP27" s="13">
        <f t="shared" ca="1" si="16"/>
        <v>-5560.7417104306769</v>
      </c>
      <c r="BQ27" s="13">
        <f t="shared" ca="1" si="16"/>
        <v>-9381.0040962450221</v>
      </c>
      <c r="BR27" s="13">
        <f t="shared" ca="1" si="16"/>
        <v>-9338.213881006619</v>
      </c>
      <c r="BS27" s="13">
        <f t="shared" ca="1" si="16"/>
        <v>-9431.4048132345997</v>
      </c>
      <c r="BT27" s="13">
        <f t="shared" ca="1" si="16"/>
        <v>-1030.9799332092359</v>
      </c>
    </row>
    <row r="28" spans="2:72">
      <c r="B28" t="s">
        <v>159</v>
      </c>
      <c r="C28">
        <f ca="1">IF('Calcs Biennial'!C16&lt;0, 'Res Bill Biennial'!C19, (C17+C23)*(1+0.13-0.08))</f>
        <v>135.85</v>
      </c>
      <c r="D28" s="49">
        <f ca="1">IF('Calcs Biennial'!D16&lt;0, 'Res Bill Biennial'!D19, (D17+D23)*(1+0.13-0.08))</f>
        <v>92.25</v>
      </c>
      <c r="E28" s="49">
        <f ca="1">IF('Calcs Biennial'!E16&lt;0, 'Res Bill Biennial'!E19, (E17+E23)*(1+0.13-0.08))</f>
        <v>92.25</v>
      </c>
      <c r="F28" s="49">
        <f ca="1">IF('Calcs Biennial'!F16&lt;0, 'Res Bill Biennial'!F19, (F17+F23)*(1+0.13-0.08))</f>
        <v>95.017499999999998</v>
      </c>
      <c r="G28" s="49">
        <f ca="1">IF('Calcs Biennial'!G16&lt;0, 'Res Bill Biennial'!G19, (G17+G23)*(1+0.13-0.08))</f>
        <v>95.017499999999998</v>
      </c>
      <c r="H28" s="49">
        <f ca="1">IF('Calcs Biennial'!H16&lt;0, 'Res Bill Biennial'!H19, (H17+H23)*(1+0.13-0.08))</f>
        <v>97.868025000000003</v>
      </c>
      <c r="I28" s="49">
        <f ca="1">IF('Calcs Biennial'!I16&lt;0, 'Res Bill Biennial'!I19, (I17+I23)*(1+0.13-0.08))</f>
        <v>97.868025000000003</v>
      </c>
      <c r="J28" s="49">
        <f ca="1">IF('Calcs Biennial'!J16&lt;0, 'Res Bill Biennial'!J19, (J17+J23)*(1+0.13-0.08))</f>
        <v>100.80406575000001</v>
      </c>
      <c r="K28" s="49">
        <f ca="1">IF('Calcs Biennial'!K16&lt;0, 'Res Bill Biennial'!K19, (K17+K23)*(1+0.13-0.08))</f>
        <v>100.80406575000001</v>
      </c>
      <c r="L28" s="49">
        <f ca="1">IF('Calcs Biennial'!L16&lt;0, 'Res Bill Biennial'!L19, (L17+L23)*(1+0.13-0.08))</f>
        <v>100.80406575000001</v>
      </c>
      <c r="M28" s="67">
        <f ca="1">IF('Calcs Biennial'!M16&lt;0, 'Res Bill Biennial'!M19, (M17+M23)*(1+0.13-0.08))</f>
        <v>132.58124350206245</v>
      </c>
      <c r="N28" s="49">
        <f ca="1">IF('Calcs Biennial'!N16&lt;0, 'Res Bill Biennial'!N19, (N17+N23)*(1+0.13-0.08))</f>
        <v>138.57451896056784</v>
      </c>
      <c r="O28" s="49">
        <f ca="1">IF('Calcs Biennial'!O16&lt;0, 'Res Bill Biennial'!O19, (O17+O23)*(1+0.13-0.08))</f>
        <v>141.55290659618697</v>
      </c>
      <c r="P28" s="49">
        <f ca="1">IF('Calcs Biennial'!P16&lt;0, 'Res Bill Biennial'!P19, (P17+P23)*(1+0.13-0.08))</f>
        <v>147.28128267477265</v>
      </c>
      <c r="Q28" s="49">
        <f ca="1">IF('Calcs Biennial'!Q16&lt;0, 'Res Bill Biennial'!Q19, (Q17+Q23)*(1+0.13-0.08))</f>
        <v>150.01557964024994</v>
      </c>
      <c r="R28" s="49">
        <f ca="1">IF('Calcs Biennial'!R16&lt;0, 'Res Bill Biennial'!R19, (R17+R23)*(1+0.13-0.08))</f>
        <v>155.92594976333882</v>
      </c>
      <c r="S28" s="49">
        <f ca="1">IF('Calcs Biennial'!S16&lt;0, 'Res Bill Biennial'!S19, (S17+S23)*(1+0.13-0.08))</f>
        <v>158.86313718587897</v>
      </c>
      <c r="T28" s="49">
        <f ca="1">IF('Calcs Biennial'!T16&lt;0, 'Res Bill Biennial'!T19, (T17+T23)*(1+0.13-0.08))</f>
        <v>164.43939448153074</v>
      </c>
      <c r="U28" s="49">
        <f ca="1">IF('Calcs Biennial'!U16&lt;0, 'Res Bill Biennial'!U19, (U17+U23)*(1+0.13-0.08))</f>
        <v>167.21054289568056</v>
      </c>
      <c r="V28" s="49">
        <f ca="1">IF('Calcs Biennial'!V16&lt;0, 'Res Bill Biennial'!V19, (V17+V23)*(1+0.13-0.08))</f>
        <v>171.99939603442976</v>
      </c>
      <c r="W28" s="49">
        <f ca="1">IF('Calcs Biennial'!W16&lt;0, 'Res Bill Biennial'!W19, (W17+W23)*(1+0.13-0.08))</f>
        <v>174.37924009065529</v>
      </c>
      <c r="X28" s="49">
        <f ca="1">IF('Calcs Biennial'!X16&lt;0, 'Res Bill Biennial'!X19, (X17+X23)*(1+0.13-0.08))</f>
        <v>176.94477190010585</v>
      </c>
      <c r="Y28" s="49">
        <f ca="1">IF('Calcs Biennial'!Y16&lt;0, 'Res Bill Biennial'!Y19, (Y17+Y23)*(1+0.13-0.08))</f>
        <v>178.21972551653121</v>
      </c>
      <c r="Z28" s="49">
        <f ca="1">IF('Calcs Biennial'!Z16&lt;0, 'Res Bill Biennial'!Z19, (Z17+Z23)*(1+0.13-0.08))</f>
        <v>181.2098150089185</v>
      </c>
      <c r="AA28" s="49">
        <f ca="1">IF('Calcs Biennial'!AA16&lt;0, 'Res Bill Biennial'!AA19, (AA17+AA23)*(1+0.13-0.08))</f>
        <v>182.69575464829924</v>
      </c>
      <c r="AB28" s="49">
        <f ca="1">IF('Calcs Biennial'!AB16&lt;0, 'Res Bill Biennial'!AB19, (AB17+AB23)*(1+0.13-0.08))</f>
        <v>185.9680149408353</v>
      </c>
      <c r="AC28" s="49">
        <f ca="1">IF('Calcs Biennial'!AC16&lt;0, 'Res Bill Biennial'!AC19, (AC17+AC23)*(1+0.13-0.08))</f>
        <v>187.59418074337412</v>
      </c>
      <c r="AD28" s="49">
        <f ca="1">IF('Calcs Biennial'!AD16&lt;0, 'Res Bill Biennial'!AD19, (AD17+AD23)*(1+0.13-0.08))</f>
        <v>192.47857454709049</v>
      </c>
      <c r="AE28" s="49">
        <f ca="1">IF('Calcs Biennial'!AE16&lt;0, 'Res Bill Biennial'!AE19, (AE17+AE23)*(1+0.13-0.08))</f>
        <v>194.90589800539041</v>
      </c>
      <c r="AF28" s="49">
        <f ca="1">IF('Calcs Biennial'!AF16&lt;0, 'Res Bill Biennial'!AF19, (AF17+AF23)*(1+0.13-0.08))</f>
        <v>193.80742783093933</v>
      </c>
      <c r="AG28" s="49">
        <f ca="1">IF('Calcs Biennial'!AG16&lt;0, 'Res Bill Biennial'!AG19, (AG17+AG23)*(1+0.13-0.08))</f>
        <v>193.26153768984156</v>
      </c>
      <c r="AH28" s="49">
        <f ca="1">IF('Calcs Biennial'!AH16&lt;0, 'Res Bill Biennial'!AH19, (AH17+AH23)*(1+0.13-0.08))</f>
        <v>196.21461511243857</v>
      </c>
      <c r="AI28" s="49">
        <f ca="1">IF('Calcs Biennial'!AI16&lt;0, 'Res Bill Biennial'!AI19, (AI17+AI23)*(1+0.13-0.08))</f>
        <v>197.68216142219592</v>
      </c>
      <c r="AJ28" s="49">
        <f ca="1">IF('Calcs Biennial'!AJ16&lt;0, 'Res Bill Biennial'!AJ19, (AJ17+AJ23)*(1+0.13-0.08))</f>
        <v>198.58778076352939</v>
      </c>
      <c r="AK28" s="49">
        <f ca="1">IF('Calcs Biennial'!AK16&lt;0, 'Res Bill Biennial'!AK19, (AK17+AK23)*(1+0.13-0.08))</f>
        <v>199.03783273719222</v>
      </c>
      <c r="AL28" s="49">
        <f ca="1">IF('Calcs Biennial'!AL16&lt;0, 'Res Bill Biennial'!AL19, (AL17+AL23)*(1+0.13-0.08))</f>
        <v>201.63424981742364</v>
      </c>
      <c r="AM28" s="49">
        <f ca="1">IF('Calcs Biennial'!AM16&lt;0, 'Res Bill Biennial'!AM19, (AM17+AM23)*(1+0.13-0.08))</f>
        <v>202.92455202065327</v>
      </c>
      <c r="AN28" s="49">
        <f ca="1">IF('Calcs Biennial'!AN16&lt;0, 'Res Bill Biennial'!AN19, (AN17+AN23)*(1+0.13-0.08))</f>
        <v>203.21043960532799</v>
      </c>
      <c r="AO28" s="49">
        <f ca="1">IF('Calcs Biennial'!AO16&lt;0, 'Res Bill Biennial'!AO19, (AO17+AO23)*(1+0.13-0.08))</f>
        <v>203.35251284278681</v>
      </c>
      <c r="AP28" s="49">
        <f ca="1">IF('Calcs Biennial'!AP16&lt;0, 'Res Bill Biennial'!AP19, (AP17+AP23)*(1+0.13-0.08))</f>
        <v>204.23374052159357</v>
      </c>
      <c r="AQ28" s="49">
        <f ca="1">IF('Calcs Biennial'!AQ16&lt;0, 'Res Bill Biennial'!AQ19, (AQ17+AQ23)*(1+0.13-0.08))</f>
        <v>204.67167093892468</v>
      </c>
      <c r="AR28" s="49">
        <f ca="1">IF('Calcs Biennial'!AR16&lt;0, 'Res Bill Biennial'!AR19, (AR17+AR23)*(1+0.13-0.08))</f>
        <v>203.85294863265801</v>
      </c>
      <c r="AS28" s="49">
        <f ca="1">IF('Calcs Biennial'!AS16&lt;0, 'Res Bill Biennial'!AS19, (AS17+AS23)*(1+0.13-0.08))</f>
        <v>203.44608056679436</v>
      </c>
      <c r="AT28" s="49">
        <f ca="1">IF('Calcs Biennial'!AT16&lt;0, 'Res Bill Biennial'!AT19, (AT17+AT23)*(1+0.13-0.08))</f>
        <v>203.78925321340736</v>
      </c>
      <c r="AU28" s="49">
        <f ca="1">IF('Calcs Biennial'!AU16&lt;0, 'Res Bill Biennial'!AU19, (AU17+AU23)*(1+0.13-0.08))</f>
        <v>203.95979454337481</v>
      </c>
      <c r="AV28" s="49">
        <f ca="1">IF('Calcs Biennial'!AV16&lt;0, 'Res Bill Biennial'!AV19, (AV17+AV23)*(1+0.13-0.08))</f>
        <v>202.04494964488163</v>
      </c>
      <c r="AW28" s="49">
        <f ca="1">IF('Calcs Biennial'!AW16&lt;0, 'Res Bill Biennial'!AW19, (AW17+AW23)*(1+0.13-0.08))</f>
        <v>201.09335808042135</v>
      </c>
      <c r="AX28" s="49">
        <f ca="1">IF('Calcs Biennial'!AX16&lt;0, 'Res Bill Biennial'!AX19, (AX17+AX23)*(1+0.13-0.08))</f>
        <v>200.19674683981137</v>
      </c>
      <c r="AY28" s="49">
        <f ca="1">IF('Calcs Biennial'!AY16&lt;0, 'Res Bill Biennial'!AY19, (AY17+AY23)*(1+0.13-0.08))</f>
        <v>199.75117148598707</v>
      </c>
      <c r="AZ28" s="49">
        <f ca="1">IF('Calcs Biennial'!AZ16&lt;0, 'Res Bill Biennial'!AZ19, (AZ17+AZ23)*(1+0.13-0.08))</f>
        <v>199.67997564967672</v>
      </c>
      <c r="BA28" s="49">
        <f ca="1">IF('Calcs Biennial'!BA16&lt;0, 'Res Bill Biennial'!BA19, (BA17+BA23)*(1+0.13-0.08))</f>
        <v>199.64459452961265</v>
      </c>
      <c r="BB28" s="49">
        <f ca="1">IF('Calcs Biennial'!BB16&lt;0, 'Res Bill Biennial'!BB19, (BB17+BB23)*(1+0.13-0.08))</f>
        <v>199.62350996288149</v>
      </c>
      <c r="BC28" s="49">
        <f ca="1">IF('Calcs Biennial'!BC16&lt;0, 'Res Bill Biennial'!BC19, (BC17+BC23)*(1+0.13-0.08))</f>
        <v>199.61303188402638</v>
      </c>
      <c r="BD28" s="49">
        <f ca="1">IF('Calcs Biennial'!BD16&lt;0, 'Res Bill Biennial'!BD19, (BD17+BD23)*(1+0.13-0.08))</f>
        <v>198.65151681345583</v>
      </c>
      <c r="BE28" s="49">
        <f ca="1">IF('Calcs Biennial'!BE16&lt;0, 'Res Bill Biennial'!BE19, (BE17+BE23)*(1+0.13-0.08))</f>
        <v>198.17368718298479</v>
      </c>
      <c r="BF28" s="49">
        <f ca="1">IF('Calcs Biennial'!BF16&lt;0, 'Res Bill Biennial'!BF19, (BF17+BF23)*(1+0.13-0.08))</f>
        <v>198.21454038422229</v>
      </c>
      <c r="BG28" s="49">
        <f ca="1">IF('Calcs Biennial'!BG16&lt;0, 'Res Bill Biennial'!BG19, (BG17+BG23)*(1+0.13-0.08))</f>
        <v>198.23484258295878</v>
      </c>
      <c r="BH28" s="49">
        <f ca="1">IF('Calcs Biennial'!BH16&lt;0, 'Res Bill Biennial'!BH19, (BH17+BH23)*(1+0.13-0.08))</f>
        <v>197.60111512698307</v>
      </c>
      <c r="BI28" s="49">
        <f ca="1">IF('Calcs Biennial'!BI16&lt;0, 'Res Bill Biennial'!BI19, (BI17+BI23)*(1+0.13-0.08))</f>
        <v>197.28618115935578</v>
      </c>
      <c r="BJ28" s="49">
        <f ca="1">IF('Calcs Biennial'!BJ16&lt;0, 'Res Bill Biennial'!BJ19, (BJ17+BJ23)*(1+0.13-0.08))</f>
        <v>197.44655307810586</v>
      </c>
      <c r="BK28" s="49">
        <f ca="1">IF('Calcs Biennial'!BK16&lt;0, 'Res Bill Biennial'!BK19, (BK17+BK23)*(1+0.13-0.08))</f>
        <v>197.52625068973953</v>
      </c>
      <c r="BL28" s="49">
        <f ca="1">IF('Calcs Biennial'!BL16&lt;0, 'Res Bill Biennial'!BL19, (BL17+BL23)*(1+0.13-0.08))</f>
        <v>197.94836735548066</v>
      </c>
      <c r="BM28" s="49">
        <f ca="1">IF('Calcs Biennial'!BM16&lt;0, 'Res Bill Biennial'!BM19, (BM17+BM23)*(1+0.13-0.08))</f>
        <v>198.15814030296769</v>
      </c>
      <c r="BN28" s="67">
        <f ca="1">IF('Calcs Biennial'!BN16&lt;0, 'Res Bill Biennial'!BN19, (BN17+BN23)*(1+0.13-0.08))</f>
        <v>198.83729761914316</v>
      </c>
      <c r="BO28" s="67">
        <f ca="1">IF('Calcs Biennial'!BO16&lt;0, 'Res Bill Biennial'!BO19, (BO17+BO23)*(1+0.13-0.08))</f>
        <v>199.17480817862639</v>
      </c>
      <c r="BP28" s="49">
        <f ca="1">IF('Calcs Biennial'!BP16&lt;0, 'Res Bill Biennial'!BP19, (BP17+BP23)*(1+0.13-0.08))</f>
        <v>69.495711497779624</v>
      </c>
      <c r="BQ28" s="49">
        <f ca="1">IF('Calcs Biennial'!BQ16&lt;0, 'Res Bill Biennial'!BQ19, (BQ17+BQ23)*(1+0.13-0.08))</f>
        <v>0</v>
      </c>
      <c r="BR28" s="49">
        <f ca="1">IF('Calcs Biennial'!BR16&lt;0, 'Res Bill Biennial'!BR19, (BR17+BR23)*(1+0.13-0.08))</f>
        <v>0</v>
      </c>
      <c r="BS28" s="49">
        <f ca="1">IF('Calcs Biennial'!BS16&lt;0, 'Res Bill Biennial'!BS19, (BS17+BS23)*(1+0.13-0.08))</f>
        <v>0</v>
      </c>
      <c r="BT28" s="49">
        <f ca="1">IF('Calcs Biennial'!BT16&lt;0, 'Res Bill Biennial'!BT19, (BT17+BT23)*(1+0.13-0.08))</f>
        <v>0</v>
      </c>
    </row>
    <row r="29" spans="2:72">
      <c r="B29" t="s">
        <v>191</v>
      </c>
      <c r="C29" s="78">
        <f ca="1">(C24/C19)*100</f>
        <v>-8.3835462782831307</v>
      </c>
      <c r="D29" s="78">
        <f ca="1">(D24/D19)*100</f>
        <v>-57.358110723964387</v>
      </c>
      <c r="E29" s="78">
        <f t="shared" ref="E29:BQ29" ca="1" si="17">(E24/E19)*100</f>
        <v>-56.242072917587684</v>
      </c>
      <c r="F29" s="78">
        <f t="shared" ca="1" si="17"/>
        <v>-51.291562716984288</v>
      </c>
      <c r="G29" s="78">
        <f t="shared" ca="1" si="17"/>
        <v>-54.264100547198602</v>
      </c>
      <c r="H29" s="78">
        <f t="shared" ca="1" si="17"/>
        <v>-51.343859169738046</v>
      </c>
      <c r="I29" s="78">
        <f t="shared" ca="1" si="17"/>
        <v>-54.113652657915793</v>
      </c>
      <c r="J29" s="78">
        <f t="shared" ca="1" si="17"/>
        <v>-51.099973068279866</v>
      </c>
      <c r="K29" s="78">
        <f t="shared" ca="1" si="17"/>
        <v>-50.940081623458013</v>
      </c>
      <c r="L29" s="78">
        <f t="shared" ca="1" si="17"/>
        <v>-50.860622785699626</v>
      </c>
      <c r="M29" s="78">
        <f ca="1">(M24/M19)*100</f>
        <v>-15.843566003317285</v>
      </c>
      <c r="N29" s="78">
        <f t="shared" ca="1" si="17"/>
        <v>-12.693544867332349</v>
      </c>
      <c r="O29" s="78">
        <f t="shared" ca="1" si="17"/>
        <v>-11.227343075799343</v>
      </c>
      <c r="P29" s="78">
        <f t="shared" ca="1" si="17"/>
        <v>-8.5695715329442201</v>
      </c>
      <c r="Q29" s="78">
        <f t="shared" ca="1" si="17"/>
        <v>-7.4010988509729394</v>
      </c>
      <c r="R29" s="78">
        <f t="shared" ca="1" si="17"/>
        <v>-5.5821609012708109</v>
      </c>
      <c r="S29" s="78">
        <f t="shared" ca="1" si="17"/>
        <v>-4.7285733057790136</v>
      </c>
      <c r="T29" s="78">
        <f t="shared" ca="1" si="17"/>
        <v>-2.2097785335827131</v>
      </c>
      <c r="U29" s="78">
        <f t="shared" ca="1" si="17"/>
        <v>-1.0205392616660445</v>
      </c>
      <c r="V29" s="78">
        <f t="shared" ca="1" si="17"/>
        <v>2.703479441188018E-2</v>
      </c>
      <c r="W29" s="78">
        <f t="shared" ca="1" si="17"/>
        <v>0.52623021409239512</v>
      </c>
      <c r="X29" s="78">
        <f t="shared" ca="1" si="17"/>
        <v>0.64545206834802127</v>
      </c>
      <c r="Y29" s="78">
        <f t="shared" ca="1" si="17"/>
        <v>0.70342321141961484</v>
      </c>
      <c r="Z29" s="78">
        <f t="shared" ca="1" si="17"/>
        <v>1.5002476798224045</v>
      </c>
      <c r="AA29" s="78">
        <f t="shared" ca="1" si="17"/>
        <v>1.8865318915053639</v>
      </c>
      <c r="AB29" s="78">
        <f t="shared" ca="1" si="17"/>
        <v>3.3088373298152436</v>
      </c>
      <c r="AC29" s="78">
        <f t="shared" ca="1" si="17"/>
        <v>3.9972025912986466</v>
      </c>
      <c r="AD29" s="78">
        <f t="shared" ca="1" si="17"/>
        <v>5.9911599540997447</v>
      </c>
      <c r="AE29" s="78">
        <f t="shared" ca="1" si="17"/>
        <v>6.9448938761212844</v>
      </c>
      <c r="AF29" s="78">
        <f t="shared" ca="1" si="17"/>
        <v>6.8612349468425915</v>
      </c>
      <c r="AG29" s="78">
        <f t="shared" ca="1" si="17"/>
        <v>6.8193064943112596</v>
      </c>
      <c r="AH29" s="78">
        <f t="shared" ca="1" si="17"/>
        <v>7.5231213348437809</v>
      </c>
      <c r="AI29" s="78">
        <f t="shared" ca="1" si="17"/>
        <v>7.8650640463929191</v>
      </c>
      <c r="AJ29" s="78">
        <f t="shared" ca="1" si="17"/>
        <v>8.1848049658187438</v>
      </c>
      <c r="AK29" s="78">
        <f t="shared" ca="1" si="17"/>
        <v>8.3426195181333558</v>
      </c>
      <c r="AL29" s="78">
        <f t="shared" ca="1" si="17"/>
        <v>10.326212979607353</v>
      </c>
      <c r="AM29" s="78">
        <f t="shared" ca="1" si="17"/>
        <v>11.293088773693107</v>
      </c>
      <c r="AN29" s="78">
        <f t="shared" ca="1" si="17"/>
        <v>11.937824779018037</v>
      </c>
      <c r="AO29" s="78">
        <f t="shared" ca="1" si="17"/>
        <v>12.257555198905681</v>
      </c>
      <c r="AP29" s="78">
        <f t="shared" ca="1" si="17"/>
        <v>12.701075421246616</v>
      </c>
      <c r="AQ29" s="78">
        <f t="shared" ca="1" si="17"/>
        <v>12.920064378660973</v>
      </c>
      <c r="AR29" s="78">
        <f t="shared" ca="1" si="17"/>
        <v>12.675924038755843</v>
      </c>
      <c r="AS29" s="78">
        <f t="shared" ca="1" si="17"/>
        <v>12.553866408477743</v>
      </c>
      <c r="AT29" s="78">
        <f t="shared" ca="1" si="17"/>
        <v>12.780455967799083</v>
      </c>
      <c r="AU29" s="78">
        <f t="shared" ca="1" si="17"/>
        <v>12.892777142770697</v>
      </c>
      <c r="AV29" s="78">
        <f t="shared" ca="1" si="17"/>
        <v>12.201360094105931</v>
      </c>
      <c r="AW29" s="78">
        <f t="shared" ca="1" si="17"/>
        <v>11.852859193530422</v>
      </c>
      <c r="AX29" s="78">
        <f t="shared" ca="1" si="17"/>
        <v>11.570146243660773</v>
      </c>
      <c r="AY29" s="78">
        <f t="shared" ca="1" si="17"/>
        <v>11.428706625562489</v>
      </c>
      <c r="AZ29" s="78">
        <f t="shared" ca="1" si="17"/>
        <v>11.490751010742242</v>
      </c>
      <c r="BA29" s="78">
        <f t="shared" ca="1" si="17"/>
        <v>11.521600732105233</v>
      </c>
      <c r="BB29" s="78">
        <f t="shared" ca="1" si="17"/>
        <v>11.60568965028077</v>
      </c>
      <c r="BC29" s="78">
        <f t="shared" ca="1" si="17"/>
        <v>11.647484658164098</v>
      </c>
      <c r="BD29" s="78">
        <f t="shared" ca="1" si="17"/>
        <v>11.337285616288979</v>
      </c>
      <c r="BE29" s="78">
        <f t="shared" ca="1" si="17"/>
        <v>11.182011046468212</v>
      </c>
      <c r="BF29" s="78">
        <f t="shared" ca="1" si="17"/>
        <v>11.294982681807685</v>
      </c>
      <c r="BG29" s="78">
        <f t="shared" ca="1" si="17"/>
        <v>11.351107170372094</v>
      </c>
      <c r="BH29" s="78">
        <f t="shared" ca="1" si="17"/>
        <v>11.179091604470205</v>
      </c>
      <c r="BI29" s="78">
        <f t="shared" ca="1" si="17"/>
        <v>11.093196570870406</v>
      </c>
      <c r="BJ29" s="78">
        <f t="shared" ca="1" si="17"/>
        <v>11.259742067199948</v>
      </c>
      <c r="BK29" s="78">
        <f t="shared" ca="1" si="17"/>
        <v>11.342407076804369</v>
      </c>
      <c r="BL29" s="78">
        <f t="shared" ca="1" si="17"/>
        <v>11.620396716107411</v>
      </c>
      <c r="BM29" s="78">
        <f t="shared" ca="1" si="17"/>
        <v>11.758104501482361</v>
      </c>
      <c r="BN29" s="78">
        <f t="shared" ca="1" si="17"/>
        <v>12.143045591399773</v>
      </c>
      <c r="BO29" s="78">
        <f t="shared" ca="1" si="17"/>
        <v>12.333367490789898</v>
      </c>
      <c r="BP29" s="78">
        <f t="shared" ca="1" si="17"/>
        <v>-142.0780074250375</v>
      </c>
      <c r="BQ29" s="78" t="e">
        <f t="shared" ca="1" si="17"/>
        <v>#DIV/0!</v>
      </c>
      <c r="BR29" s="78" t="e">
        <f t="shared" ref="BR29:BT29" ca="1" si="18">(BR24/BR19)*100</f>
        <v>#DIV/0!</v>
      </c>
      <c r="BS29" s="78" t="e">
        <f t="shared" ca="1" si="18"/>
        <v>#DIV/0!</v>
      </c>
      <c r="BT29" s="78" t="e">
        <f t="shared" ca="1" si="18"/>
        <v>#DIV/0!</v>
      </c>
    </row>
    <row r="30" spans="2:72" s="49" customFormat="1">
      <c r="B30" s="49" t="s">
        <v>241</v>
      </c>
      <c r="C30" s="49">
        <f ca="1">(OFFSET('Res Bill Annual'!$B$25, 0, 'Res Bill Biennial'!C9-2016)*'Res Bill Biennial'!C13 + OFFSET('Res Bill Annual'!$B$25, 0, 'Res Bill Biennial'!C9-2015)*'Res Bill Biennial'!C14)/SUM('Res Bill Biennial'!C13:C14)</f>
        <v>126.06538693716665</v>
      </c>
      <c r="D30" s="49">
        <f ca="1">(OFFSET('Res Bill Annual'!$B$25, 0, 'Res Bill Biennial'!D9-2016)*'Res Bill Biennial'!D13 + OFFSET('Res Bill Annual'!$B$25, 0, 'Res Bill Biennial'!D9-2015)*'Res Bill Biennial'!D14)/SUM('Res Bill Biennial'!D13:D14)</f>
        <v>126.06538693716665</v>
      </c>
      <c r="E30" s="49">
        <f ca="1">(OFFSET('Res Bill Annual'!$B$25, 0, 'Res Bill Biennial'!E9-2016)*'Res Bill Biennial'!E13 + OFFSET('Res Bill Annual'!$B$25, 0, 'Res Bill Biennial'!E9-2015)*'Res Bill Biennial'!E14)/SUM('Res Bill Biennial'!E13:E14)</f>
        <v>125.21907707753749</v>
      </c>
      <c r="F30" s="49">
        <f ca="1">(OFFSET('Res Bill Annual'!$B$25, 0, 'Res Bill Biennial'!F9-2016)*'Res Bill Biennial'!F13 + OFFSET('Res Bill Annual'!$B$25, 0, 'Res Bill Biennial'!F9-2015)*'Res Bill Biennial'!F14)/SUM('Res Bill Biennial'!F13:F14)</f>
        <v>124.79849924171569</v>
      </c>
      <c r="G30" s="49">
        <f ca="1">(OFFSET('Res Bill Annual'!$B$25, 0, 'Res Bill Biennial'!G9-2016)*'Res Bill Biennial'!G13 + OFFSET('Res Bill Annual'!$B$25, 0, 'Res Bill Biennial'!G9-2015)*'Res Bill Biennial'!G14)/SUM('Res Bill Biennial'!G13:G14)</f>
        <v>126.95819616908085</v>
      </c>
      <c r="H30" s="49">
        <f ca="1">(OFFSET('Res Bill Annual'!$B$25, 0, 'Res Bill Biennial'!H9-2016)*'Res Bill Biennial'!H13 + OFFSET('Res Bill Annual'!$B$25, 0, 'Res Bill Biennial'!H9-2015)*'Res Bill Biennial'!H14)/SUM('Res Bill Biennial'!H13:H14)</f>
        <v>128.03146815026776</v>
      </c>
      <c r="I30" s="49">
        <f ca="1">(OFFSET('Res Bill Annual'!$B$25, 0, 'Res Bill Biennial'!I9-2016)*'Res Bill Biennial'!I13 + OFFSET('Res Bill Annual'!$B$25, 0, 'Res Bill Biennial'!I9-2015)*'Res Bill Biennial'!I14)/SUM('Res Bill Biennial'!I13:I14)</f>
        <v>130.0792933184799</v>
      </c>
      <c r="J30" s="49">
        <f ca="1">(OFFSET('Res Bill Annual'!$B$25, 0, 'Res Bill Biennial'!J9-2016)*'Res Bill Biennial'!J13 + OFFSET('Res Bill Annual'!$B$25, 0, 'Res Bill Biennial'!J9-2015)*'Res Bill Biennial'!J14)/SUM('Res Bill Biennial'!J13:J14)</f>
        <v>131.09697008023412</v>
      </c>
      <c r="K30" s="49">
        <f ca="1">(OFFSET('Res Bill Annual'!$B$25, 0, 'Res Bill Biennial'!K9-2016)*'Res Bill Biennial'!K13 + OFFSET('Res Bill Annual'!$B$25, 0, 'Res Bill Biennial'!K9-2015)*'Res Bill Biennial'!K14)/SUM('Res Bill Biennial'!K13:K14)</f>
        <v>132.49069441715008</v>
      </c>
      <c r="L30" s="49">
        <f ca="1">(OFFSET('Res Bill Annual'!$B$25, 0, 'Res Bill Biennial'!L9-2016)*'Res Bill Biennial'!L13 + OFFSET('Res Bill Annual'!$B$25, 0, 'Res Bill Biennial'!L9-2015)*'Res Bill Biennial'!L14)/SUM('Res Bill Biennial'!L13:L14)</f>
        <v>133.18331256248177</v>
      </c>
      <c r="M30" s="49">
        <f ca="1">(OFFSET('Res Bill Annual'!$B$25, 0, 'Res Bill Biennial'!M9-2016)*'Res Bill Biennial'!M13 + OFFSET('Res Bill Annual'!$B$25, 0, 'Res Bill Biennial'!M9-2015)*'Res Bill Biennial'!M14)/SUM('Res Bill Biennial'!M13:M14)</f>
        <v>133.18331256248177</v>
      </c>
      <c r="N30" s="49">
        <f ca="1">(OFFSET('Res Bill Annual'!$B$25, 0, 'Res Bill Biennial'!N9-2016)*'Res Bill Biennial'!N13 + OFFSET('Res Bill Annual'!$B$25, 0, 'Res Bill Biennial'!N9-2015)*'Res Bill Biennial'!N14)/SUM('Res Bill Biennial'!N13:N14)</f>
        <v>138.92554788355636</v>
      </c>
      <c r="O30" s="49">
        <f ca="1">(OFFSET('Res Bill Annual'!$B$25, 0, 'Res Bill Biennial'!O9-2016)*'Res Bill Biennial'!O13 + OFFSET('Res Bill Annual'!$B$25, 0, 'Res Bill Biennial'!O9-2015)*'Res Bill Biennial'!O14)/SUM('Res Bill Biennial'!O13:O14)</f>
        <v>141.77917989154838</v>
      </c>
      <c r="P30" s="49">
        <f ca="1">(OFFSET('Res Bill Annual'!$B$25, 0, 'Res Bill Biennial'!P9-2016)*'Res Bill Biennial'!P13 + OFFSET('Res Bill Annual'!$B$25, 0, 'Res Bill Biennial'!P9-2015)*'Res Bill Biennial'!P14)/SUM('Res Bill Biennial'!P13:P14)</f>
        <v>147.28128267477265</v>
      </c>
      <c r="Q30" s="49">
        <f ca="1">(OFFSET('Res Bill Annual'!$B$25, 0, 'Res Bill Biennial'!Q9-2016)*'Res Bill Biennial'!Q13 + OFFSET('Res Bill Annual'!$B$25, 0, 'Res Bill Biennial'!Q9-2015)*'Res Bill Biennial'!Q14)/SUM('Res Bill Biennial'!Q13:Q14)</f>
        <v>150.01557964024994</v>
      </c>
      <c r="R30" s="49">
        <f ca="1">(OFFSET('Res Bill Annual'!$B$25, 0, 'Res Bill Biennial'!R9-2016)*'Res Bill Biennial'!R13 + OFFSET('Res Bill Annual'!$B$25, 0, 'Res Bill Biennial'!R9-2015)*'Res Bill Biennial'!R14)/SUM('Res Bill Biennial'!R13:R14)</f>
        <v>155.92594976333882</v>
      </c>
      <c r="S30" s="49">
        <f ca="1">(OFFSET('Res Bill Annual'!$B$25, 0, 'Res Bill Biennial'!S9-2016)*'Res Bill Biennial'!S13 + OFFSET('Res Bill Annual'!$B$25, 0, 'Res Bill Biennial'!S9-2015)*'Res Bill Biennial'!S14)/SUM('Res Bill Biennial'!S13:S14)</f>
        <v>158.86313718587897</v>
      </c>
      <c r="T30" s="49">
        <f ca="1">(OFFSET('Res Bill Annual'!$B$25, 0, 'Res Bill Biennial'!T9-2016)*'Res Bill Biennial'!T13 + OFFSET('Res Bill Annual'!$B$25, 0, 'Res Bill Biennial'!T9-2015)*'Res Bill Biennial'!T14)/SUM('Res Bill Biennial'!T13:T14)</f>
        <v>164.43939448153074</v>
      </c>
      <c r="U30" s="49">
        <f ca="1">(OFFSET('Res Bill Annual'!$B$25, 0, 'Res Bill Biennial'!U9-2016)*'Res Bill Biennial'!U13 + OFFSET('Res Bill Annual'!$B$25, 0, 'Res Bill Biennial'!U9-2015)*'Res Bill Biennial'!U14)/SUM('Res Bill Biennial'!U13:U14)</f>
        <v>167.21054289568056</v>
      </c>
      <c r="V30" s="49">
        <f ca="1">(OFFSET('Res Bill Annual'!$B$25, 0, 'Res Bill Biennial'!V9-2016)*'Res Bill Biennial'!V13 + OFFSET('Res Bill Annual'!$B$25, 0, 'Res Bill Biennial'!V9-2015)*'Res Bill Biennial'!V14)/SUM('Res Bill Biennial'!V13:V14)</f>
        <v>171.99939603442976</v>
      </c>
      <c r="W30" s="49">
        <f ca="1">(OFFSET('Res Bill Annual'!$B$25, 0, 'Res Bill Biennial'!W9-2016)*'Res Bill Biennial'!W13 + OFFSET('Res Bill Annual'!$B$25, 0, 'Res Bill Biennial'!W9-2015)*'Res Bill Biennial'!W14)/SUM('Res Bill Biennial'!W13:W14)</f>
        <v>174.37924009065529</v>
      </c>
      <c r="X30" s="49">
        <f ca="1">(OFFSET('Res Bill Annual'!$B$25, 0, 'Res Bill Biennial'!X9-2016)*'Res Bill Biennial'!X13 + OFFSET('Res Bill Annual'!$B$25, 0, 'Res Bill Biennial'!X9-2015)*'Res Bill Biennial'!X14)/SUM('Res Bill Biennial'!X13:X14)</f>
        <v>176.94477190010585</v>
      </c>
      <c r="Y30" s="49">
        <f ca="1">(OFFSET('Res Bill Annual'!$B$25, 0, 'Res Bill Biennial'!Y9-2016)*'Res Bill Biennial'!Y13 + OFFSET('Res Bill Annual'!$B$25, 0, 'Res Bill Biennial'!Y9-2015)*'Res Bill Biennial'!Y14)/SUM('Res Bill Biennial'!Y13:Y14)</f>
        <v>178.21972551653121</v>
      </c>
      <c r="Z30" s="49">
        <f ca="1">(OFFSET('Res Bill Annual'!$B$25, 0, 'Res Bill Biennial'!Z9-2016)*'Res Bill Biennial'!Z13 + OFFSET('Res Bill Annual'!$B$25, 0, 'Res Bill Biennial'!Z9-2015)*'Res Bill Biennial'!Z14)/SUM('Res Bill Biennial'!Z13:Z14)</f>
        <v>181.2098150089185</v>
      </c>
      <c r="AA30" s="49">
        <f ca="1">(OFFSET('Res Bill Annual'!$B$25, 0, 'Res Bill Biennial'!AA9-2016)*'Res Bill Biennial'!AA13 + OFFSET('Res Bill Annual'!$B$25, 0, 'Res Bill Biennial'!AA9-2015)*'Res Bill Biennial'!AA14)/SUM('Res Bill Biennial'!AA13:AA14)</f>
        <v>182.69575464829924</v>
      </c>
      <c r="AB30" s="49">
        <f ca="1">(OFFSET('Res Bill Annual'!$B$25, 0, 'Res Bill Biennial'!AB9-2016)*'Res Bill Biennial'!AB13 + OFFSET('Res Bill Annual'!$B$25, 0, 'Res Bill Biennial'!AB9-2015)*'Res Bill Biennial'!AB14)/SUM('Res Bill Biennial'!AB13:AB14)</f>
        <v>185.9680149408353</v>
      </c>
      <c r="AC30" s="49">
        <f ca="1">(OFFSET('Res Bill Annual'!$B$25, 0, 'Res Bill Biennial'!AC9-2016)*'Res Bill Biennial'!AC13 + OFFSET('Res Bill Annual'!$B$25, 0, 'Res Bill Biennial'!AC9-2015)*'Res Bill Biennial'!AC14)/SUM('Res Bill Biennial'!AC13:AC14)</f>
        <v>187.59418074337412</v>
      </c>
      <c r="AD30" s="49">
        <f ca="1">(OFFSET('Res Bill Annual'!$B$25, 0, 'Res Bill Biennial'!AD9-2016)*'Res Bill Biennial'!AD13 + OFFSET('Res Bill Annual'!$B$25, 0, 'Res Bill Biennial'!AD9-2015)*'Res Bill Biennial'!AD14)/SUM('Res Bill Biennial'!AD13:AD14)</f>
        <v>192.47857454709049</v>
      </c>
      <c r="AE30" s="49">
        <f ca="1">(OFFSET('Res Bill Annual'!$B$25, 0, 'Res Bill Biennial'!AE9-2016)*'Res Bill Biennial'!AE13 + OFFSET('Res Bill Annual'!$B$25, 0, 'Res Bill Biennial'!AE9-2015)*'Res Bill Biennial'!AE14)/SUM('Res Bill Biennial'!AE13:AE14)</f>
        <v>194.90589800539041</v>
      </c>
      <c r="AF30" s="49">
        <f ca="1">(OFFSET('Res Bill Annual'!$B$25, 0, 'Res Bill Biennial'!AF9-2016)*'Res Bill Biennial'!AF13 + OFFSET('Res Bill Annual'!$B$25, 0, 'Res Bill Biennial'!AF9-2015)*'Res Bill Biennial'!AF14)/SUM('Res Bill Biennial'!AF13:AF14)</f>
        <v>193.80742783093933</v>
      </c>
      <c r="AG30" s="49">
        <f ca="1">(OFFSET('Res Bill Annual'!$B$25, 0, 'Res Bill Biennial'!AG9-2016)*'Res Bill Biennial'!AG13 + OFFSET('Res Bill Annual'!$B$25, 0, 'Res Bill Biennial'!AG9-2015)*'Res Bill Biennial'!AG14)/SUM('Res Bill Biennial'!AG13:AG14)</f>
        <v>193.26153768984156</v>
      </c>
      <c r="AH30" s="49">
        <f ca="1">(OFFSET('Res Bill Annual'!$B$25, 0, 'Res Bill Biennial'!AH9-2016)*'Res Bill Biennial'!AH13 + OFFSET('Res Bill Annual'!$B$25, 0, 'Res Bill Biennial'!AH9-2015)*'Res Bill Biennial'!AH14)/SUM('Res Bill Biennial'!AH13:AH14)</f>
        <v>196.21461511243857</v>
      </c>
      <c r="AI30" s="49">
        <f ca="1">(OFFSET('Res Bill Annual'!$B$25, 0, 'Res Bill Biennial'!AI9-2016)*'Res Bill Biennial'!AI13 + OFFSET('Res Bill Annual'!$B$25, 0, 'Res Bill Biennial'!AI9-2015)*'Res Bill Biennial'!AI14)/SUM('Res Bill Biennial'!AI13:AI14)</f>
        <v>197.68216142219592</v>
      </c>
      <c r="AJ30" s="49">
        <f ca="1">(OFFSET('Res Bill Annual'!$B$25, 0, 'Res Bill Biennial'!AJ9-2016)*'Res Bill Biennial'!AJ13 + OFFSET('Res Bill Annual'!$B$25, 0, 'Res Bill Biennial'!AJ9-2015)*'Res Bill Biennial'!AJ14)/SUM('Res Bill Biennial'!AJ13:AJ14)</f>
        <v>198.58778076352939</v>
      </c>
      <c r="AK30" s="49">
        <f ca="1">(OFFSET('Res Bill Annual'!$B$25, 0, 'Res Bill Biennial'!AK9-2016)*'Res Bill Biennial'!AK13 + OFFSET('Res Bill Annual'!$B$25, 0, 'Res Bill Biennial'!AK9-2015)*'Res Bill Biennial'!AK14)/SUM('Res Bill Biennial'!AK13:AK14)</f>
        <v>199.03783273719222</v>
      </c>
      <c r="AL30" s="49">
        <f ca="1">(OFFSET('Res Bill Annual'!$B$25, 0, 'Res Bill Biennial'!AL9-2016)*'Res Bill Biennial'!AL13 + OFFSET('Res Bill Annual'!$B$25, 0, 'Res Bill Biennial'!AL9-2015)*'Res Bill Biennial'!AL14)/SUM('Res Bill Biennial'!AL13:AL14)</f>
        <v>201.63424981742364</v>
      </c>
      <c r="AM30" s="49">
        <f ca="1">(OFFSET('Res Bill Annual'!$B$25, 0, 'Res Bill Biennial'!AM9-2016)*'Res Bill Biennial'!AM13 + OFFSET('Res Bill Annual'!$B$25, 0, 'Res Bill Biennial'!AM9-2015)*'Res Bill Biennial'!AM14)/SUM('Res Bill Biennial'!AM13:AM14)</f>
        <v>202.92455202065327</v>
      </c>
      <c r="AN30" s="49">
        <f ca="1">(OFFSET('Res Bill Annual'!$B$25, 0, 'Res Bill Biennial'!AN9-2016)*'Res Bill Biennial'!AN13 + OFFSET('Res Bill Annual'!$B$25, 0, 'Res Bill Biennial'!AN9-2015)*'Res Bill Biennial'!AN14)/SUM('Res Bill Biennial'!AN13:AN14)</f>
        <v>203.21043960532799</v>
      </c>
      <c r="AO30" s="49">
        <f ca="1">(OFFSET('Res Bill Annual'!$B$25, 0, 'Res Bill Biennial'!AO9-2016)*'Res Bill Biennial'!AO13 + OFFSET('Res Bill Annual'!$B$25, 0, 'Res Bill Biennial'!AO9-2015)*'Res Bill Biennial'!AO14)/SUM('Res Bill Biennial'!AO13:AO14)</f>
        <v>203.35251284278681</v>
      </c>
      <c r="AP30" s="49">
        <f ca="1">(OFFSET('Res Bill Annual'!$B$25, 0, 'Res Bill Biennial'!AP9-2016)*'Res Bill Biennial'!AP13 + OFFSET('Res Bill Annual'!$B$25, 0, 'Res Bill Biennial'!AP9-2015)*'Res Bill Biennial'!AP14)/SUM('Res Bill Biennial'!AP13:AP14)</f>
        <v>204.23374052159357</v>
      </c>
      <c r="AQ30" s="49">
        <f ca="1">(OFFSET('Res Bill Annual'!$B$25, 0, 'Res Bill Biennial'!AQ9-2016)*'Res Bill Biennial'!AQ13 + OFFSET('Res Bill Annual'!$B$25, 0, 'Res Bill Biennial'!AQ9-2015)*'Res Bill Biennial'!AQ14)/SUM('Res Bill Biennial'!AQ13:AQ14)</f>
        <v>204.67167093892468</v>
      </c>
      <c r="AR30" s="49">
        <f ca="1">(OFFSET('Res Bill Annual'!$B$25, 0, 'Res Bill Biennial'!AR9-2016)*'Res Bill Biennial'!AR13 + OFFSET('Res Bill Annual'!$B$25, 0, 'Res Bill Biennial'!AR9-2015)*'Res Bill Biennial'!AR14)/SUM('Res Bill Biennial'!AR13:AR14)</f>
        <v>203.85294863265801</v>
      </c>
      <c r="AS30" s="49">
        <f ca="1">(OFFSET('Res Bill Annual'!$B$25, 0, 'Res Bill Biennial'!AS9-2016)*'Res Bill Biennial'!AS13 + OFFSET('Res Bill Annual'!$B$25, 0, 'Res Bill Biennial'!AS9-2015)*'Res Bill Biennial'!AS14)/SUM('Res Bill Biennial'!AS13:AS14)</f>
        <v>203.44608056679436</v>
      </c>
      <c r="AT30" s="49">
        <f ca="1">(OFFSET('Res Bill Annual'!$B$25, 0, 'Res Bill Biennial'!AT9-2016)*'Res Bill Biennial'!AT13 + OFFSET('Res Bill Annual'!$B$25, 0, 'Res Bill Biennial'!AT9-2015)*'Res Bill Biennial'!AT14)/SUM('Res Bill Biennial'!AT13:AT14)</f>
        <v>203.78925321340736</v>
      </c>
      <c r="AU30" s="49">
        <f ca="1">(OFFSET('Res Bill Annual'!$B$25, 0, 'Res Bill Biennial'!AU9-2016)*'Res Bill Biennial'!AU13 + OFFSET('Res Bill Annual'!$B$25, 0, 'Res Bill Biennial'!AU9-2015)*'Res Bill Biennial'!AU14)/SUM('Res Bill Biennial'!AU13:AU14)</f>
        <v>203.95979454337481</v>
      </c>
      <c r="AV30" s="49">
        <f ca="1">(OFFSET('Res Bill Annual'!$B$25, 0, 'Res Bill Biennial'!AV9-2016)*'Res Bill Biennial'!AV13 + OFFSET('Res Bill Annual'!$B$25, 0, 'Res Bill Biennial'!AV9-2015)*'Res Bill Biennial'!AV14)/SUM('Res Bill Biennial'!AV13:AV14)</f>
        <v>202.04494964488163</v>
      </c>
      <c r="AW30" s="49">
        <f ca="1">(OFFSET('Res Bill Annual'!$B$25, 0, 'Res Bill Biennial'!AW9-2016)*'Res Bill Biennial'!AW13 + OFFSET('Res Bill Annual'!$B$25, 0, 'Res Bill Biennial'!AW9-2015)*'Res Bill Biennial'!AW14)/SUM('Res Bill Biennial'!AW13:AW14)</f>
        <v>201.09335808042135</v>
      </c>
      <c r="AX30" s="49">
        <f ca="1">(OFFSET('Res Bill Annual'!$B$25, 0, 'Res Bill Biennial'!AX9-2016)*'Res Bill Biennial'!AX13 + OFFSET('Res Bill Annual'!$B$25, 0, 'Res Bill Biennial'!AX9-2015)*'Res Bill Biennial'!AX14)/SUM('Res Bill Biennial'!AX13:AX14)</f>
        <v>200.19674683981137</v>
      </c>
      <c r="AY30" s="49">
        <f ca="1">(OFFSET('Res Bill Annual'!$B$25, 0, 'Res Bill Biennial'!AY9-2016)*'Res Bill Biennial'!AY13 + OFFSET('Res Bill Annual'!$B$25, 0, 'Res Bill Biennial'!AY9-2015)*'Res Bill Biennial'!AY14)/SUM('Res Bill Biennial'!AY13:AY14)</f>
        <v>199.75117148598707</v>
      </c>
      <c r="AZ30" s="49">
        <f ca="1">(OFFSET('Res Bill Annual'!$B$25, 0, 'Res Bill Biennial'!AZ9-2016)*'Res Bill Biennial'!AZ13 + OFFSET('Res Bill Annual'!$B$25, 0, 'Res Bill Biennial'!AZ9-2015)*'Res Bill Biennial'!AZ14)/SUM('Res Bill Biennial'!AZ13:AZ14)</f>
        <v>199.67997564967672</v>
      </c>
      <c r="BA30" s="49">
        <f ca="1">(OFFSET('Res Bill Annual'!$B$25, 0, 'Res Bill Biennial'!BA9-2016)*'Res Bill Biennial'!BA13 + OFFSET('Res Bill Annual'!$B$25, 0, 'Res Bill Biennial'!BA9-2015)*'Res Bill Biennial'!BA14)/SUM('Res Bill Biennial'!BA13:BA14)</f>
        <v>199.64459452961265</v>
      </c>
      <c r="BB30" s="49">
        <f ca="1">(OFFSET('Res Bill Annual'!$B$25, 0, 'Res Bill Biennial'!BB9-2016)*'Res Bill Biennial'!BB13 + OFFSET('Res Bill Annual'!$B$25, 0, 'Res Bill Biennial'!BB9-2015)*'Res Bill Biennial'!BB14)/SUM('Res Bill Biennial'!BB13:BB14)</f>
        <v>199.62350996288149</v>
      </c>
      <c r="BC30" s="49">
        <f ca="1">(OFFSET('Res Bill Annual'!$B$25, 0, 'Res Bill Biennial'!BC9-2016)*'Res Bill Biennial'!BC13 + OFFSET('Res Bill Annual'!$B$25, 0, 'Res Bill Biennial'!BC9-2015)*'Res Bill Biennial'!BC14)/SUM('Res Bill Biennial'!BC13:BC14)</f>
        <v>199.61303188402638</v>
      </c>
      <c r="BD30" s="49">
        <f ca="1">(OFFSET('Res Bill Annual'!$B$25, 0, 'Res Bill Biennial'!BD9-2016)*'Res Bill Biennial'!BD13 + OFFSET('Res Bill Annual'!$B$25, 0, 'Res Bill Biennial'!BD9-2015)*'Res Bill Biennial'!BD14)/SUM('Res Bill Biennial'!BD13:BD14)</f>
        <v>198.65151681345583</v>
      </c>
      <c r="BE30" s="49">
        <f ca="1">(OFFSET('Res Bill Annual'!$B$25, 0, 'Res Bill Biennial'!BE9-2016)*'Res Bill Biennial'!BE13 + OFFSET('Res Bill Annual'!$B$25, 0, 'Res Bill Biennial'!BE9-2015)*'Res Bill Biennial'!BE14)/SUM('Res Bill Biennial'!BE13:BE14)</f>
        <v>198.17368718298479</v>
      </c>
      <c r="BF30" s="49">
        <f ca="1">(OFFSET('Res Bill Annual'!$B$25, 0, 'Res Bill Biennial'!BF9-2016)*'Res Bill Biennial'!BF13 + OFFSET('Res Bill Annual'!$B$25, 0, 'Res Bill Biennial'!BF9-2015)*'Res Bill Biennial'!BF14)/SUM('Res Bill Biennial'!BF13:BF14)</f>
        <v>198.21454038422229</v>
      </c>
      <c r="BG30" s="49">
        <f ca="1">(OFFSET('Res Bill Annual'!$B$25, 0, 'Res Bill Biennial'!BG9-2016)*'Res Bill Biennial'!BG13 + OFFSET('Res Bill Annual'!$B$25, 0, 'Res Bill Biennial'!BG9-2015)*'Res Bill Biennial'!BG14)/SUM('Res Bill Biennial'!BG13:BG14)</f>
        <v>198.23484258295878</v>
      </c>
      <c r="BH30" s="49">
        <f ca="1">(OFFSET('Res Bill Annual'!$B$25, 0, 'Res Bill Biennial'!BH9-2016)*'Res Bill Biennial'!BH13 + OFFSET('Res Bill Annual'!$B$25, 0, 'Res Bill Biennial'!BH9-2015)*'Res Bill Biennial'!BH14)/SUM('Res Bill Biennial'!BH13:BH14)</f>
        <v>197.60111512698307</v>
      </c>
      <c r="BI30" s="49">
        <f ca="1">(OFFSET('Res Bill Annual'!$B$25, 0, 'Res Bill Biennial'!BI9-2016)*'Res Bill Biennial'!BI13 + OFFSET('Res Bill Annual'!$B$25, 0, 'Res Bill Biennial'!BI9-2015)*'Res Bill Biennial'!BI14)/SUM('Res Bill Biennial'!BI13:BI14)</f>
        <v>197.28618115935578</v>
      </c>
      <c r="BJ30" s="49">
        <f ca="1">(OFFSET('Res Bill Annual'!$B$25, 0, 'Res Bill Biennial'!BJ9-2016)*'Res Bill Biennial'!BJ13 + OFFSET('Res Bill Annual'!$B$25, 0, 'Res Bill Biennial'!BJ9-2015)*'Res Bill Biennial'!BJ14)/SUM('Res Bill Biennial'!BJ13:BJ14)</f>
        <v>197.44655307810586</v>
      </c>
      <c r="BK30" s="49">
        <f ca="1">(OFFSET('Res Bill Annual'!$B$25, 0, 'Res Bill Biennial'!BK9-2016)*'Res Bill Biennial'!BK13 + OFFSET('Res Bill Annual'!$B$25, 0, 'Res Bill Biennial'!BK9-2015)*'Res Bill Biennial'!BK14)/SUM('Res Bill Biennial'!BK13:BK14)</f>
        <v>197.52625068973953</v>
      </c>
      <c r="BL30" s="49">
        <f ca="1">(OFFSET('Res Bill Annual'!$B$25, 0, 'Res Bill Biennial'!BL9-2016)*'Res Bill Biennial'!BL13 + OFFSET('Res Bill Annual'!$B$25, 0, 'Res Bill Biennial'!BL9-2015)*'Res Bill Biennial'!BL14)/SUM('Res Bill Biennial'!BL13:BL14)</f>
        <v>197.94836735548066</v>
      </c>
      <c r="BM30" s="49">
        <f ca="1">(OFFSET('Res Bill Annual'!$B$25, 0, 'Res Bill Biennial'!BM9-2016)*'Res Bill Biennial'!BM13 + OFFSET('Res Bill Annual'!$B$25, 0, 'Res Bill Biennial'!BM9-2015)*'Res Bill Biennial'!BM14)/SUM('Res Bill Biennial'!BM13:BM14)</f>
        <v>198.15814030296769</v>
      </c>
      <c r="BN30" s="49">
        <f ca="1">(OFFSET('Res Bill Annual'!$B$25, 0, 'Res Bill Biennial'!BN9-2016)*'Res Bill Biennial'!BN13 + OFFSET('Res Bill Annual'!$B$25, 0, 'Res Bill Biennial'!BN9-2015)*'Res Bill Biennial'!BN14)/SUM('Res Bill Biennial'!BN13:BN14)</f>
        <v>198.83729761914316</v>
      </c>
      <c r="BO30" s="49">
        <f ca="1">(OFFSET('Res Bill Annual'!$B$25, 0, 'Res Bill Biennial'!BO9-2016)*'Res Bill Biennial'!BO13 + OFFSET('Res Bill Annual'!$B$25, 0, 'Res Bill Biennial'!BO9-2015)*'Res Bill Biennial'!BO14)/SUM('Res Bill Biennial'!BO13:BO14)</f>
        <v>199.17480817862639</v>
      </c>
      <c r="BP30" s="49">
        <f ca="1">(OFFSET('Res Bill Annual'!$B$25, 0, 'Res Bill Biennial'!BP9-2016)*'Res Bill Biennial'!BP13 + OFFSET('Res Bill Annual'!$B$25, 0, 'Res Bill Biennial'!BP9-2015)*'Res Bill Biennial'!BP14)/SUM('Res Bill Biennial'!BP13:BP14)</f>
        <v>199.70678766893437</v>
      </c>
      <c r="BQ30" s="49">
        <f ca="1">(OFFSET('Res Bill Annual'!$B$25, 0, 'Res Bill Biennial'!BQ9-2016)*'Res Bill Biennial'!BQ13 + OFFSET('Res Bill Annual'!$B$25, 0, 'Res Bill Biennial'!BQ9-2015)*'Res Bill Biennial'!BQ14)/SUM('Res Bill Biennial'!BQ13:BQ14)</f>
        <v>199.9711574859578</v>
      </c>
      <c r="BR30" s="49">
        <f ca="1">(OFFSET('Res Bill Annual'!$B$25, 0, 'Res Bill Biennial'!BR9-2016)*'Res Bill Biennial'!BR13 + OFFSET('Res Bill Annual'!$B$25, 0, 'Res Bill Biennial'!BR9-2015)*'Res Bill Biennial'!BR14)/SUM('Res Bill Biennial'!BR13:BR14)</f>
        <v>203.64870760886168</v>
      </c>
      <c r="BS30" s="49">
        <f ca="1">(OFFSET('Res Bill Annual'!$B$25, 0, 'Res Bill Biennial'!BS9-2016)*'Res Bill Biennial'!BS13 + OFFSET('Res Bill Annual'!$B$25, 0, 'Res Bill Biennial'!BS9-2015)*'Res Bill Biennial'!BS14)/SUM('Res Bill Biennial'!BS13:BS14)</f>
        <v>205.47628418051454</v>
      </c>
      <c r="BT30" s="49">
        <f ca="1">(OFFSET('Res Bill Annual'!$B$25, 0, 'Res Bill Biennial'!BT9-2016)*'Res Bill Biennial'!BT13 + OFFSET('Res Bill Annual'!$B$25, 0, 'Res Bill Biennial'!BT9-2015)*'Res Bill Biennial'!BT14)/SUM('Res Bill Biennial'!BT13:BT14)</f>
        <v>68.213442457173045</v>
      </c>
    </row>
    <row r="31" spans="2:72">
      <c r="E31" s="49"/>
      <c r="F31" s="49"/>
      <c r="G31" s="49"/>
      <c r="H31" s="49"/>
      <c r="I31" s="49"/>
      <c r="J31" s="49"/>
      <c r="K31" s="49"/>
      <c r="L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row>
    <row r="32" spans="2:72">
      <c r="B32" s="81" t="s">
        <v>247</v>
      </c>
      <c r="C32" s="23"/>
      <c r="D32" s="23"/>
      <c r="E32" s="23"/>
      <c r="F32" s="23"/>
      <c r="G32" s="23"/>
      <c r="H32" s="23"/>
      <c r="I32" s="23"/>
      <c r="J32" s="23"/>
      <c r="K32" s="23"/>
      <c r="L32" s="23"/>
      <c r="M32" s="23"/>
      <c r="N32" s="23"/>
      <c r="O32" s="23"/>
      <c r="P32" s="23"/>
      <c r="Q32" s="23"/>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row>
    <row r="33" spans="2:72">
      <c r="B33" s="51" t="s">
        <v>197</v>
      </c>
      <c r="D33" s="13"/>
      <c r="I33" s="49"/>
      <c r="J33" s="49"/>
      <c r="K33" s="49"/>
      <c r="L33" s="49"/>
      <c r="N33" s="49"/>
      <c r="O33" s="49"/>
      <c r="P33" s="49"/>
      <c r="Q33" s="49"/>
      <c r="R33" s="49"/>
    </row>
    <row r="34" spans="2:72">
      <c r="B34" s="52" t="s">
        <v>198</v>
      </c>
      <c r="C34" s="13"/>
      <c r="D34" s="23"/>
      <c r="E34" s="49"/>
      <c r="F34" s="49"/>
      <c r="G34" s="49"/>
      <c r="H34" s="49"/>
      <c r="I34" s="49"/>
      <c r="J34" s="49"/>
      <c r="K34" s="49"/>
      <c r="L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row>
    <row r="35" spans="2:72">
      <c r="B35" s="60" t="s">
        <v>199</v>
      </c>
      <c r="I35" s="49"/>
      <c r="J35" s="49"/>
      <c r="K35" s="49"/>
      <c r="L35" s="49"/>
      <c r="N35" s="49"/>
      <c r="O35" s="49"/>
      <c r="P35" s="49"/>
      <c r="Q35" s="49"/>
      <c r="R35" s="49"/>
    </row>
    <row r="36" spans="2:72">
      <c r="I36" s="49"/>
      <c r="J36" s="49"/>
      <c r="K36" s="49"/>
      <c r="L36" s="49"/>
      <c r="N36" s="49"/>
      <c r="O36" s="49"/>
      <c r="P36" s="49"/>
      <c r="Q36" s="49"/>
      <c r="R36" s="49"/>
    </row>
    <row r="37" spans="2:72">
      <c r="C37" s="49"/>
      <c r="I37" s="49"/>
      <c r="J37" s="49"/>
      <c r="K37" s="49"/>
      <c r="L37" s="49"/>
      <c r="N37" s="49"/>
      <c r="O37" s="49"/>
      <c r="P37" s="49"/>
      <c r="Q37" s="49"/>
      <c r="R37" s="49"/>
    </row>
    <row r="38" spans="2:72">
      <c r="C38" s="49"/>
      <c r="I38" s="49"/>
      <c r="J38" s="49"/>
      <c r="K38" s="49"/>
      <c r="L38" s="49"/>
      <c r="N38" s="49"/>
      <c r="O38" s="49"/>
      <c r="P38" s="49"/>
      <c r="Q38" s="49"/>
      <c r="R38" s="49"/>
    </row>
    <row r="39" spans="2:72">
      <c r="C39" s="49"/>
      <c r="I39" s="49"/>
      <c r="J39" s="49"/>
      <c r="K39" s="49"/>
      <c r="L39" s="49"/>
      <c r="N39" s="49"/>
      <c r="O39" s="49"/>
      <c r="P39" s="49"/>
      <c r="Q39" s="49"/>
      <c r="R39" s="49"/>
    </row>
    <row r="40" spans="2:72">
      <c r="C40" s="49"/>
      <c r="I40" s="49"/>
      <c r="J40" s="49"/>
      <c r="K40" s="49"/>
      <c r="L40" s="49"/>
      <c r="N40" s="49"/>
      <c r="O40" s="49"/>
      <c r="P40" s="49"/>
      <c r="Q40" s="49"/>
      <c r="R40" s="49"/>
    </row>
    <row r="41" spans="2:72">
      <c r="C41" s="49"/>
      <c r="I41" s="49"/>
      <c r="J41" s="49"/>
      <c r="K41" s="49"/>
      <c r="L41" s="49"/>
      <c r="N41" s="49"/>
      <c r="O41" s="49"/>
      <c r="P41" s="49"/>
      <c r="Q41" s="49"/>
      <c r="R41" s="49"/>
    </row>
    <row r="42" spans="2:72">
      <c r="C42" s="49"/>
      <c r="I42" s="49"/>
      <c r="J42" s="49"/>
      <c r="K42" s="49"/>
      <c r="L42" s="49"/>
      <c r="N42" s="49"/>
      <c r="O42" s="49"/>
      <c r="P42" s="49"/>
      <c r="Q42" s="49"/>
      <c r="R42" s="49"/>
    </row>
    <row r="43" spans="2:72">
      <c r="C43" s="49"/>
      <c r="I43" s="49"/>
      <c r="J43" s="49"/>
      <c r="K43" s="49"/>
      <c r="L43" s="49"/>
      <c r="N43" s="49"/>
      <c r="O43" s="49"/>
      <c r="P43" s="49"/>
      <c r="Q43" s="49"/>
      <c r="R43" s="49"/>
    </row>
    <row r="44" spans="2:72">
      <c r="C44" s="49"/>
      <c r="I44" s="49"/>
      <c r="J44" s="49"/>
      <c r="K44" s="49"/>
      <c r="L44" s="49"/>
      <c r="N44" s="49"/>
      <c r="O44" s="49"/>
      <c r="P44" s="49"/>
      <c r="Q44" s="49"/>
      <c r="R44" s="49"/>
    </row>
    <row r="45" spans="2:72">
      <c r="C45" s="49"/>
    </row>
    <row r="46" spans="2:72">
      <c r="C46" s="49"/>
    </row>
    <row r="47" spans="2:72">
      <c r="C47" s="49"/>
    </row>
    <row r="48" spans="2:72">
      <c r="C48" s="49"/>
    </row>
    <row r="49" spans="3:3">
      <c r="C49" s="49"/>
    </row>
    <row r="50" spans="3:3">
      <c r="C50" s="49"/>
    </row>
    <row r="51" spans="3:3">
      <c r="C51" s="49"/>
    </row>
    <row r="52" spans="3:3">
      <c r="C52" s="49"/>
    </row>
    <row r="53" spans="3:3">
      <c r="C53" s="49"/>
    </row>
    <row r="54" spans="3:3">
      <c r="C54" s="49"/>
    </row>
    <row r="55" spans="3:3">
      <c r="C55" s="49"/>
    </row>
    <row r="56" spans="3:3">
      <c r="C56" s="49"/>
    </row>
    <row r="57" spans="3:3">
      <c r="C57" s="49"/>
    </row>
    <row r="58" spans="3:3">
      <c r="C58" s="49"/>
    </row>
    <row r="59" spans="3:3">
      <c r="C59" s="49"/>
    </row>
    <row r="60" spans="3:3">
      <c r="C60" s="49"/>
    </row>
    <row r="61" spans="3:3">
      <c r="C61" s="49"/>
    </row>
    <row r="62" spans="3:3">
      <c r="C62" s="49"/>
    </row>
    <row r="63" spans="3:3">
      <c r="C63" s="49"/>
    </row>
    <row r="64" spans="3:3">
      <c r="C64" s="49"/>
    </row>
    <row r="65" spans="3:3">
      <c r="C65" s="49"/>
    </row>
    <row r="66" spans="3:3">
      <c r="C66" s="49"/>
    </row>
    <row r="67" spans="3:3">
      <c r="C67" s="49"/>
    </row>
    <row r="68" spans="3:3">
      <c r="C68" s="49"/>
    </row>
    <row r="69" spans="3:3">
      <c r="C69" s="49"/>
    </row>
    <row r="70" spans="3:3">
      <c r="C70" s="49"/>
    </row>
  </sheetData>
  <pageMargins left="0.7" right="0.7" top="0.75" bottom="0.75" header="0.3" footer="0.3"/>
  <pageSetup scale="82"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J48"/>
  <sheetViews>
    <sheetView topLeftCell="B1" zoomScale="70" zoomScaleNormal="70" workbookViewId="0">
      <selection activeCell="J37" sqref="J37"/>
    </sheetView>
  </sheetViews>
  <sheetFormatPr defaultRowHeight="15"/>
  <cols>
    <col min="2" max="2" width="55" bestFit="1" customWidth="1"/>
    <col min="3" max="3" width="21.140625" bestFit="1" customWidth="1"/>
    <col min="4" max="9" width="12.5703125" bestFit="1" customWidth="1"/>
    <col min="10" max="10" width="29.140625" bestFit="1" customWidth="1"/>
    <col min="11" max="11" width="13.140625" bestFit="1" customWidth="1"/>
    <col min="12" max="12" width="15.42578125" bestFit="1" customWidth="1"/>
    <col min="13" max="13" width="16" bestFit="1" customWidth="1"/>
    <col min="14" max="14" width="13.140625" bestFit="1" customWidth="1"/>
    <col min="15" max="19" width="12" bestFit="1" customWidth="1"/>
    <col min="20" max="20" width="20.85546875" bestFit="1" customWidth="1"/>
    <col min="21" max="21" width="12" bestFit="1" customWidth="1"/>
    <col min="22" max="22" width="11.42578125" bestFit="1" customWidth="1"/>
    <col min="23" max="24" width="14.85546875" bestFit="1" customWidth="1"/>
    <col min="25" max="25" width="12.42578125" bestFit="1" customWidth="1"/>
    <col min="26" max="29" width="14.85546875" bestFit="1" customWidth="1"/>
    <col min="30" max="30" width="13.5703125" bestFit="1" customWidth="1"/>
    <col min="31" max="31" width="14.85546875" bestFit="1" customWidth="1"/>
    <col min="32" max="32" width="13.5703125" bestFit="1" customWidth="1"/>
    <col min="33" max="33" width="14.85546875" bestFit="1" customWidth="1"/>
    <col min="34" max="36" width="15.85546875" bestFit="1" customWidth="1"/>
  </cols>
  <sheetData>
    <row r="1" spans="2:36">
      <c r="D1" t="s">
        <v>33</v>
      </c>
      <c r="E1" t="s">
        <v>35</v>
      </c>
      <c r="F1" t="s">
        <v>37</v>
      </c>
      <c r="G1" t="s">
        <v>41</v>
      </c>
    </row>
    <row r="2" spans="2:36">
      <c r="B2" s="7" t="s">
        <v>34</v>
      </c>
      <c r="C2" s="7">
        <f ca="1">OFFSET($C2, 0, MATCH('Summary Biennial'!$C$7, 'Res Bill Annual'!$D$1:$Q$1, 0))</f>
        <v>0.50390133536023429</v>
      </c>
      <c r="D2" s="7">
        <v>0.82</v>
      </c>
      <c r="E2" s="7">
        <v>0.82</v>
      </c>
      <c r="F2" s="33">
        <f>E2*C5</f>
        <v>0.43459999999999999</v>
      </c>
      <c r="G2" s="33">
        <f>C7/C12</f>
        <v>0.50390133536023429</v>
      </c>
      <c r="H2" s="7"/>
      <c r="I2" s="36"/>
      <c r="J2" s="142" t="s">
        <v>243</v>
      </c>
      <c r="K2" s="143" t="s">
        <v>244</v>
      </c>
      <c r="L2" s="89"/>
      <c r="M2" s="89"/>
      <c r="O2" s="7"/>
      <c r="P2" s="7"/>
      <c r="Q2" s="7"/>
      <c r="R2" s="7"/>
      <c r="S2" s="7"/>
      <c r="T2" s="7"/>
      <c r="U2" s="7"/>
    </row>
    <row r="3" spans="2:36">
      <c r="B3" s="7" t="s">
        <v>36</v>
      </c>
      <c r="C3" s="31">
        <f ca="1">OFFSET($C3, 0, MATCH('Summary Biennial'!$C$7, 'Res Bill Annual'!$D$1:$Q$1, 0))</f>
        <v>1</v>
      </c>
      <c r="D3" s="7">
        <v>0.88</v>
      </c>
      <c r="E3" s="7">
        <v>1</v>
      </c>
      <c r="F3" s="7">
        <v>1</v>
      </c>
      <c r="G3" s="7">
        <v>1</v>
      </c>
      <c r="H3" s="7"/>
      <c r="I3" s="36"/>
      <c r="J3" s="145"/>
      <c r="K3" s="144" t="s">
        <v>245</v>
      </c>
      <c r="L3" s="96"/>
      <c r="M3" s="96"/>
      <c r="O3" s="7"/>
      <c r="P3" s="7"/>
      <c r="Q3" s="7"/>
      <c r="R3" s="7"/>
      <c r="S3" s="7"/>
      <c r="T3" s="7"/>
      <c r="U3" s="7"/>
    </row>
    <row r="4" spans="2:36">
      <c r="B4" s="7" t="s">
        <v>4</v>
      </c>
      <c r="C4" s="7">
        <v>0.75</v>
      </c>
      <c r="D4" s="7"/>
      <c r="E4" s="7"/>
      <c r="F4" s="7"/>
      <c r="G4" s="7"/>
      <c r="H4" s="7"/>
      <c r="I4" s="36"/>
      <c r="J4" s="36"/>
      <c r="K4" s="38"/>
      <c r="L4" s="38"/>
      <c r="M4" s="38"/>
      <c r="N4" s="38"/>
      <c r="O4" s="7"/>
      <c r="P4" s="7"/>
      <c r="Q4" s="7"/>
      <c r="R4" s="7"/>
      <c r="S4" s="7"/>
      <c r="T4" s="7"/>
      <c r="U4" s="7"/>
    </row>
    <row r="5" spans="2:36" s="20" customFormat="1">
      <c r="B5" s="20" t="s">
        <v>38</v>
      </c>
      <c r="C5" s="33">
        <v>0.53</v>
      </c>
      <c r="I5" s="36"/>
      <c r="J5" s="169" t="s">
        <v>271</v>
      </c>
      <c r="K5" s="170" t="s">
        <v>272</v>
      </c>
      <c r="L5" s="39"/>
      <c r="M5" s="39"/>
      <c r="N5" s="39"/>
      <c r="T5" s="75" t="s">
        <v>185</v>
      </c>
      <c r="U5" s="26">
        <f>AVERAGE(L13:U13)</f>
        <v>7.231989185284715E-3</v>
      </c>
    </row>
    <row r="6" spans="2:36" s="34" customFormat="1">
      <c r="C6" s="33"/>
      <c r="J6" s="145"/>
      <c r="K6" s="171" t="s">
        <v>273</v>
      </c>
      <c r="T6" s="75" t="s">
        <v>179</v>
      </c>
      <c r="U6" s="26">
        <f>AVERAGE(O17:U17)</f>
        <v>-9.3342421987878995E-4</v>
      </c>
    </row>
    <row r="7" spans="2:36" s="34" customFormat="1">
      <c r="B7" s="34" t="s">
        <v>178</v>
      </c>
      <c r="C7" s="13">
        <v>72</v>
      </c>
    </row>
    <row r="8" spans="2:36" s="34" customFormat="1">
      <c r="C8" s="13"/>
    </row>
    <row r="9" spans="2:36" s="34" customFormat="1">
      <c r="B9" s="34" t="s">
        <v>43</v>
      </c>
      <c r="C9" s="45">
        <f>(G23/C23)^(1/COUNT(C23:G23))</f>
        <v>1.026838759469225</v>
      </c>
    </row>
    <row r="10" spans="2:36" ht="15.75" thickBot="1">
      <c r="B10" s="7"/>
      <c r="C10" s="7"/>
      <c r="D10" s="7"/>
      <c r="E10" s="7"/>
      <c r="F10" s="7"/>
      <c r="G10" s="7"/>
      <c r="H10" s="7"/>
      <c r="I10" s="7"/>
      <c r="J10" s="7"/>
      <c r="K10" s="7"/>
      <c r="L10" s="7"/>
      <c r="M10" s="7"/>
      <c r="N10" s="7"/>
      <c r="O10" s="7"/>
      <c r="P10" s="7"/>
      <c r="Q10" s="7"/>
      <c r="R10" s="7"/>
      <c r="S10" s="7"/>
      <c r="T10" s="7"/>
      <c r="U10" s="7"/>
    </row>
    <row r="11" spans="2:36" ht="15.75" thickBot="1">
      <c r="B11" s="1"/>
      <c r="C11" s="2">
        <v>2017</v>
      </c>
      <c r="D11" s="2">
        <v>2018</v>
      </c>
      <c r="E11" s="2">
        <v>2019</v>
      </c>
      <c r="F11" s="2">
        <v>2020</v>
      </c>
      <c r="G11" s="2">
        <v>2021</v>
      </c>
      <c r="H11" s="2">
        <v>2022</v>
      </c>
      <c r="I11" s="2">
        <v>2023</v>
      </c>
      <c r="J11" s="2">
        <v>2024</v>
      </c>
      <c r="K11" s="2">
        <v>2025</v>
      </c>
      <c r="L11" s="2">
        <v>2026</v>
      </c>
      <c r="M11" s="2">
        <v>2027</v>
      </c>
      <c r="N11" s="2">
        <v>2028</v>
      </c>
      <c r="O11" s="2">
        <v>2029</v>
      </c>
      <c r="P11" s="2">
        <v>2030</v>
      </c>
      <c r="Q11" s="2">
        <v>2031</v>
      </c>
      <c r="R11" s="2">
        <v>2032</v>
      </c>
      <c r="S11" s="2">
        <v>2033</v>
      </c>
      <c r="T11" s="2">
        <v>2034</v>
      </c>
      <c r="U11" s="2">
        <v>2035</v>
      </c>
      <c r="V11" s="2">
        <v>2036</v>
      </c>
      <c r="W11" s="2">
        <v>2037</v>
      </c>
      <c r="X11" s="2">
        <v>2038</v>
      </c>
      <c r="Y11" s="2">
        <v>2039</v>
      </c>
      <c r="Z11" s="2">
        <v>2040</v>
      </c>
      <c r="AA11" s="2">
        <v>2041</v>
      </c>
      <c r="AB11" s="2">
        <v>2042</v>
      </c>
      <c r="AC11" s="2">
        <v>2043</v>
      </c>
      <c r="AD11" s="2">
        <v>2044</v>
      </c>
      <c r="AE11" s="2">
        <v>2045</v>
      </c>
      <c r="AF11" s="2">
        <v>2046</v>
      </c>
      <c r="AG11" s="2">
        <v>2047</v>
      </c>
      <c r="AH11" s="2">
        <v>2048</v>
      </c>
      <c r="AI11" s="2">
        <v>2049</v>
      </c>
      <c r="AJ11" s="2">
        <v>2050</v>
      </c>
    </row>
    <row r="12" spans="2:36" s="67" customFormat="1" ht="16.5" thickBot="1">
      <c r="B12" s="68" t="s">
        <v>240</v>
      </c>
      <c r="C12" s="70">
        <v>142.88511450069464</v>
      </c>
      <c r="D12" s="70">
        <v>142.65894439519866</v>
      </c>
      <c r="E12" s="70">
        <v>142.24348309605239</v>
      </c>
      <c r="F12" s="70">
        <v>142.22353161611042</v>
      </c>
      <c r="G12" s="70">
        <v>141.75370477225493</v>
      </c>
      <c r="H12" s="70">
        <v>141.68855037735881</v>
      </c>
      <c r="I12" s="70">
        <v>141.6598856843631</v>
      </c>
      <c r="J12" s="70">
        <v>141.99957993647496</v>
      </c>
      <c r="K12" s="70">
        <v>141.94841532047059</v>
      </c>
      <c r="L12" s="70">
        <v>141.88395998080381</v>
      </c>
      <c r="M12" s="70">
        <v>142.38342436887558</v>
      </c>
      <c r="N12" s="70">
        <v>143.30975841562525</v>
      </c>
      <c r="O12" s="70">
        <v>143.9997905411748</v>
      </c>
      <c r="P12" s="70">
        <v>144.94839153507354</v>
      </c>
      <c r="Q12" s="70">
        <v>145.88507584886608</v>
      </c>
      <c r="R12" s="70">
        <v>147.17943631894909</v>
      </c>
      <c r="S12" s="70">
        <v>148.64267407417577</v>
      </c>
      <c r="T12" s="70">
        <v>150.53058544744806</v>
      </c>
      <c r="U12" s="70">
        <v>152.54284994348012</v>
      </c>
      <c r="V12" s="70">
        <f t="shared" ref="V12:AJ12" si="0">U12*(1+$U$5)</f>
        <v>153.64603818456388</v>
      </c>
      <c r="W12" s="70">
        <f t="shared" si="0"/>
        <v>154.75720467107649</v>
      </c>
      <c r="X12" s="70">
        <f t="shared" si="0"/>
        <v>155.87640710160261</v>
      </c>
      <c r="Y12" s="70">
        <f t="shared" si="0"/>
        <v>157.00370359200244</v>
      </c>
      <c r="Z12" s="70">
        <f t="shared" si="0"/>
        <v>158.13915267842947</v>
      </c>
      <c r="AA12" s="70">
        <f t="shared" si="0"/>
        <v>159.28281332036997</v>
      </c>
      <c r="AB12" s="70">
        <f t="shared" si="0"/>
        <v>160.43474490370463</v>
      </c>
      <c r="AC12" s="70">
        <f t="shared" si="0"/>
        <v>161.59500724379214</v>
      </c>
      <c r="AD12" s="70">
        <f t="shared" si="0"/>
        <v>162.76366058857525</v>
      </c>
      <c r="AE12" s="70">
        <f t="shared" si="0"/>
        <v>163.94076562170918</v>
      </c>
      <c r="AF12" s="70">
        <f t="shared" si="0"/>
        <v>165.12638346571268</v>
      </c>
      <c r="AG12" s="70">
        <f t="shared" si="0"/>
        <v>166.3205756851419</v>
      </c>
      <c r="AH12" s="70">
        <f t="shared" si="0"/>
        <v>167.52340428978718</v>
      </c>
      <c r="AI12" s="70">
        <f t="shared" si="0"/>
        <v>168.73493173789302</v>
      </c>
      <c r="AJ12" s="70">
        <f t="shared" si="0"/>
        <v>169.95522093940122</v>
      </c>
    </row>
    <row r="13" spans="2:36" s="20" customFormat="1" ht="16.5" thickBot="1">
      <c r="B13" s="68" t="s">
        <v>160</v>
      </c>
      <c r="C13" s="69"/>
      <c r="D13" s="141">
        <f>D12/C12-1</f>
        <v>-1.582880808027598E-3</v>
      </c>
      <c r="E13" s="141">
        <f t="shared" ref="E13:U13" si="1">E12/D12-1</f>
        <v>-2.9122695454366632E-3</v>
      </c>
      <c r="F13" s="141">
        <f t="shared" si="1"/>
        <v>-1.4026287537194371E-4</v>
      </c>
      <c r="G13" s="141">
        <f t="shared" si="1"/>
        <v>-3.3034395821617268E-3</v>
      </c>
      <c r="H13" s="141">
        <f t="shared" si="1"/>
        <v>-4.5963098460677365E-4</v>
      </c>
      <c r="I13" s="141">
        <f t="shared" si="1"/>
        <v>-2.0230775824414682E-4</v>
      </c>
      <c r="J13" s="141">
        <f t="shared" si="1"/>
        <v>2.3979565596201624E-3</v>
      </c>
      <c r="K13" s="141">
        <f t="shared" si="1"/>
        <v>-3.6031526309632245E-4</v>
      </c>
      <c r="L13" s="141">
        <f t="shared" si="1"/>
        <v>-4.540757959239361E-4</v>
      </c>
      <c r="M13" s="141">
        <f t="shared" si="1"/>
        <v>3.5202315197528922E-3</v>
      </c>
      <c r="N13" s="141">
        <f t="shared" si="1"/>
        <v>6.5059121232384776E-3</v>
      </c>
      <c r="O13" s="141">
        <f t="shared" si="1"/>
        <v>4.8149695678665339E-3</v>
      </c>
      <c r="P13" s="141">
        <f t="shared" si="1"/>
        <v>6.5875164841124878E-3</v>
      </c>
      <c r="Q13" s="141">
        <f t="shared" si="1"/>
        <v>6.4621918454741412E-3</v>
      </c>
      <c r="R13" s="141">
        <f t="shared" si="1"/>
        <v>8.8724666491857285E-3</v>
      </c>
      <c r="S13" s="141">
        <f t="shared" si="1"/>
        <v>9.9418627481064892E-3</v>
      </c>
      <c r="T13" s="141">
        <f t="shared" si="1"/>
        <v>1.2701005179240665E-2</v>
      </c>
      <c r="U13" s="141">
        <f t="shared" si="1"/>
        <v>1.3367811531793672E-2</v>
      </c>
      <c r="V13" s="70"/>
      <c r="W13" s="70"/>
      <c r="X13" s="70"/>
      <c r="Y13" s="70"/>
      <c r="Z13" s="70"/>
      <c r="AA13" s="70"/>
      <c r="AB13" s="70"/>
      <c r="AC13" s="70"/>
      <c r="AD13" s="70"/>
      <c r="AE13" s="70"/>
      <c r="AF13" s="70"/>
      <c r="AG13" s="70"/>
      <c r="AH13" s="70"/>
      <c r="AI13" s="70"/>
      <c r="AJ13" s="70"/>
    </row>
    <row r="14" spans="2:36">
      <c r="B14" s="7"/>
      <c r="C14" s="7"/>
      <c r="D14" s="7"/>
      <c r="E14" s="7"/>
      <c r="F14" s="7"/>
      <c r="G14" s="7"/>
      <c r="H14" s="7"/>
      <c r="I14" s="7"/>
      <c r="J14" s="7"/>
      <c r="K14" s="7"/>
      <c r="L14" s="7"/>
      <c r="M14" s="7"/>
      <c r="N14" s="7"/>
      <c r="O14" s="7"/>
      <c r="P14" s="7"/>
      <c r="Q14" s="7"/>
      <c r="R14" s="7"/>
      <c r="S14" s="7"/>
      <c r="T14" s="7"/>
      <c r="U14" s="8"/>
      <c r="AH14" s="20"/>
      <c r="AI14" s="20"/>
      <c r="AJ14" s="20"/>
    </row>
    <row r="15" spans="2:36">
      <c r="B15" s="15"/>
      <c r="C15" s="12"/>
      <c r="D15" s="12"/>
      <c r="E15" s="12"/>
      <c r="F15" s="12"/>
      <c r="G15" s="12"/>
      <c r="H15" s="12"/>
      <c r="I15" s="12"/>
      <c r="J15" s="12"/>
      <c r="K15" s="12"/>
      <c r="L15" s="12"/>
      <c r="M15" s="12"/>
      <c r="N15" s="12"/>
      <c r="O15" s="12"/>
      <c r="P15" s="12"/>
      <c r="Q15" s="12"/>
      <c r="R15" s="12"/>
      <c r="S15" s="12"/>
      <c r="AH15" s="20"/>
      <c r="AI15" s="20"/>
      <c r="AJ15" s="20"/>
    </row>
    <row r="16" spans="2:36" s="20" customFormat="1">
      <c r="B16" s="15"/>
      <c r="C16" s="12"/>
      <c r="D16" s="12"/>
      <c r="E16" s="12"/>
      <c r="F16" s="12"/>
      <c r="G16" s="12"/>
      <c r="H16" s="12"/>
      <c r="I16" s="12"/>
      <c r="J16" s="12"/>
      <c r="K16" s="12"/>
      <c r="L16" s="12"/>
      <c r="M16" s="12"/>
      <c r="N16" s="12"/>
      <c r="O16" s="12"/>
      <c r="P16" s="12"/>
      <c r="Q16" s="12"/>
      <c r="R16" s="12"/>
      <c r="S16" s="12"/>
      <c r="T16" s="12"/>
      <c r="U16" s="12"/>
    </row>
    <row r="17" spans="1:36" s="20" customFormat="1">
      <c r="A17" s="33"/>
      <c r="B17" s="24" t="s">
        <v>180</v>
      </c>
      <c r="C17" s="12"/>
      <c r="D17" s="25">
        <f>D18/C18-1</f>
        <v>-9.4468450851731278E-3</v>
      </c>
      <c r="E17" s="25">
        <f t="shared" ref="E17:T17" si="2">E18/D18-1</f>
        <v>3.01247999223615E-2</v>
      </c>
      <c r="F17" s="25">
        <f t="shared" si="2"/>
        <v>2.8146262968234081E-2</v>
      </c>
      <c r="G17" s="25">
        <f t="shared" si="2"/>
        <v>-1.3413427631409069E-3</v>
      </c>
      <c r="H17" s="25">
        <f t="shared" si="2"/>
        <v>2.3360948502994194E-2</v>
      </c>
      <c r="I17" s="25">
        <f t="shared" si="2"/>
        <v>2.1785922070828523E-2</v>
      </c>
      <c r="J17" s="25">
        <f t="shared" si="2"/>
        <v>3.1324614954376884E-2</v>
      </c>
      <c r="K17" s="25">
        <f t="shared" si="2"/>
        <v>1.3733422808972717E-2</v>
      </c>
      <c r="L17" s="25">
        <f t="shared" si="2"/>
        <v>2.6127160427849905E-2</v>
      </c>
      <c r="M17" s="25">
        <f t="shared" si="2"/>
        <v>2.0229550465517887E-2</v>
      </c>
      <c r="N17" s="25">
        <f t="shared" si="2"/>
        <v>1.2542464135846476E-2</v>
      </c>
      <c r="O17" s="25">
        <f t="shared" si="2"/>
        <v>4.0114651035825233E-3</v>
      </c>
      <c r="P17" s="25">
        <f t="shared" si="2"/>
        <v>5.8022875052179401E-3</v>
      </c>
      <c r="Q17" s="25">
        <f t="shared" si="2"/>
        <v>-6.3939542125964755E-3</v>
      </c>
      <c r="R17" s="25">
        <f t="shared" si="2"/>
        <v>1.1085895426111714E-2</v>
      </c>
      <c r="S17" s="25">
        <f t="shared" si="2"/>
        <v>1.8540712136019266E-3</v>
      </c>
      <c r="T17" s="25">
        <f t="shared" si="2"/>
        <v>-1.4247543928250561E-2</v>
      </c>
      <c r="U17" s="25">
        <f>U18/T18-1</f>
        <v>-8.6461906468185967E-3</v>
      </c>
    </row>
    <row r="18" spans="1:36">
      <c r="A18" s="33"/>
      <c r="B18" s="7" t="s">
        <v>181</v>
      </c>
      <c r="C18" s="71">
        <f>IF('Summary Biennial'!$C$13="Yes",'IESO Res Bill'!E16,'IESO Res Bill'!E30)</f>
        <v>150.1815</v>
      </c>
      <c r="D18" s="71">
        <f>IF('Summary Biennial'!$C$13="Yes",'IESO Res Bill'!F16,'IESO Res Bill'!F30)</f>
        <v>148.76275863484108</v>
      </c>
      <c r="E18" s="71">
        <f>IF('Summary Biennial'!$C$13="Yes",'IESO Res Bill'!G16,'IESO Res Bill'!G30)</f>
        <v>153.24420697461423</v>
      </c>
      <c r="F18" s="71">
        <f>IF('Summary Biennial'!$C$13="Yes",'IESO Res Bill'!H16,'IESO Res Bill'!H30)</f>
        <v>157.55745872248022</v>
      </c>
      <c r="G18" s="71">
        <f>IF('Summary Biennial'!$C$13="Yes",'IESO Res Bill'!I16,'IESO Res Bill'!I30)</f>
        <v>157.34612016544395</v>
      </c>
      <c r="H18" s="71">
        <f>IF('Summary Biennial'!$C$13="Yes",'IESO Res Bill'!J16,'IESO Res Bill'!J30)</f>
        <v>161.02187477577482</v>
      </c>
      <c r="I18" s="71">
        <f>IF('Summary Biennial'!$C$13="Yes",'IESO Res Bill'!K16,'IESO Res Bill'!K30)</f>
        <v>164.52988479133856</v>
      </c>
      <c r="J18" s="71">
        <f>IF('Summary Biennial'!$C$13="Yes",'IESO Res Bill'!L16,'IESO Res Bill'!L30)</f>
        <v>169.68372008091524</v>
      </c>
      <c r="K18" s="71">
        <f>IF('Summary Biennial'!$C$13="Yes",'IESO Res Bill'!M16,'IESO Res Bill'!M30)</f>
        <v>172.01405835258583</v>
      </c>
      <c r="L18" s="71">
        <f>IF('Summary Biennial'!$C$13="Yes",'IESO Res Bill'!N16,'IESO Res Bill'!N30)</f>
        <v>176.50829725100937</v>
      </c>
      <c r="M18" s="71">
        <f>IF('Summary Biennial'!$C$13="Yes",'IESO Res Bill'!O16,'IESO Res Bill'!O30)</f>
        <v>180.07898075783129</v>
      </c>
      <c r="N18" s="71">
        <f>IF('Summary Biennial'!$C$13="Yes",'IESO Res Bill'!P16,'IESO Res Bill'!P30)</f>
        <v>182.33761491560617</v>
      </c>
      <c r="O18" s="71">
        <f>IF('Summary Biennial'!$C$13="Yes",'IESO Res Bill'!Q16,'IESO Res Bill'!Q30)</f>
        <v>183.0690558949106</v>
      </c>
      <c r="P18" s="71">
        <f>IF('Summary Biennial'!$C$13="Yes",'IESO Res Bill'!R16,'IESO Res Bill'!R30)</f>
        <v>184.13127519052168</v>
      </c>
      <c r="Q18" s="71">
        <f>IF('Summary Biennial'!$C$13="Yes",'IESO Res Bill'!S16,'IESO Res Bill'!S30)</f>
        <v>182.95394824784648</v>
      </c>
      <c r="R18" s="71">
        <f>IF('Summary Biennial'!$C$13="Yes",'IESO Res Bill'!T16,'IESO Res Bill'!T30)</f>
        <v>184.98215658591636</v>
      </c>
      <c r="S18" s="71">
        <f>IF('Summary Biennial'!$C$13="Yes",'IESO Res Bill'!U16,'IESO Res Bill'!U30)</f>
        <v>185.3251266774723</v>
      </c>
      <c r="T18" s="71">
        <f>IF('Summary Biennial'!$C$13="Yes",'IESO Res Bill'!V16,'IESO Res Bill'!V30)</f>
        <v>182.6846987941264</v>
      </c>
      <c r="U18" s="71">
        <f>IF('Summary Biennial'!$C$13="Yes",'IESO Res Bill'!W16,'IESO Res Bill'!W30)</f>
        <v>181.10517206009575</v>
      </c>
      <c r="V18" s="72">
        <f>V19</f>
        <v>180.93612410614955</v>
      </c>
      <c r="W18" s="72">
        <f t="shared" ref="W18:AJ18" si="3">W19</f>
        <v>180.76723394565789</v>
      </c>
      <c r="X18" s="72">
        <f t="shared" si="3"/>
        <v>180.59850143133252</v>
      </c>
      <c r="Y18" s="72">
        <f t="shared" si="3"/>
        <v>180.42992641602271</v>
      </c>
      <c r="Z18" s="72">
        <f t="shared" si="3"/>
        <v>180.26150875271506</v>
      </c>
      <c r="AA18" s="72">
        <f t="shared" si="3"/>
        <v>180.0932482945334</v>
      </c>
      <c r="AB18" s="72">
        <f t="shared" si="3"/>
        <v>179.92514489473865</v>
      </c>
      <c r="AC18" s="72">
        <f t="shared" si="3"/>
        <v>179.75719840672872</v>
      </c>
      <c r="AD18" s="72">
        <f t="shared" si="3"/>
        <v>179.58940868403832</v>
      </c>
      <c r="AE18" s="72">
        <f t="shared" si="3"/>
        <v>179.42177558033893</v>
      </c>
      <c r="AF18" s="72">
        <f t="shared" si="3"/>
        <v>179.25429894943861</v>
      </c>
      <c r="AG18" s="72">
        <f t="shared" si="3"/>
        <v>179.08697864528182</v>
      </c>
      <c r="AH18" s="72">
        <f t="shared" si="3"/>
        <v>178.91981452194941</v>
      </c>
      <c r="AI18" s="72">
        <f t="shared" si="3"/>
        <v>178.75280643365841</v>
      </c>
      <c r="AJ18" s="72">
        <f t="shared" si="3"/>
        <v>178.58595423476194</v>
      </c>
    </row>
    <row r="19" spans="1:36" s="20" customFormat="1">
      <c r="B19" s="20" t="s">
        <v>182</v>
      </c>
      <c r="C19" s="71"/>
      <c r="D19" s="71"/>
      <c r="E19" s="71"/>
      <c r="F19" s="71"/>
      <c r="G19" s="71"/>
      <c r="H19" s="71"/>
      <c r="I19" s="71"/>
      <c r="J19" s="71"/>
      <c r="K19" s="71"/>
      <c r="L19" s="71"/>
      <c r="M19" s="71"/>
      <c r="N19" s="71"/>
      <c r="O19" s="71"/>
      <c r="P19" s="71"/>
      <c r="Q19" s="71"/>
      <c r="R19" s="71"/>
      <c r="S19" s="71"/>
      <c r="T19" s="71"/>
      <c r="U19" s="71"/>
      <c r="V19" s="72">
        <f>U18*(1+U6)</f>
        <v>180.93612410614955</v>
      </c>
      <c r="W19" s="72">
        <f t="shared" ref="W19:AJ19" si="4">V19*(1+$U$6)</f>
        <v>180.76723394565789</v>
      </c>
      <c r="X19" s="72">
        <f t="shared" si="4"/>
        <v>180.59850143133252</v>
      </c>
      <c r="Y19" s="72">
        <f t="shared" si="4"/>
        <v>180.42992641602271</v>
      </c>
      <c r="Z19" s="72">
        <f t="shared" si="4"/>
        <v>180.26150875271506</v>
      </c>
      <c r="AA19" s="72">
        <f t="shared" si="4"/>
        <v>180.0932482945334</v>
      </c>
      <c r="AB19" s="72">
        <f t="shared" si="4"/>
        <v>179.92514489473865</v>
      </c>
      <c r="AC19" s="72">
        <f t="shared" si="4"/>
        <v>179.75719840672872</v>
      </c>
      <c r="AD19" s="72">
        <f t="shared" si="4"/>
        <v>179.58940868403832</v>
      </c>
      <c r="AE19" s="72">
        <f t="shared" si="4"/>
        <v>179.42177558033893</v>
      </c>
      <c r="AF19" s="72">
        <f t="shared" si="4"/>
        <v>179.25429894943861</v>
      </c>
      <c r="AG19" s="72">
        <f t="shared" si="4"/>
        <v>179.08697864528182</v>
      </c>
      <c r="AH19" s="72">
        <f t="shared" si="4"/>
        <v>178.91981452194941</v>
      </c>
      <c r="AI19" s="72">
        <f t="shared" si="4"/>
        <v>178.75280643365841</v>
      </c>
      <c r="AJ19" s="72">
        <f t="shared" si="4"/>
        <v>178.58595423476194</v>
      </c>
    </row>
    <row r="20" spans="1:36" s="20" customFormat="1">
      <c r="B20" s="21"/>
      <c r="C20" s="71"/>
      <c r="D20" s="71"/>
      <c r="E20" s="71"/>
      <c r="F20" s="71"/>
      <c r="G20" s="71"/>
      <c r="H20" s="71"/>
      <c r="I20" s="71"/>
      <c r="J20" s="71"/>
      <c r="K20" s="71"/>
      <c r="L20" s="71"/>
      <c r="M20" s="71"/>
      <c r="N20" s="71"/>
      <c r="O20" s="71"/>
      <c r="P20" s="71"/>
      <c r="Q20" s="71"/>
      <c r="R20" s="71"/>
      <c r="S20" s="71"/>
      <c r="T20" s="71"/>
      <c r="U20" s="71"/>
      <c r="V20" s="72"/>
      <c r="W20" s="72"/>
      <c r="X20" s="72"/>
      <c r="Y20" s="72"/>
      <c r="Z20" s="72"/>
      <c r="AA20" s="72"/>
      <c r="AB20" s="72"/>
      <c r="AC20" s="72"/>
      <c r="AD20" s="72"/>
      <c r="AE20" s="72"/>
      <c r="AF20" s="72"/>
      <c r="AG20" s="72"/>
      <c r="AH20" s="72"/>
      <c r="AI20" s="72"/>
      <c r="AJ20" s="72"/>
    </row>
    <row r="21" spans="1:36" s="67" customFormat="1">
      <c r="A21" s="150"/>
      <c r="B21" s="35" t="s">
        <v>183</v>
      </c>
      <c r="C21" s="73">
        <v>123</v>
      </c>
      <c r="D21" s="73">
        <v>126</v>
      </c>
      <c r="E21" s="73">
        <v>128</v>
      </c>
      <c r="F21" s="73">
        <v>131</v>
      </c>
      <c r="G21" s="73">
        <v>133</v>
      </c>
      <c r="H21" s="73">
        <v>142</v>
      </c>
      <c r="I21" s="73">
        <v>151</v>
      </c>
      <c r="J21" s="73">
        <v>161</v>
      </c>
      <c r="K21" s="73">
        <v>172</v>
      </c>
      <c r="L21" s="73">
        <v>183</v>
      </c>
      <c r="M21" s="73">
        <v>195</v>
      </c>
      <c r="N21" s="73">
        <v>215</v>
      </c>
      <c r="O21" s="73">
        <v>214</v>
      </c>
      <c r="P21" s="73">
        <v>216</v>
      </c>
      <c r="Q21" s="73">
        <v>219</v>
      </c>
      <c r="R21" s="73">
        <v>221</v>
      </c>
      <c r="S21" s="73">
        <v>223</v>
      </c>
      <c r="T21" s="73">
        <v>224</v>
      </c>
      <c r="U21" s="73">
        <v>221</v>
      </c>
      <c r="V21" s="73">
        <v>222</v>
      </c>
      <c r="W21" s="73">
        <v>222</v>
      </c>
      <c r="X21" s="73">
        <v>223</v>
      </c>
      <c r="Y21" s="73">
        <v>224</v>
      </c>
      <c r="Z21" s="73">
        <v>225</v>
      </c>
      <c r="AA21" s="73">
        <v>226</v>
      </c>
      <c r="AB21" s="73">
        <v>227</v>
      </c>
      <c r="AC21" s="73">
        <v>228</v>
      </c>
      <c r="AD21" s="73">
        <v>229</v>
      </c>
      <c r="AE21" s="73">
        <v>230</v>
      </c>
      <c r="AF21" s="73">
        <v>230</v>
      </c>
      <c r="AG21" s="73">
        <v>231</v>
      </c>
      <c r="AH21" s="73">
        <v>210</v>
      </c>
      <c r="AI21" s="73"/>
      <c r="AJ21" s="73"/>
    </row>
    <row r="22" spans="1:36" s="67" customFormat="1">
      <c r="A22" s="150"/>
      <c r="B22" s="35" t="s">
        <v>184</v>
      </c>
      <c r="C22" s="73">
        <f>IF('Summary Biennial'!$C$13="Yes",'IESO Res Bill'!E13,'IESO Res Bill'!E27)</f>
        <v>143.03</v>
      </c>
      <c r="D22" s="73">
        <f>IF('Summary Biennial'!$C$13="Yes",'IESO Res Bill'!F13,'IESO Res Bill'!F27)</f>
        <v>141.67881774746769</v>
      </c>
      <c r="E22" s="73">
        <f>IF('Summary Biennial'!$C$13="Yes",'IESO Res Bill'!G13,'IESO Res Bill'!G27)</f>
        <v>145.94686378534689</v>
      </c>
      <c r="F22" s="73">
        <f>IF('Summary Biennial'!$C$13="Yes",'IESO Res Bill'!H13,'IESO Res Bill'!H27)</f>
        <v>150.05472259283829</v>
      </c>
      <c r="G22" s="73">
        <f>IF('Summary Biennial'!$C$13="Yes",'IESO Res Bill'!I13,'IESO Res Bill'!I27)</f>
        <v>149.85344777661328</v>
      </c>
      <c r="H22" s="73">
        <f>IF('Summary Biennial'!$C$13="Yes",'IESO Res Bill'!J13,'IESO Res Bill'!J27)</f>
        <v>153.35416645311886</v>
      </c>
      <c r="I22" s="73">
        <f>IF('Summary Biennial'!$C$13="Yes",'IESO Res Bill'!K13,'IESO Res Bill'!K27)</f>
        <v>156.69512837270338</v>
      </c>
      <c r="J22" s="73">
        <f>IF('Summary Biennial'!$C$13="Yes",'IESO Res Bill'!L13,'IESO Res Bill'!L27)</f>
        <v>161.603542934205</v>
      </c>
      <c r="K22" s="73">
        <f>IF('Summary Biennial'!$C$13="Yes",'IESO Res Bill'!M13,'IESO Res Bill'!M27)</f>
        <v>163.82291271674842</v>
      </c>
      <c r="L22" s="73">
        <f>IF('Summary Biennial'!$C$13="Yes",'IESO Res Bill'!N13,'IESO Res Bill'!N27)</f>
        <v>168.10314023905656</v>
      </c>
      <c r="M22" s="73">
        <f>IF('Summary Biennial'!$C$13="Yes",'IESO Res Bill'!O13,'IESO Res Bill'!O27)</f>
        <v>171.50379119793456</v>
      </c>
      <c r="N22" s="73">
        <f>IF('Summary Biennial'!$C$13="Yes",'IESO Res Bill'!P13,'IESO Res Bill'!P27)</f>
        <v>173.65487134819634</v>
      </c>
      <c r="O22" s="73">
        <f>IF('Summary Biennial'!$C$13="Yes",'IESO Res Bill'!Q13,'IESO Res Bill'!Q27)</f>
        <v>174.35148180467678</v>
      </c>
      <c r="P22" s="73">
        <f>IF('Summary Biennial'!$C$13="Yes",'IESO Res Bill'!R13,'IESO Res Bill'!R27)</f>
        <v>175.36311922906827</v>
      </c>
      <c r="Q22" s="73">
        <f>IF('Summary Biennial'!$C$13="Yes",'IESO Res Bill'!S13,'IESO Res Bill'!S27)</f>
        <v>174.2418554741395</v>
      </c>
      <c r="R22" s="73">
        <f>IF('Summary Biennial'!$C$13="Yes",'IESO Res Bill'!T13,'IESO Res Bill'!T27)</f>
        <v>176.17348246277749</v>
      </c>
      <c r="S22" s="73">
        <f>IF('Summary Biennial'!$C$13="Yes",'IESO Res Bill'!U13,'IESO Res Bill'!U27)</f>
        <v>176.50012064521169</v>
      </c>
      <c r="T22" s="73">
        <f>IF('Summary Biennial'!$C$13="Yes",'IESO Res Bill'!V13,'IESO Res Bill'!V27)</f>
        <v>173.98542742297752</v>
      </c>
      <c r="U22" s="73">
        <f>IF('Summary Biennial'!$C$13="Yes",'IESO Res Bill'!W13,'IESO Res Bill'!W27)</f>
        <v>172.48111624771025</v>
      </c>
      <c r="V22" s="74">
        <f>U22*(1+$U$6)</f>
        <v>172.32011819633291</v>
      </c>
      <c r="W22" s="74">
        <f t="shared" ref="W22:AJ22" si="5">V22*(1+$U$6)</f>
        <v>172.1592704244361</v>
      </c>
      <c r="X22" s="74">
        <f t="shared" si="5"/>
        <v>171.99857279174529</v>
      </c>
      <c r="Y22" s="74">
        <f t="shared" si="5"/>
        <v>171.83802515811689</v>
      </c>
      <c r="Z22" s="74">
        <f t="shared" si="5"/>
        <v>171.67762738353818</v>
      </c>
      <c r="AA22" s="74">
        <f t="shared" si="5"/>
        <v>171.51737932812708</v>
      </c>
      <c r="AB22" s="74">
        <f t="shared" si="5"/>
        <v>171.35728085213208</v>
      </c>
      <c r="AC22" s="74">
        <f t="shared" si="5"/>
        <v>171.19733181593213</v>
      </c>
      <c r="AD22" s="74">
        <f t="shared" si="5"/>
        <v>171.03753208003653</v>
      </c>
      <c r="AE22" s="74">
        <f t="shared" si="5"/>
        <v>170.87788150508473</v>
      </c>
      <c r="AF22" s="74">
        <f t="shared" si="5"/>
        <v>170.71837995184632</v>
      </c>
      <c r="AG22" s="74">
        <f t="shared" si="5"/>
        <v>170.55902728122081</v>
      </c>
      <c r="AH22" s="74">
        <f t="shared" si="5"/>
        <v>170.39982335423755</v>
      </c>
      <c r="AI22" s="74">
        <f t="shared" si="5"/>
        <v>170.24076803205566</v>
      </c>
      <c r="AJ22" s="74">
        <f t="shared" si="5"/>
        <v>170.08186117596378</v>
      </c>
    </row>
    <row r="23" spans="1:36" s="67" customFormat="1">
      <c r="B23" s="35" t="s">
        <v>177</v>
      </c>
      <c r="C23" s="73">
        <v>-2.2599999999999998</v>
      </c>
      <c r="D23" s="73">
        <v>-2.4500000000000002</v>
      </c>
      <c r="E23" s="73">
        <v>-2.4899999999999998</v>
      </c>
      <c r="F23" s="73">
        <v>-2.54</v>
      </c>
      <c r="G23" s="73">
        <v>-2.58</v>
      </c>
      <c r="H23" s="73">
        <f>G23*$C$9</f>
        <v>-2.6492439994306007</v>
      </c>
      <c r="I23" s="73">
        <f>H23*$C$9</f>
        <v>-2.7203464219066062</v>
      </c>
      <c r="J23" s="73">
        <f t="shared" ref="J23:AJ23" si="6">I23*$C$9</f>
        <v>-2.7933571451971244</v>
      </c>
      <c r="K23" s="73">
        <f t="shared" si="6"/>
        <v>-2.868327385728711</v>
      </c>
      <c r="L23" s="73">
        <f t="shared" si="6"/>
        <v>-2.945309734513275</v>
      </c>
      <c r="M23" s="73">
        <f t="shared" si="6"/>
        <v>-3.0243581940402438</v>
      </c>
      <c r="N23" s="73">
        <f t="shared" si="6"/>
        <v>-3.1055282161588695</v>
      </c>
      <c r="O23" s="73">
        <f t="shared" si="6"/>
        <v>-3.1888767409772489</v>
      </c>
      <c r="P23" s="73">
        <f t="shared" si="6"/>
        <v>-3.2744622368053435</v>
      </c>
      <c r="Q23" s="73">
        <f t="shared" si="6"/>
        <v>-3.3623447411700225</v>
      </c>
      <c r="R23" s="73">
        <f t="shared" si="6"/>
        <v>-3.4525859029308981</v>
      </c>
      <c r="S23" s="73">
        <f t="shared" si="6"/>
        <v>-3.5452490255264975</v>
      </c>
      <c r="T23" s="73">
        <f t="shared" si="6"/>
        <v>-3.6403991113811074</v>
      </c>
      <c r="U23" s="73">
        <f t="shared" si="6"/>
        <v>-3.7381029075034453</v>
      </c>
      <c r="V23" s="73">
        <f t="shared" si="6"/>
        <v>-3.8384289523091408</v>
      </c>
      <c r="W23" s="73">
        <f t="shared" si="6"/>
        <v>-3.941447623699875</v>
      </c>
      <c r="X23" s="73">
        <f t="shared" si="6"/>
        <v>-4.047231188432904</v>
      </c>
      <c r="Y23" s="73">
        <f t="shared" si="6"/>
        <v>-4.1558538528155999</v>
      </c>
      <c r="Z23" s="73">
        <f t="shared" si="6"/>
        <v>-4.2673918147605701</v>
      </c>
      <c r="AA23" s="73">
        <f t="shared" si="6"/>
        <v>-4.3819233172378684</v>
      </c>
      <c r="AB23" s="73">
        <f t="shared" si="6"/>
        <v>-4.4995287031618041</v>
      </c>
      <c r="AC23" s="73">
        <f t="shared" si="6"/>
        <v>-4.6202904717508373</v>
      </c>
      <c r="AD23" s="73">
        <f t="shared" si="6"/>
        <v>-4.7442933364001103</v>
      </c>
      <c r="AE23" s="73">
        <f t="shared" si="6"/>
        <v>-4.8716242841071997</v>
      </c>
      <c r="AF23" s="73">
        <f t="shared" si="6"/>
        <v>-5.0023726364927885</v>
      </c>
      <c r="AG23" s="73">
        <f t="shared" si="6"/>
        <v>-5.1366301124590512</v>
      </c>
      <c r="AH23" s="73">
        <f t="shared" si="6"/>
        <v>-5.2744908925297178</v>
      </c>
      <c r="AI23" s="73">
        <f t="shared" si="6"/>
        <v>-5.4160516849169404</v>
      </c>
      <c r="AJ23" s="73">
        <f t="shared" si="6"/>
        <v>-5.5614117933613167</v>
      </c>
    </row>
    <row r="24" spans="1:36">
      <c r="H24" s="43"/>
      <c r="N24" s="44"/>
      <c r="V24" s="42"/>
    </row>
    <row r="25" spans="1:36">
      <c r="B25" s="35" t="s">
        <v>217</v>
      </c>
      <c r="C25" s="73">
        <f>C26*(1+0.13-0.08)</f>
        <v>126.06538693716665</v>
      </c>
      <c r="D25" s="73">
        <f t="shared" ref="D25:AJ25" si="7">D26*(1+0.13-0.08)</f>
        <v>124.79849924171569</v>
      </c>
      <c r="E25" s="73">
        <f t="shared" si="7"/>
        <v>128.03146815026776</v>
      </c>
      <c r="F25" s="73">
        <f t="shared" si="7"/>
        <v>131.09697008023412</v>
      </c>
      <c r="G25" s="73">
        <f t="shared" si="7"/>
        <v>133.18331256248177</v>
      </c>
      <c r="H25" s="73">
        <f t="shared" si="7"/>
        <v>141.77917989154838</v>
      </c>
      <c r="I25" s="73">
        <f t="shared" si="7"/>
        <v>150.01557964024994</v>
      </c>
      <c r="J25" s="73">
        <f t="shared" si="7"/>
        <v>158.86313718587897</v>
      </c>
      <c r="K25" s="73">
        <f t="shared" si="7"/>
        <v>167.21054289568056</v>
      </c>
      <c r="L25" s="73">
        <f t="shared" si="7"/>
        <v>174.37924009065529</v>
      </c>
      <c r="M25" s="73">
        <f t="shared" si="7"/>
        <v>178.21972551653121</v>
      </c>
      <c r="N25" s="73">
        <f t="shared" si="7"/>
        <v>182.69575464829924</v>
      </c>
      <c r="O25" s="73">
        <f t="shared" si="7"/>
        <v>187.59418074337412</v>
      </c>
      <c r="P25" s="73">
        <f t="shared" si="7"/>
        <v>194.90589800539041</v>
      </c>
      <c r="Q25" s="73">
        <f t="shared" si="7"/>
        <v>193.26153768984156</v>
      </c>
      <c r="R25" s="73">
        <f t="shared" si="7"/>
        <v>197.68216142219592</v>
      </c>
      <c r="S25" s="73">
        <f t="shared" si="7"/>
        <v>199.03783273719222</v>
      </c>
      <c r="T25" s="73">
        <f t="shared" si="7"/>
        <v>202.92455202065327</v>
      </c>
      <c r="U25" s="73">
        <f t="shared" si="7"/>
        <v>203.35251284278681</v>
      </c>
      <c r="V25" s="73">
        <f t="shared" si="7"/>
        <v>204.67167093892468</v>
      </c>
      <c r="W25" s="73">
        <f t="shared" si="7"/>
        <v>203.44608056679436</v>
      </c>
      <c r="X25" s="73">
        <f t="shared" si="7"/>
        <v>203.95979454337481</v>
      </c>
      <c r="Y25" s="73">
        <f t="shared" si="7"/>
        <v>201.09335808042135</v>
      </c>
      <c r="Z25" s="73">
        <f t="shared" si="7"/>
        <v>199.75117148598707</v>
      </c>
      <c r="AA25" s="73">
        <f t="shared" si="7"/>
        <v>199.64459452961265</v>
      </c>
      <c r="AB25" s="73">
        <f t="shared" si="7"/>
        <v>199.61303188402638</v>
      </c>
      <c r="AC25" s="73">
        <f t="shared" si="7"/>
        <v>198.17368718298479</v>
      </c>
      <c r="AD25" s="73">
        <f t="shared" si="7"/>
        <v>198.23484258295878</v>
      </c>
      <c r="AE25" s="73">
        <f t="shared" si="7"/>
        <v>197.28618115935578</v>
      </c>
      <c r="AF25" s="73">
        <f t="shared" si="7"/>
        <v>197.52625068973953</v>
      </c>
      <c r="AG25" s="73">
        <f t="shared" si="7"/>
        <v>198.15814030296769</v>
      </c>
      <c r="AH25" s="73">
        <f t="shared" si="7"/>
        <v>199.17480817862639</v>
      </c>
      <c r="AI25" s="73">
        <f t="shared" si="7"/>
        <v>199.9711574859578</v>
      </c>
      <c r="AJ25" s="73">
        <f t="shared" si="7"/>
        <v>205.47628418051454</v>
      </c>
    </row>
    <row r="26" spans="1:36">
      <c r="B26" s="35" t="s">
        <v>206</v>
      </c>
      <c r="C26" s="33">
        <f>INDEX('IESO Res Bill'!$D$6:$AL$16,MATCH('Res Bill Annual'!$B$26,'IESO Res Bill'!$B$6:$B$16,0),MATCH('Res Bill Annual'!C11,'IESO Res Bill'!$D$5:$AL$5,0))</f>
        <v>120.06227327349207</v>
      </c>
      <c r="D26" s="33">
        <f>INDEX('IESO Res Bill'!$D$6:$AL$16,MATCH('Res Bill Annual'!$B$26,'IESO Res Bill'!$B$6:$B$16,0),MATCH('Res Bill Annual'!D11,'IESO Res Bill'!$D$5:$AL$5,0))</f>
        <v>118.85571356353877</v>
      </c>
      <c r="E26" s="33">
        <f>INDEX('IESO Res Bill'!$D$6:$AL$16,MATCH('Res Bill Annual'!$B$26,'IESO Res Bill'!$B$6:$B$16,0),MATCH('Res Bill Annual'!E11,'IESO Res Bill'!$D$5:$AL$5,0))</f>
        <v>121.9347315716836</v>
      </c>
      <c r="F26" s="33">
        <f>INDEX('IESO Res Bill'!$D$6:$AL$16,MATCH('Res Bill Annual'!$B$26,'IESO Res Bill'!$B$6:$B$16,0),MATCH('Res Bill Annual'!F11,'IESO Res Bill'!$D$5:$AL$5,0))</f>
        <v>124.85425721927061</v>
      </c>
      <c r="G26" s="33">
        <f>INDEX('IESO Res Bill'!$D$6:$AL$16,MATCH('Res Bill Annual'!$B$26,'IESO Res Bill'!$B$6:$B$16,0),MATCH('Res Bill Annual'!G11,'IESO Res Bill'!$D$5:$AL$5,0))</f>
        <v>126.84125005950648</v>
      </c>
      <c r="H26" s="33">
        <f>INDEX('IESO Res Bill'!$D$6:$AL$16,MATCH('Res Bill Annual'!$B$26,'IESO Res Bill'!$B$6:$B$16,0),MATCH('Res Bill Annual'!H11,'IESO Res Bill'!$D$5:$AL$5,0))</f>
        <v>135.02779037290324</v>
      </c>
      <c r="I26" s="33">
        <f>INDEX('IESO Res Bill'!$D$6:$AL$16,MATCH('Res Bill Annual'!$B$26,'IESO Res Bill'!$B$6:$B$16,0),MATCH('Res Bill Annual'!I11,'IESO Res Bill'!$D$5:$AL$5,0))</f>
        <v>142.87198060976186</v>
      </c>
      <c r="J26" s="33">
        <f>INDEX('IESO Res Bill'!$D$6:$AL$16,MATCH('Res Bill Annual'!$B$26,'IESO Res Bill'!$B$6:$B$16,0),MATCH('Res Bill Annual'!J11,'IESO Res Bill'!$D$5:$AL$5,0))</f>
        <v>151.29822589131334</v>
      </c>
      <c r="K26" s="33">
        <f>INDEX('IESO Res Bill'!$D$6:$AL$16,MATCH('Res Bill Annual'!$B$26,'IESO Res Bill'!$B$6:$B$16,0),MATCH('Res Bill Annual'!K11,'IESO Res Bill'!$D$5:$AL$5,0))</f>
        <v>159.24813609112437</v>
      </c>
      <c r="L26" s="33">
        <f>INDEX('IESO Res Bill'!$D$6:$AL$16,MATCH('Res Bill Annual'!$B$26,'IESO Res Bill'!$B$6:$B$16,0),MATCH('Res Bill Annual'!L11,'IESO Res Bill'!$D$5:$AL$5,0))</f>
        <v>166.07546675300506</v>
      </c>
      <c r="M26" s="33">
        <f>INDEX('IESO Res Bill'!$D$6:$AL$16,MATCH('Res Bill Annual'!$B$26,'IESO Res Bill'!$B$6:$B$16,0),MATCH('Res Bill Annual'!M11,'IESO Res Bill'!$D$5:$AL$5,0))</f>
        <v>169.73307192050595</v>
      </c>
      <c r="N26" s="33">
        <f>INDEX('IESO Res Bill'!$D$6:$AL$16,MATCH('Res Bill Annual'!$B$26,'IESO Res Bill'!$B$6:$B$16,0),MATCH('Res Bill Annual'!N11,'IESO Res Bill'!$D$5:$AL$5,0))</f>
        <v>173.99595680790407</v>
      </c>
      <c r="O26" s="33">
        <f>INDEX('IESO Res Bill'!$D$6:$AL$16,MATCH('Res Bill Annual'!$B$26,'IESO Res Bill'!$B$6:$B$16,0),MATCH('Res Bill Annual'!O11,'IESO Res Bill'!$D$5:$AL$5,0))</f>
        <v>178.66112451749919</v>
      </c>
      <c r="P26" s="33">
        <f>INDEX('IESO Res Bill'!$D$6:$AL$16,MATCH('Res Bill Annual'!$B$26,'IESO Res Bill'!$B$6:$B$16,0),MATCH('Res Bill Annual'!P11,'IESO Res Bill'!$D$5:$AL$5,0))</f>
        <v>185.62466476703852</v>
      </c>
      <c r="Q26" s="33">
        <f>INDEX('IESO Res Bill'!$D$6:$AL$16,MATCH('Res Bill Annual'!$B$26,'IESO Res Bill'!$B$6:$B$16,0),MATCH('Res Bill Annual'!Q11,'IESO Res Bill'!$D$5:$AL$5,0))</f>
        <v>184.05860732365866</v>
      </c>
      <c r="R26" s="33">
        <f>INDEX('IESO Res Bill'!$D$6:$AL$16,MATCH('Res Bill Annual'!$B$26,'IESO Res Bill'!$B$6:$B$16,0),MATCH('Res Bill Annual'!R11,'IESO Res Bill'!$D$5:$AL$5,0))</f>
        <v>188.26872516399615</v>
      </c>
      <c r="S26" s="33">
        <f>INDEX('IESO Res Bill'!$D$6:$AL$16,MATCH('Res Bill Annual'!$B$26,'IESO Res Bill'!$B$6:$B$16,0),MATCH('Res Bill Annual'!S11,'IESO Res Bill'!$D$5:$AL$5,0))</f>
        <v>189.55984070208785</v>
      </c>
      <c r="T26" s="33">
        <f>INDEX('IESO Res Bill'!$D$6:$AL$16,MATCH('Res Bill Annual'!$B$26,'IESO Res Bill'!$B$6:$B$16,0),MATCH('Res Bill Annual'!T11,'IESO Res Bill'!$D$5:$AL$5,0))</f>
        <v>193.2614781149079</v>
      </c>
      <c r="U26" s="33">
        <f>INDEX('IESO Res Bill'!$D$6:$AL$16,MATCH('Res Bill Annual'!$B$26,'IESO Res Bill'!$B$6:$B$16,0),MATCH('Res Bill Annual'!U11,'IESO Res Bill'!$D$5:$AL$5,0))</f>
        <v>193.66905985027319</v>
      </c>
      <c r="V26" s="33">
        <f>INDEX('IESO Res Bill'!$D$6:$AL$16,MATCH('Res Bill Annual'!$B$26,'IESO Res Bill'!$B$6:$B$16,0),MATCH('Res Bill Annual'!V11,'IESO Res Bill'!$D$5:$AL$5,0))</f>
        <v>194.92540089421402</v>
      </c>
      <c r="W26" s="33">
        <f>INDEX('IESO Res Bill'!$D$6:$AL$16,MATCH('Res Bill Annual'!$B$26,'IESO Res Bill'!$B$6:$B$16,0),MATCH('Res Bill Annual'!W11,'IESO Res Bill'!$D$5:$AL$5,0))</f>
        <v>193.75817196837562</v>
      </c>
      <c r="X26" s="33">
        <f>INDEX('IESO Res Bill'!$D$6:$AL$16,MATCH('Res Bill Annual'!$B$26,'IESO Res Bill'!$B$6:$B$16,0),MATCH('Res Bill Annual'!X11,'IESO Res Bill'!$D$5:$AL$5,0))</f>
        <v>194.24742337464272</v>
      </c>
      <c r="Y26" s="33">
        <f>INDEX('IESO Res Bill'!$D$6:$AL$16,MATCH('Res Bill Annual'!$B$26,'IESO Res Bill'!$B$6:$B$16,0),MATCH('Res Bill Annual'!Y11,'IESO Res Bill'!$D$5:$AL$5,0))</f>
        <v>191.5174838861156</v>
      </c>
      <c r="Z26" s="33">
        <f>INDEX('IESO Res Bill'!$D$6:$AL$16,MATCH('Res Bill Annual'!$B$26,'IESO Res Bill'!$B$6:$B$16,0),MATCH('Res Bill Annual'!Z11,'IESO Res Bill'!$D$5:$AL$5,0))</f>
        <v>190.23921093903533</v>
      </c>
      <c r="AA26" s="33">
        <f>INDEX('IESO Res Bill'!$D$6:$AL$16,MATCH('Res Bill Annual'!$B$26,'IESO Res Bill'!$B$6:$B$16,0),MATCH('Res Bill Annual'!AA11,'IESO Res Bill'!$D$5:$AL$5,0))</f>
        <v>190.13770907582159</v>
      </c>
      <c r="AB26" s="33">
        <f>INDEX('IESO Res Bill'!$D$6:$AL$16,MATCH('Res Bill Annual'!$B$26,'IESO Res Bill'!$B$6:$B$16,0),MATCH('Res Bill Annual'!AB11,'IESO Res Bill'!$D$5:$AL$5,0))</f>
        <v>190.1076494133585</v>
      </c>
      <c r="AC26" s="33">
        <f>INDEX('IESO Res Bill'!$D$6:$AL$16,MATCH('Res Bill Annual'!$B$26,'IESO Res Bill'!$B$6:$B$16,0),MATCH('Res Bill Annual'!AC11,'IESO Res Bill'!$D$5:$AL$5,0))</f>
        <v>188.73684493617603</v>
      </c>
      <c r="AD26" s="33">
        <f>INDEX('IESO Res Bill'!$D$6:$AL$16,MATCH('Res Bill Annual'!$B$26,'IESO Res Bill'!$B$6:$B$16,0),MATCH('Res Bill Annual'!AD11,'IESO Res Bill'!$D$5:$AL$5,0))</f>
        <v>188.79508817424647</v>
      </c>
      <c r="AE26" s="33">
        <f>INDEX('IESO Res Bill'!$D$6:$AL$16,MATCH('Res Bill Annual'!$B$26,'IESO Res Bill'!$B$6:$B$16,0),MATCH('Res Bill Annual'!AE11,'IESO Res Bill'!$D$5:$AL$5,0))</f>
        <v>187.89160110414838</v>
      </c>
      <c r="AF26" s="33">
        <f>INDEX('IESO Res Bill'!$D$6:$AL$16,MATCH('Res Bill Annual'!$B$26,'IESO Res Bill'!$B$6:$B$16,0),MATCH('Res Bill Annual'!AF11,'IESO Res Bill'!$D$5:$AL$5,0))</f>
        <v>188.12023875213291</v>
      </c>
      <c r="AG26" s="33">
        <f>INDEX('IESO Res Bill'!$D$6:$AL$16,MATCH('Res Bill Annual'!$B$26,'IESO Res Bill'!$B$6:$B$16,0),MATCH('Res Bill Annual'!AG11,'IESO Res Bill'!$D$5:$AL$5,0))</f>
        <v>188.72203838377879</v>
      </c>
      <c r="AH26" s="33">
        <f>INDEX('IESO Res Bill'!$D$6:$AL$16,MATCH('Res Bill Annual'!$B$26,'IESO Res Bill'!$B$6:$B$16,0),MATCH('Res Bill Annual'!AH11,'IESO Res Bill'!$D$5:$AL$5,0))</f>
        <v>189.69029350345374</v>
      </c>
      <c r="AI26" s="33">
        <f>INDEX('IESO Res Bill'!$D$6:$AL$16,MATCH('Res Bill Annual'!$B$26,'IESO Res Bill'!$B$6:$B$16,0),MATCH('Res Bill Annual'!AI11,'IESO Res Bill'!$D$5:$AL$5,0))</f>
        <v>190.44872141519795</v>
      </c>
      <c r="AJ26" s="33">
        <f>INDEX('IESO Res Bill'!$D$6:$AL$16,MATCH('Res Bill Annual'!$B$26,'IESO Res Bill'!$B$6:$B$16,0),MATCH('Res Bill Annual'!AJ11,'IESO Res Bill'!$D$5:$AL$5,0))</f>
        <v>195.6916992195377</v>
      </c>
    </row>
    <row r="31" spans="1:36">
      <c r="C31" s="13"/>
    </row>
    <row r="32" spans="1:36">
      <c r="J32" s="33"/>
    </row>
    <row r="41" spans="1:36" s="122" customFormat="1">
      <c r="A41" s="119" t="s">
        <v>236</v>
      </c>
    </row>
    <row r="42" spans="1:36">
      <c r="B42" t="s">
        <v>239</v>
      </c>
    </row>
    <row r="43" spans="1:36">
      <c r="B43" t="s">
        <v>13</v>
      </c>
      <c r="C43" s="49">
        <v>143</v>
      </c>
      <c r="D43" s="49">
        <v>143</v>
      </c>
      <c r="E43" s="49">
        <v>142</v>
      </c>
      <c r="F43" s="49">
        <v>142</v>
      </c>
      <c r="G43" s="49">
        <v>142</v>
      </c>
      <c r="H43" s="49">
        <v>142</v>
      </c>
      <c r="I43" s="49">
        <v>142</v>
      </c>
      <c r="J43" s="49">
        <v>142</v>
      </c>
      <c r="K43" s="49">
        <v>142</v>
      </c>
      <c r="L43" s="49">
        <v>141</v>
      </c>
      <c r="M43" s="49">
        <v>142</v>
      </c>
      <c r="N43" s="49">
        <v>142</v>
      </c>
      <c r="O43" s="49">
        <v>142</v>
      </c>
      <c r="P43" s="49">
        <v>143</v>
      </c>
      <c r="Q43" s="49">
        <v>143</v>
      </c>
      <c r="R43" s="49">
        <v>144</v>
      </c>
      <c r="S43" s="49">
        <v>145</v>
      </c>
      <c r="T43" s="49">
        <v>146</v>
      </c>
      <c r="U43" s="49">
        <v>148</v>
      </c>
    </row>
    <row r="45" spans="1:36">
      <c r="B45" t="s">
        <v>184</v>
      </c>
      <c r="C45" s="33">
        <v>145.43394104743015</v>
      </c>
      <c r="D45" s="33">
        <v>147.85791387476422</v>
      </c>
      <c r="E45" s="33">
        <v>150.36316276063741</v>
      </c>
      <c r="F45" s="33">
        <v>159.82314416088451</v>
      </c>
      <c r="G45" s="33">
        <v>157.96411884013622</v>
      </c>
      <c r="H45" s="33">
        <v>161.06468441941013</v>
      </c>
      <c r="I45" s="33">
        <v>165.49304475230488</v>
      </c>
      <c r="J45" s="33">
        <v>168.01990771322946</v>
      </c>
      <c r="K45" s="33">
        <v>176.16547510329457</v>
      </c>
      <c r="L45" s="33">
        <v>171.94052821637615</v>
      </c>
      <c r="M45" s="33">
        <v>180.86109343989401</v>
      </c>
      <c r="N45" s="33">
        <v>181.37882166593366</v>
      </c>
      <c r="O45" s="33">
        <v>180.56636904708881</v>
      </c>
      <c r="P45" s="33">
        <v>182.61324316608267</v>
      </c>
      <c r="Q45" s="33">
        <v>185.05451271484475</v>
      </c>
      <c r="R45" s="33">
        <v>187.24505695762826</v>
      </c>
      <c r="S45" s="33">
        <v>189.19158524617981</v>
      </c>
      <c r="T45" s="33">
        <v>190.56027901503808</v>
      </c>
      <c r="U45" s="33">
        <v>187.6041937453694</v>
      </c>
      <c r="V45" s="33">
        <v>188.52023310881327</v>
      </c>
      <c r="W45" s="33">
        <v>189.44074533663519</v>
      </c>
      <c r="X45" s="33">
        <v>190.36575226907101</v>
      </c>
      <c r="Y45" s="33">
        <v>191.29527585299877</v>
      </c>
      <c r="Z45" s="33">
        <v>192.22933814245931</v>
      </c>
      <c r="AA45" s="33">
        <v>193.16796129917967</v>
      </c>
      <c r="AB45" s="33">
        <v>194.11116759309877</v>
      </c>
      <c r="AC45" s="33">
        <v>195.05897940289589</v>
      </c>
      <c r="AD45" s="33">
        <v>196.01141921652157</v>
      </c>
      <c r="AE45" s="33">
        <v>196.96850963173125</v>
      </c>
      <c r="AF45" s="33">
        <v>197.93027335662129</v>
      </c>
      <c r="AG45" s="33">
        <v>198.89673321016784</v>
      </c>
      <c r="AH45" s="33">
        <v>199.86791212276825</v>
      </c>
      <c r="AI45" s="33">
        <v>200.84383313678509</v>
      </c>
      <c r="AJ45" s="33">
        <v>201.82451940709288</v>
      </c>
    </row>
    <row r="46" spans="1:36">
      <c r="B46" t="s">
        <v>177</v>
      </c>
      <c r="C46" s="33">
        <v>-2.41</v>
      </c>
      <c r="D46" s="33">
        <v>-2.4500000000000002</v>
      </c>
      <c r="E46" s="33">
        <v>-2.4899999999999998</v>
      </c>
      <c r="F46" s="33">
        <v>-2.54</v>
      </c>
      <c r="G46" s="33">
        <v>-2.58</v>
      </c>
      <c r="H46" s="33">
        <v>-2.6154127624755521</v>
      </c>
      <c r="I46" s="33">
        <v>-2.651311596170542</v>
      </c>
      <c r="J46" s="33">
        <v>-2.6877031728387064</v>
      </c>
      <c r="K46" s="33">
        <v>-2.724594255809452</v>
      </c>
      <c r="L46" s="33">
        <v>-2.7619917012448139</v>
      </c>
      <c r="M46" s="33">
        <v>-2.7999024594136617</v>
      </c>
      <c r="N46" s="33">
        <v>-2.8383335759834019</v>
      </c>
      <c r="O46" s="33">
        <v>-2.8772921933294033</v>
      </c>
      <c r="P46" s="33">
        <v>-2.9167855518624011</v>
      </c>
      <c r="Q46" s="33">
        <v>-2.9568209913741161</v>
      </c>
      <c r="R46" s="33">
        <v>-2.9974059524013477</v>
      </c>
      <c r="S46" s="33">
        <v>-3.0385479776087871</v>
      </c>
      <c r="T46" s="33">
        <v>-3.0802547131908136</v>
      </c>
      <c r="U46" s="33">
        <v>-3.1225339102925287</v>
      </c>
      <c r="V46" s="33">
        <v>-3.1653934264502981</v>
      </c>
      <c r="W46" s="33">
        <v>-3.2088412270520648</v>
      </c>
      <c r="X46" s="33">
        <v>-3.2528853868177054</v>
      </c>
      <c r="Y46" s="33">
        <v>-3.2975340912997089</v>
      </c>
      <c r="Z46" s="33">
        <v>-3.3427956384044495</v>
      </c>
      <c r="AA46" s="33">
        <v>-3.3886784399343437</v>
      </c>
      <c r="AB46" s="33">
        <v>-3.4351910231511726</v>
      </c>
      <c r="AC46" s="33">
        <v>-3.4823420323608625</v>
      </c>
      <c r="AD46" s="33">
        <v>-3.5301402305200198</v>
      </c>
      <c r="AE46" s="33">
        <v>-3.5785945008645141</v>
      </c>
      <c r="AF46" s="33">
        <v>-3.6277138485604175</v>
      </c>
      <c r="AG46" s="33">
        <v>-3.6775074023776035</v>
      </c>
      <c r="AH46" s="33">
        <v>-3.7279844163863172</v>
      </c>
      <c r="AI46" s="33">
        <v>-3.779154271677033</v>
      </c>
      <c r="AJ46" s="33">
        <v>-3.8310264781039192</v>
      </c>
    </row>
    <row r="47" spans="1:36">
      <c r="B47" s="49" t="s">
        <v>248</v>
      </c>
      <c r="C47" s="33">
        <f>C45+C46</f>
        <v>143.02394104743016</v>
      </c>
      <c r="D47" s="33">
        <f t="shared" ref="D47:AJ47" si="8">D45+D46</f>
        <v>145.40791387476423</v>
      </c>
      <c r="E47" s="33">
        <f t="shared" si="8"/>
        <v>147.8731627606374</v>
      </c>
      <c r="F47" s="33">
        <f t="shared" si="8"/>
        <v>157.28314416088452</v>
      </c>
      <c r="G47" s="33">
        <f t="shared" si="8"/>
        <v>155.38411884013621</v>
      </c>
      <c r="H47" s="33">
        <f t="shared" si="8"/>
        <v>158.44927165693457</v>
      </c>
      <c r="I47" s="33">
        <f t="shared" si="8"/>
        <v>162.84173315613435</v>
      </c>
      <c r="J47" s="33">
        <f t="shared" si="8"/>
        <v>165.33220454039076</v>
      </c>
      <c r="K47" s="33">
        <f t="shared" si="8"/>
        <v>173.44088084748512</v>
      </c>
      <c r="L47" s="33">
        <f t="shared" si="8"/>
        <v>169.17853651513133</v>
      </c>
      <c r="M47" s="33">
        <f t="shared" si="8"/>
        <v>178.06119098048035</v>
      </c>
      <c r="N47" s="33">
        <f t="shared" si="8"/>
        <v>178.54048808995026</v>
      </c>
      <c r="O47" s="33">
        <f t="shared" si="8"/>
        <v>177.68907685375942</v>
      </c>
      <c r="P47" s="33">
        <f t="shared" si="8"/>
        <v>179.69645761422026</v>
      </c>
      <c r="Q47" s="33">
        <f t="shared" si="8"/>
        <v>182.09769172347063</v>
      </c>
      <c r="R47" s="33">
        <f t="shared" si="8"/>
        <v>184.24765100522691</v>
      </c>
      <c r="S47" s="33">
        <f t="shared" si="8"/>
        <v>186.15303726857101</v>
      </c>
      <c r="T47" s="33">
        <f t="shared" si="8"/>
        <v>187.48002430184727</v>
      </c>
      <c r="U47" s="33">
        <f t="shared" si="8"/>
        <v>184.48165983507687</v>
      </c>
      <c r="V47" s="33">
        <f t="shared" si="8"/>
        <v>185.35483968236298</v>
      </c>
      <c r="W47" s="33">
        <f t="shared" si="8"/>
        <v>186.23190410958313</v>
      </c>
      <c r="X47" s="33">
        <f t="shared" si="8"/>
        <v>187.11286688225331</v>
      </c>
      <c r="Y47" s="33">
        <f t="shared" si="8"/>
        <v>187.99774176169907</v>
      </c>
      <c r="Z47" s="33">
        <f t="shared" si="8"/>
        <v>188.88654250405486</v>
      </c>
      <c r="AA47" s="33">
        <f t="shared" si="8"/>
        <v>189.77928285924531</v>
      </c>
      <c r="AB47" s="33">
        <f t="shared" si="8"/>
        <v>190.67597656994761</v>
      </c>
      <c r="AC47" s="33">
        <f t="shared" si="8"/>
        <v>191.57663737053502</v>
      </c>
      <c r="AD47" s="33">
        <f t="shared" si="8"/>
        <v>192.48127898600154</v>
      </c>
      <c r="AE47" s="33">
        <f t="shared" si="8"/>
        <v>193.38991513086674</v>
      </c>
      <c r="AF47" s="33">
        <f t="shared" si="8"/>
        <v>194.30255950806088</v>
      </c>
      <c r="AG47" s="33">
        <f t="shared" si="8"/>
        <v>195.21922580779022</v>
      </c>
      <c r="AH47" s="33">
        <f t="shared" si="8"/>
        <v>196.13992770638194</v>
      </c>
      <c r="AI47" s="33">
        <f t="shared" si="8"/>
        <v>197.06467886510805</v>
      </c>
      <c r="AJ47" s="33">
        <f t="shared" si="8"/>
        <v>197.99349292898896</v>
      </c>
    </row>
    <row r="48" spans="1:36">
      <c r="B48" s="49" t="s">
        <v>249</v>
      </c>
      <c r="C48" s="33">
        <f>C22+C23</f>
        <v>140.77000000000001</v>
      </c>
      <c r="D48" s="33">
        <f t="shared" ref="D48:AJ48" si="9">D22+D23</f>
        <v>139.2288177474677</v>
      </c>
      <c r="E48" s="33">
        <f t="shared" si="9"/>
        <v>143.45686378534688</v>
      </c>
      <c r="F48" s="33">
        <f t="shared" si="9"/>
        <v>147.5147225928383</v>
      </c>
      <c r="G48" s="33">
        <f t="shared" si="9"/>
        <v>147.27344777661327</v>
      </c>
      <c r="H48" s="33">
        <f t="shared" si="9"/>
        <v>150.70492245368825</v>
      </c>
      <c r="I48" s="33">
        <f t="shared" si="9"/>
        <v>153.97478195079677</v>
      </c>
      <c r="J48" s="33">
        <f t="shared" si="9"/>
        <v>158.81018578900787</v>
      </c>
      <c r="K48" s="33">
        <f t="shared" si="9"/>
        <v>160.9545853310197</v>
      </c>
      <c r="L48" s="33">
        <f t="shared" si="9"/>
        <v>165.15783050454328</v>
      </c>
      <c r="M48" s="33">
        <f t="shared" si="9"/>
        <v>168.47943300389431</v>
      </c>
      <c r="N48" s="33">
        <f t="shared" si="9"/>
        <v>170.54934313203748</v>
      </c>
      <c r="O48" s="33">
        <f t="shared" si="9"/>
        <v>171.16260506369954</v>
      </c>
      <c r="P48" s="33">
        <f t="shared" si="9"/>
        <v>172.08865699226294</v>
      </c>
      <c r="Q48" s="33">
        <f t="shared" si="9"/>
        <v>170.87951073296946</v>
      </c>
      <c r="R48" s="33">
        <f t="shared" si="9"/>
        <v>172.72089655984658</v>
      </c>
      <c r="S48" s="33">
        <f t="shared" si="9"/>
        <v>172.95487161968521</v>
      </c>
      <c r="T48" s="33">
        <f t="shared" si="9"/>
        <v>170.34502831159642</v>
      </c>
      <c r="U48" s="33">
        <f t="shared" si="9"/>
        <v>168.7430133402068</v>
      </c>
      <c r="V48" s="33">
        <f t="shared" si="9"/>
        <v>168.48168924402378</v>
      </c>
      <c r="W48" s="33">
        <f t="shared" si="9"/>
        <v>168.21782280073623</v>
      </c>
      <c r="X48" s="33">
        <f t="shared" si="9"/>
        <v>167.95134160331239</v>
      </c>
      <c r="Y48" s="33">
        <f t="shared" si="9"/>
        <v>167.6821713053013</v>
      </c>
      <c r="Z48" s="33">
        <f t="shared" si="9"/>
        <v>167.41023556877761</v>
      </c>
      <c r="AA48" s="33">
        <f t="shared" si="9"/>
        <v>167.13545601088921</v>
      </c>
      <c r="AB48" s="33">
        <f t="shared" si="9"/>
        <v>166.85775214897026</v>
      </c>
      <c r="AC48" s="33">
        <f t="shared" si="9"/>
        <v>166.57704134418128</v>
      </c>
      <c r="AD48" s="33">
        <f t="shared" si="9"/>
        <v>166.29323874363641</v>
      </c>
      <c r="AE48" s="33">
        <f t="shared" si="9"/>
        <v>166.00625722097752</v>
      </c>
      <c r="AF48" s="33">
        <f t="shared" si="9"/>
        <v>165.71600731535352</v>
      </c>
      <c r="AG48" s="33">
        <f t="shared" si="9"/>
        <v>165.42239716876176</v>
      </c>
      <c r="AH48" s="33">
        <f t="shared" si="9"/>
        <v>165.12533246170784</v>
      </c>
      <c r="AI48" s="33">
        <f t="shared" si="9"/>
        <v>164.82471634713872</v>
      </c>
      <c r="AJ48" s="33">
        <f t="shared" si="9"/>
        <v>164.52044938260246</v>
      </c>
    </row>
  </sheetData>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85" zoomScaleNormal="85" workbookViewId="0">
      <selection activeCell="E18" sqref="E18"/>
    </sheetView>
  </sheetViews>
  <sheetFormatPr defaultRowHeight="15"/>
  <cols>
    <col min="2" max="2" width="31.140625" bestFit="1" customWidth="1"/>
    <col min="3" max="3" width="20.7109375" bestFit="1" customWidth="1"/>
    <col min="7" max="7" width="20.42578125" bestFit="1" customWidth="1"/>
    <col min="19" max="19" width="22.28515625" customWidth="1"/>
    <col min="20" max="20" width="31.7109375" bestFit="1" customWidth="1"/>
    <col min="21" max="21" width="29" bestFit="1" customWidth="1"/>
  </cols>
  <sheetData>
    <row r="1" spans="1:21">
      <c r="A1" t="s">
        <v>63</v>
      </c>
    </row>
    <row r="3" spans="1:21" ht="29.25" thickBot="1">
      <c r="B3" s="53">
        <v>2016</v>
      </c>
      <c r="C3" s="54" t="s">
        <v>64</v>
      </c>
      <c r="D3" s="54" t="s">
        <v>65</v>
      </c>
      <c r="E3" s="54" t="s">
        <v>66</v>
      </c>
      <c r="F3" s="54" t="s">
        <v>67</v>
      </c>
      <c r="G3" s="54" t="s">
        <v>44</v>
      </c>
      <c r="H3" s="54" t="s">
        <v>68</v>
      </c>
      <c r="I3" s="54" t="s">
        <v>69</v>
      </c>
      <c r="J3" s="54" t="s">
        <v>70</v>
      </c>
      <c r="K3" s="54" t="s">
        <v>71</v>
      </c>
      <c r="L3" s="54" t="s">
        <v>72</v>
      </c>
      <c r="M3" s="54" t="s">
        <v>45</v>
      </c>
      <c r="N3" s="54" t="s">
        <v>73</v>
      </c>
      <c r="O3" s="59" t="s">
        <v>22</v>
      </c>
      <c r="P3" s="59" t="s">
        <v>78</v>
      </c>
      <c r="S3" s="49" t="s">
        <v>54</v>
      </c>
      <c r="T3" s="49" t="s">
        <v>79</v>
      </c>
      <c r="U3" s="49" t="s">
        <v>80</v>
      </c>
    </row>
    <row r="4" spans="1:21" ht="15.75" thickBot="1">
      <c r="B4" s="55" t="s">
        <v>74</v>
      </c>
      <c r="C4" s="56">
        <v>74.2</v>
      </c>
      <c r="D4" s="55">
        <v>73.3</v>
      </c>
      <c r="E4" s="56">
        <v>76.5</v>
      </c>
      <c r="F4" s="55">
        <v>61.2</v>
      </c>
      <c r="G4" s="56">
        <v>54.1</v>
      </c>
      <c r="H4" s="55">
        <v>46.5</v>
      </c>
      <c r="I4" s="56">
        <v>40</v>
      </c>
      <c r="J4" s="55">
        <v>38.9</v>
      </c>
      <c r="K4" s="56">
        <v>99.3</v>
      </c>
      <c r="L4" s="55">
        <v>119.7</v>
      </c>
      <c r="M4" s="56">
        <v>116.1</v>
      </c>
      <c r="N4" s="55">
        <v>42</v>
      </c>
      <c r="O4">
        <f>SUM(C4:N4)</f>
        <v>841.80000000000007</v>
      </c>
      <c r="P4" s="23">
        <f>O4/$O$7</f>
        <v>6.8254791943696685E-2</v>
      </c>
      <c r="S4" s="49" t="s">
        <v>44</v>
      </c>
      <c r="T4" s="46">
        <f>SUM(G8:L8)</f>
        <v>0.48215386112282288</v>
      </c>
      <c r="U4" s="49">
        <f>0</f>
        <v>0</v>
      </c>
    </row>
    <row r="5" spans="1:21" ht="15.75" thickBot="1">
      <c r="B5" s="57" t="s">
        <v>75</v>
      </c>
      <c r="C5" s="56">
        <v>327.9</v>
      </c>
      <c r="D5" s="55">
        <v>339.6</v>
      </c>
      <c r="E5" s="56">
        <v>378</v>
      </c>
      <c r="F5" s="55">
        <v>335.1</v>
      </c>
      <c r="G5" s="56">
        <v>301.8</v>
      </c>
      <c r="H5" s="55">
        <v>261.39999999999998</v>
      </c>
      <c r="I5" s="56">
        <v>268.39999999999998</v>
      </c>
      <c r="J5" s="55">
        <v>204.4</v>
      </c>
      <c r="K5" s="56">
        <v>273.7</v>
      </c>
      <c r="L5" s="55">
        <v>305.60000000000002</v>
      </c>
      <c r="M5" s="56">
        <v>261.60000000000002</v>
      </c>
      <c r="N5" s="55">
        <v>258.7</v>
      </c>
      <c r="O5" s="49">
        <f>SUM(C5:N5)</f>
        <v>3516.1999999999994</v>
      </c>
      <c r="P5" s="23">
        <f>O5/$O$7</f>
        <v>0.2851003794635617</v>
      </c>
      <c r="S5" s="49" t="s">
        <v>45</v>
      </c>
      <c r="T5" s="46">
        <f>SUM(M8:N8)</f>
        <v>0.1655369247235105</v>
      </c>
      <c r="U5" s="17">
        <f>SUM(C8:F8)</f>
        <v>0.35230921415366645</v>
      </c>
    </row>
    <row r="6" spans="1:21" ht="15.75" thickBot="1">
      <c r="B6" s="57" t="s">
        <v>76</v>
      </c>
      <c r="C6" s="56">
        <v>668.5</v>
      </c>
      <c r="D6" s="55">
        <v>650.79999999999995</v>
      </c>
      <c r="E6" s="56">
        <v>665.6</v>
      </c>
      <c r="F6" s="55">
        <v>694.4</v>
      </c>
      <c r="G6" s="56">
        <v>704.9</v>
      </c>
      <c r="H6" s="55">
        <v>687.4</v>
      </c>
      <c r="I6" s="56">
        <v>673.4</v>
      </c>
      <c r="J6" s="55">
        <v>635.29999999999995</v>
      </c>
      <c r="K6" s="56">
        <v>594.70000000000005</v>
      </c>
      <c r="L6" s="55">
        <v>637</v>
      </c>
      <c r="M6" s="56">
        <v>698.4</v>
      </c>
      <c r="N6" s="55">
        <v>664.8</v>
      </c>
      <c r="O6" s="49">
        <f>SUM(C6:N6)</f>
        <v>7975.2</v>
      </c>
      <c r="P6" s="23">
        <f>O6/$O$7</f>
        <v>0.64664482859274153</v>
      </c>
      <c r="S6" s="49" t="s">
        <v>192</v>
      </c>
      <c r="T6" s="46">
        <f>SUM(G8:H8)</f>
        <v>0.16671261310933089</v>
      </c>
      <c r="U6" s="49">
        <f>0</f>
        <v>0</v>
      </c>
    </row>
    <row r="7" spans="1:21" ht="15.75" thickBot="1">
      <c r="B7" s="58" t="s">
        <v>77</v>
      </c>
      <c r="C7" s="56">
        <v>1070.5999999999999</v>
      </c>
      <c r="D7" s="55">
        <v>1063.7</v>
      </c>
      <c r="E7" s="56">
        <v>1120.0999999999999</v>
      </c>
      <c r="F7" s="55">
        <v>1090.7</v>
      </c>
      <c r="G7" s="56">
        <v>1060.8</v>
      </c>
      <c r="H7" s="55">
        <v>995.3</v>
      </c>
      <c r="I7" s="56">
        <v>981.8</v>
      </c>
      <c r="J7" s="55">
        <v>878.6</v>
      </c>
      <c r="K7" s="56">
        <v>967.7</v>
      </c>
      <c r="L7" s="55">
        <v>1062.3</v>
      </c>
      <c r="M7" s="56">
        <v>1076.0999999999999</v>
      </c>
      <c r="N7" s="55">
        <v>965.5</v>
      </c>
      <c r="O7" s="49">
        <f>SUM(C7:N7)</f>
        <v>12333.2</v>
      </c>
      <c r="S7" s="49" t="s">
        <v>193</v>
      </c>
      <c r="T7" s="46">
        <f>SUM(I8:L8)</f>
        <v>0.31544124801349205</v>
      </c>
      <c r="U7" s="49">
        <f>0</f>
        <v>0</v>
      </c>
    </row>
    <row r="8" spans="1:21">
      <c r="B8" t="s">
        <v>78</v>
      </c>
      <c r="C8" s="23">
        <f>C7/$O$7</f>
        <v>8.6806343852365964E-2</v>
      </c>
      <c r="D8" s="23">
        <f t="shared" ref="D8:N8" si="0">D7/$O$7</f>
        <v>8.6246878344630754E-2</v>
      </c>
      <c r="E8" s="23">
        <f t="shared" si="0"/>
        <v>9.081990075568383E-2</v>
      </c>
      <c r="F8" s="23">
        <f t="shared" si="0"/>
        <v>8.8436091200985958E-2</v>
      </c>
      <c r="G8" s="23">
        <f t="shared" si="0"/>
        <v>8.6011740667466668E-2</v>
      </c>
      <c r="H8" s="23">
        <f t="shared" si="0"/>
        <v>8.0700872441864233E-2</v>
      </c>
      <c r="I8" s="23">
        <f t="shared" si="0"/>
        <v>7.960626601368663E-2</v>
      </c>
      <c r="J8" s="23">
        <f t="shared" si="0"/>
        <v>7.1238607984951186E-2</v>
      </c>
      <c r="K8" s="23">
        <f t="shared" si="0"/>
        <v>7.8463010410923364E-2</v>
      </c>
      <c r="L8" s="23">
        <f t="shared" si="0"/>
        <v>8.613336360393084E-2</v>
      </c>
      <c r="M8" s="23">
        <f t="shared" si="0"/>
        <v>8.7252294619401274E-2</v>
      </c>
      <c r="N8" s="23">
        <f t="shared" si="0"/>
        <v>7.8284630104109229E-2</v>
      </c>
    </row>
    <row r="9" spans="1:21">
      <c r="B9" s="61" t="s">
        <v>85</v>
      </c>
      <c r="C9" s="17">
        <f>C8/SUM($C$8:$F$8, $M$8:$N$8)</f>
        <v>0.16762960527345894</v>
      </c>
      <c r="D9" s="17">
        <f>D8/SUM($C$8:$F$8, $M$8:$N$8)</f>
        <v>0.16654923512925304</v>
      </c>
      <c r="E9" s="17">
        <f>E8/SUM($C$8:$F$8, $M$8:$N$8)</f>
        <v>0.17538008674276231</v>
      </c>
      <c r="F9" s="17">
        <f>F8/SUM($C$8:$F$8, $M$8:$N$8)</f>
        <v>0.17077677047614578</v>
      </c>
      <c r="G9" s="17">
        <f t="shared" ref="G9:L9" si="1">G8/SUM($G$8:$L$8)</f>
        <v>0.17839064996216264</v>
      </c>
      <c r="H9" s="17">
        <f t="shared" si="1"/>
        <v>0.16737576725805098</v>
      </c>
      <c r="I9" s="17">
        <f t="shared" si="1"/>
        <v>0.16510552425796687</v>
      </c>
      <c r="J9" s="17">
        <f t="shared" si="1"/>
        <v>0.14775077776843523</v>
      </c>
      <c r="K9" s="17">
        <f t="shared" si="1"/>
        <v>0.1627343815689902</v>
      </c>
      <c r="L9" s="17">
        <f t="shared" si="1"/>
        <v>0.17864289918439419</v>
      </c>
      <c r="M9" s="17">
        <f>M8/SUM($C$8:$F$8, $M$8:$N$8)</f>
        <v>0.1684907698811593</v>
      </c>
      <c r="N9" s="17">
        <f>N8/SUM($C$8:$F$8, $M$8:$N$8)</f>
        <v>0.15117353249722082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86"/>
  <sheetViews>
    <sheetView workbookViewId="0">
      <selection activeCell="I20" sqref="I20"/>
    </sheetView>
  </sheetViews>
  <sheetFormatPr defaultRowHeight="15"/>
  <cols>
    <col min="2" max="3" width="9.140625" style="49"/>
    <col min="6" max="6" width="20.28515625" bestFit="1" customWidth="1"/>
    <col min="7" max="7" width="15.7109375" bestFit="1" customWidth="1"/>
    <col min="13" max="13" width="15.7109375" bestFit="1" customWidth="1"/>
    <col min="14" max="14" width="25.5703125" bestFit="1" customWidth="1"/>
    <col min="16" max="16" width="15.42578125" bestFit="1" customWidth="1"/>
    <col min="17" max="17" width="21.42578125" customWidth="1"/>
    <col min="18" max="18" width="12.28515625" customWidth="1"/>
  </cols>
  <sheetData>
    <row r="1" spans="1:18" s="49" customFormat="1">
      <c r="A1" s="49" t="s">
        <v>55</v>
      </c>
    </row>
    <row r="2" spans="1:18">
      <c r="C2" s="49" t="s">
        <v>52</v>
      </c>
      <c r="D2" s="49" t="s">
        <v>48</v>
      </c>
      <c r="E2" s="49" t="s">
        <v>49</v>
      </c>
      <c r="F2" s="49" t="s">
        <v>50</v>
      </c>
      <c r="G2" s="49" t="s">
        <v>51</v>
      </c>
    </row>
    <row r="3" spans="1:18">
      <c r="C3" s="49">
        <f>MONTH(D3)</f>
        <v>1</v>
      </c>
      <c r="D3" s="48">
        <v>42370</v>
      </c>
      <c r="E3" s="47">
        <v>1</v>
      </c>
      <c r="F3" s="47">
        <v>16767</v>
      </c>
      <c r="G3" s="47">
        <v>13417</v>
      </c>
      <c r="M3" t="s">
        <v>51</v>
      </c>
      <c r="N3" t="s">
        <v>53</v>
      </c>
      <c r="P3" t="s">
        <v>54</v>
      </c>
      <c r="Q3" t="s">
        <v>56</v>
      </c>
      <c r="R3" t="s">
        <v>57</v>
      </c>
    </row>
    <row r="4" spans="1:18">
      <c r="C4" s="49">
        <f t="shared" ref="C4:C67" si="0">MONTH(D4)</f>
        <v>1</v>
      </c>
      <c r="D4" s="48">
        <v>42370</v>
      </c>
      <c r="E4" s="47">
        <v>2</v>
      </c>
      <c r="F4" s="47">
        <v>16751</v>
      </c>
      <c r="G4" s="47">
        <v>12968</v>
      </c>
      <c r="L4" s="80">
        <v>1</v>
      </c>
      <c r="M4">
        <f t="shared" ref="M4:M15" si="1">SUMIF($C$3:$C$8786, L4, $G$3:$G$8786)</f>
        <v>12384867</v>
      </c>
      <c r="N4" s="23">
        <f>M4/$M$16</f>
        <v>9.0407255077272319E-2</v>
      </c>
      <c r="P4" s="79" t="s">
        <v>44</v>
      </c>
      <c r="Q4" s="46">
        <f>SUM(N8:N13)</f>
        <v>0.50203933145449198</v>
      </c>
      <c r="R4">
        <v>0</v>
      </c>
    </row>
    <row r="5" spans="1:18">
      <c r="C5" s="49">
        <f t="shared" si="0"/>
        <v>1</v>
      </c>
      <c r="D5" s="48">
        <v>42370</v>
      </c>
      <c r="E5" s="47">
        <v>3</v>
      </c>
      <c r="F5" s="47">
        <v>16319</v>
      </c>
      <c r="G5" s="47">
        <v>12395</v>
      </c>
      <c r="L5" s="80">
        <v>2</v>
      </c>
      <c r="M5" s="49">
        <f t="shared" si="1"/>
        <v>11471763</v>
      </c>
      <c r="N5" s="23">
        <f t="shared" ref="N5:N15" si="2">M5/$M$16</f>
        <v>8.3741763535047628E-2</v>
      </c>
      <c r="P5" s="80" t="s">
        <v>45</v>
      </c>
      <c r="Q5" s="46">
        <f>SUM(N14:N15)</f>
        <v>0.16531159080102542</v>
      </c>
      <c r="R5" s="17">
        <f>SUM(N4:N7)</f>
        <v>0.3326490777444826</v>
      </c>
    </row>
    <row r="6" spans="1:18">
      <c r="C6" s="49">
        <f t="shared" si="0"/>
        <v>1</v>
      </c>
      <c r="D6" s="48">
        <v>42370</v>
      </c>
      <c r="E6" s="47">
        <v>4</v>
      </c>
      <c r="F6" s="47">
        <v>16148</v>
      </c>
      <c r="G6" s="47">
        <v>12228</v>
      </c>
      <c r="L6" s="80">
        <v>3</v>
      </c>
      <c r="M6" s="49">
        <f t="shared" si="1"/>
        <v>11302963</v>
      </c>
      <c r="N6" s="23">
        <f t="shared" si="2"/>
        <v>8.2509554528923973E-2</v>
      </c>
      <c r="P6" t="s">
        <v>192</v>
      </c>
      <c r="Q6" s="46">
        <f>SUM(N8:N9)</f>
        <v>0.15747404073970589</v>
      </c>
      <c r="R6" s="49">
        <v>0</v>
      </c>
    </row>
    <row r="7" spans="1:18">
      <c r="C7" s="49">
        <f t="shared" si="0"/>
        <v>1</v>
      </c>
      <c r="D7" s="48">
        <v>42370</v>
      </c>
      <c r="E7" s="47">
        <v>5</v>
      </c>
      <c r="F7" s="47">
        <v>16054</v>
      </c>
      <c r="G7" s="47">
        <v>12116</v>
      </c>
      <c r="L7" s="80">
        <v>4</v>
      </c>
      <c r="M7" s="49">
        <f t="shared" si="1"/>
        <v>10409920</v>
      </c>
      <c r="N7" s="23">
        <f t="shared" si="2"/>
        <v>7.5990504603238668E-2</v>
      </c>
      <c r="P7" t="s">
        <v>193</v>
      </c>
      <c r="Q7" s="46">
        <f>SUM(N10:N13)</f>
        <v>0.34456529071478609</v>
      </c>
      <c r="R7" s="49">
        <v>0</v>
      </c>
    </row>
    <row r="8" spans="1:18">
      <c r="C8" s="49">
        <f t="shared" si="0"/>
        <v>1</v>
      </c>
      <c r="D8" s="48">
        <v>42370</v>
      </c>
      <c r="E8" s="47">
        <v>6</v>
      </c>
      <c r="F8" s="47">
        <v>16100</v>
      </c>
      <c r="G8" s="47">
        <v>12257</v>
      </c>
      <c r="L8" s="79">
        <v>5</v>
      </c>
      <c r="M8" s="49">
        <f t="shared" si="1"/>
        <v>10470808</v>
      </c>
      <c r="N8" s="23">
        <f t="shared" si="2"/>
        <v>7.643497582340962E-2</v>
      </c>
    </row>
    <row r="9" spans="1:18">
      <c r="C9" s="49">
        <f t="shared" si="0"/>
        <v>1</v>
      </c>
      <c r="D9" s="48">
        <v>42370</v>
      </c>
      <c r="E9" s="47">
        <v>7</v>
      </c>
      <c r="F9" s="47">
        <v>16416</v>
      </c>
      <c r="G9" s="47">
        <v>12528</v>
      </c>
      <c r="L9" s="79">
        <v>6</v>
      </c>
      <c r="M9" s="49">
        <f t="shared" si="1"/>
        <v>11101521</v>
      </c>
      <c r="N9" s="23">
        <f t="shared" si="2"/>
        <v>8.1039064916296255E-2</v>
      </c>
    </row>
    <row r="10" spans="1:18">
      <c r="C10" s="49">
        <f t="shared" si="0"/>
        <v>1</v>
      </c>
      <c r="D10" s="48">
        <v>42370</v>
      </c>
      <c r="E10" s="47">
        <v>8</v>
      </c>
      <c r="F10" s="47">
        <v>16711</v>
      </c>
      <c r="G10" s="47">
        <v>12820</v>
      </c>
      <c r="L10" s="79">
        <v>7</v>
      </c>
      <c r="M10" s="49">
        <f t="shared" si="1"/>
        <v>12497616</v>
      </c>
      <c r="N10" s="23">
        <f t="shared" si="2"/>
        <v>9.1230302075088879E-2</v>
      </c>
    </row>
    <row r="11" spans="1:18">
      <c r="C11" s="49">
        <f t="shared" si="0"/>
        <v>1</v>
      </c>
      <c r="D11" s="48">
        <v>42370</v>
      </c>
      <c r="E11" s="47">
        <v>9</v>
      </c>
      <c r="F11" s="47">
        <v>16688</v>
      </c>
      <c r="G11" s="47">
        <v>12986</v>
      </c>
      <c r="L11" s="79">
        <v>8</v>
      </c>
      <c r="M11" s="49">
        <f t="shared" si="1"/>
        <v>13113359</v>
      </c>
      <c r="N11" s="23">
        <f t="shared" si="2"/>
        <v>9.5725112916662303E-2</v>
      </c>
    </row>
    <row r="12" spans="1:18">
      <c r="C12" s="49">
        <f t="shared" si="0"/>
        <v>1</v>
      </c>
      <c r="D12" s="48">
        <v>42370</v>
      </c>
      <c r="E12" s="47">
        <v>10</v>
      </c>
      <c r="F12" s="47">
        <v>17066</v>
      </c>
      <c r="G12" s="47">
        <v>13569</v>
      </c>
      <c r="L12" s="79">
        <v>9</v>
      </c>
      <c r="M12" s="49">
        <f t="shared" si="1"/>
        <v>11072260</v>
      </c>
      <c r="N12" s="23">
        <f t="shared" si="2"/>
        <v>8.0825464988996579E-2</v>
      </c>
    </row>
    <row r="13" spans="1:18">
      <c r="C13" s="49">
        <f t="shared" si="0"/>
        <v>1</v>
      </c>
      <c r="D13" s="48">
        <v>42370</v>
      </c>
      <c r="E13" s="47">
        <v>11</v>
      </c>
      <c r="F13" s="47">
        <v>17598</v>
      </c>
      <c r="G13" s="47">
        <v>13965</v>
      </c>
      <c r="L13" s="79">
        <v>10</v>
      </c>
      <c r="M13" s="49">
        <f t="shared" si="1"/>
        <v>10518677</v>
      </c>
      <c r="N13" s="23">
        <f t="shared" si="2"/>
        <v>7.6784410734038369E-2</v>
      </c>
    </row>
    <row r="14" spans="1:18">
      <c r="C14" s="49">
        <f t="shared" si="0"/>
        <v>1</v>
      </c>
      <c r="D14" s="48">
        <v>42370</v>
      </c>
      <c r="E14" s="47">
        <v>12</v>
      </c>
      <c r="F14" s="47">
        <v>17943</v>
      </c>
      <c r="G14" s="47">
        <v>14215</v>
      </c>
      <c r="L14" s="80">
        <v>11</v>
      </c>
      <c r="M14" s="49">
        <f t="shared" si="1"/>
        <v>10697636</v>
      </c>
      <c r="N14" s="23">
        <f t="shared" si="2"/>
        <v>7.8090778574837427E-2</v>
      </c>
    </row>
    <row r="15" spans="1:18">
      <c r="C15" s="49">
        <f t="shared" si="0"/>
        <v>1</v>
      </c>
      <c r="D15" s="48">
        <v>42370</v>
      </c>
      <c r="E15" s="47">
        <v>13</v>
      </c>
      <c r="F15" s="47">
        <v>18289</v>
      </c>
      <c r="G15" s="47">
        <v>14443</v>
      </c>
      <c r="L15" s="80">
        <v>12</v>
      </c>
      <c r="M15" s="49">
        <f t="shared" si="1"/>
        <v>11948357</v>
      </c>
      <c r="N15" s="23">
        <f t="shared" si="2"/>
        <v>8.7220812226187994E-2</v>
      </c>
    </row>
    <row r="16" spans="1:18">
      <c r="C16" s="49">
        <f t="shared" si="0"/>
        <v>1</v>
      </c>
      <c r="D16" s="48">
        <v>42370</v>
      </c>
      <c r="E16" s="47">
        <v>14</v>
      </c>
      <c r="F16" s="47">
        <v>18586</v>
      </c>
      <c r="G16" s="47">
        <v>14733</v>
      </c>
      <c r="L16" s="49" t="s">
        <v>22</v>
      </c>
      <c r="M16">
        <f>SUM(M4:M15)</f>
        <v>136989747</v>
      </c>
    </row>
    <row r="17" spans="3:12">
      <c r="C17" s="49">
        <f t="shared" si="0"/>
        <v>1</v>
      </c>
      <c r="D17" s="48">
        <v>42370</v>
      </c>
      <c r="E17" s="47">
        <v>15</v>
      </c>
      <c r="F17" s="47">
        <v>18373</v>
      </c>
      <c r="G17" s="47">
        <v>14907</v>
      </c>
      <c r="L17" s="49"/>
    </row>
    <row r="18" spans="3:12">
      <c r="C18" s="49">
        <f t="shared" si="0"/>
        <v>1</v>
      </c>
      <c r="D18" s="48">
        <v>42370</v>
      </c>
      <c r="E18" s="47">
        <v>16</v>
      </c>
      <c r="F18" s="47">
        <v>18374</v>
      </c>
      <c r="G18" s="47">
        <v>14981</v>
      </c>
      <c r="L18" s="49"/>
    </row>
    <row r="19" spans="3:12">
      <c r="C19" s="49">
        <f t="shared" si="0"/>
        <v>1</v>
      </c>
      <c r="D19" s="48">
        <v>42370</v>
      </c>
      <c r="E19" s="47">
        <v>17</v>
      </c>
      <c r="F19" s="47">
        <v>18963</v>
      </c>
      <c r="G19" s="47">
        <v>15763</v>
      </c>
      <c r="L19" s="49"/>
    </row>
    <row r="20" spans="3:12">
      <c r="C20" s="49">
        <f t="shared" si="0"/>
        <v>1</v>
      </c>
      <c r="D20" s="48">
        <v>42370</v>
      </c>
      <c r="E20" s="47">
        <v>18</v>
      </c>
      <c r="F20" s="47">
        <v>20100</v>
      </c>
      <c r="G20" s="47">
        <v>16979</v>
      </c>
      <c r="L20" s="49"/>
    </row>
    <row r="21" spans="3:12">
      <c r="C21" s="49">
        <f t="shared" si="0"/>
        <v>1</v>
      </c>
      <c r="D21" s="48">
        <v>42370</v>
      </c>
      <c r="E21" s="47">
        <v>19</v>
      </c>
      <c r="F21" s="47">
        <v>19972</v>
      </c>
      <c r="G21" s="47">
        <v>16859</v>
      </c>
      <c r="L21" s="49"/>
    </row>
    <row r="22" spans="3:12">
      <c r="C22" s="49">
        <f t="shared" si="0"/>
        <v>1</v>
      </c>
      <c r="D22" s="48">
        <v>42370</v>
      </c>
      <c r="E22" s="47">
        <v>20</v>
      </c>
      <c r="F22" s="47">
        <v>19554</v>
      </c>
      <c r="G22" s="47">
        <v>16552</v>
      </c>
      <c r="L22" s="49"/>
    </row>
    <row r="23" spans="3:12">
      <c r="C23" s="49">
        <f t="shared" si="0"/>
        <v>1</v>
      </c>
      <c r="D23" s="48">
        <v>42370</v>
      </c>
      <c r="E23" s="47">
        <v>21</v>
      </c>
      <c r="F23" s="47">
        <v>19137</v>
      </c>
      <c r="G23" s="47">
        <v>16165</v>
      </c>
    </row>
    <row r="24" spans="3:12">
      <c r="C24" s="49">
        <f t="shared" si="0"/>
        <v>1</v>
      </c>
      <c r="D24" s="48">
        <v>42370</v>
      </c>
      <c r="E24" s="47">
        <v>22</v>
      </c>
      <c r="F24" s="47">
        <v>18814</v>
      </c>
      <c r="G24" s="47">
        <v>15701</v>
      </c>
    </row>
    <row r="25" spans="3:12">
      <c r="C25" s="49">
        <f t="shared" si="0"/>
        <v>1</v>
      </c>
      <c r="D25" s="48">
        <v>42370</v>
      </c>
      <c r="E25" s="47">
        <v>23</v>
      </c>
      <c r="F25" s="47">
        <v>17782</v>
      </c>
      <c r="G25" s="47">
        <v>14866</v>
      </c>
    </row>
    <row r="26" spans="3:12">
      <c r="C26" s="49">
        <f t="shared" si="0"/>
        <v>1</v>
      </c>
      <c r="D26" s="48">
        <v>42370</v>
      </c>
      <c r="E26" s="47">
        <v>24</v>
      </c>
      <c r="F26" s="47">
        <v>17442</v>
      </c>
      <c r="G26" s="47">
        <v>14023</v>
      </c>
    </row>
    <row r="27" spans="3:12">
      <c r="C27" s="49">
        <f t="shared" si="0"/>
        <v>1</v>
      </c>
      <c r="D27" s="48">
        <v>42371</v>
      </c>
      <c r="E27" s="47">
        <v>1</v>
      </c>
      <c r="F27" s="47">
        <v>17064</v>
      </c>
      <c r="G27" s="47">
        <v>13251</v>
      </c>
    </row>
    <row r="28" spans="3:12">
      <c r="C28" s="49">
        <f t="shared" si="0"/>
        <v>1</v>
      </c>
      <c r="D28" s="48">
        <v>42371</v>
      </c>
      <c r="E28" s="47">
        <v>2</v>
      </c>
      <c r="F28" s="47">
        <v>16789</v>
      </c>
      <c r="G28" s="47">
        <v>12844</v>
      </c>
    </row>
    <row r="29" spans="3:12">
      <c r="C29" s="49">
        <f t="shared" si="0"/>
        <v>1</v>
      </c>
      <c r="D29" s="48">
        <v>42371</v>
      </c>
      <c r="E29" s="47">
        <v>3</v>
      </c>
      <c r="F29" s="47">
        <v>16564</v>
      </c>
      <c r="G29" s="47">
        <v>12673</v>
      </c>
    </row>
    <row r="30" spans="3:12">
      <c r="C30" s="49">
        <f t="shared" si="0"/>
        <v>1</v>
      </c>
      <c r="D30" s="48">
        <v>42371</v>
      </c>
      <c r="E30" s="47">
        <v>4</v>
      </c>
      <c r="F30" s="47">
        <v>16312</v>
      </c>
      <c r="G30" s="47">
        <v>12473</v>
      </c>
    </row>
    <row r="31" spans="3:12">
      <c r="C31" s="49">
        <f t="shared" si="0"/>
        <v>1</v>
      </c>
      <c r="D31" s="48">
        <v>42371</v>
      </c>
      <c r="E31" s="47">
        <v>5</v>
      </c>
      <c r="F31" s="47">
        <v>16479</v>
      </c>
      <c r="G31" s="47">
        <v>12468</v>
      </c>
    </row>
    <row r="32" spans="3:12">
      <c r="C32" s="49">
        <f t="shared" si="0"/>
        <v>1</v>
      </c>
      <c r="D32" s="48">
        <v>42371</v>
      </c>
      <c r="E32" s="47">
        <v>6</v>
      </c>
      <c r="F32" s="47">
        <v>16481</v>
      </c>
      <c r="G32" s="47">
        <v>12644</v>
      </c>
    </row>
    <row r="33" spans="3:7">
      <c r="C33" s="49">
        <f t="shared" si="0"/>
        <v>1</v>
      </c>
      <c r="D33" s="48">
        <v>42371</v>
      </c>
      <c r="E33" s="47">
        <v>7</v>
      </c>
      <c r="F33" s="47">
        <v>16962</v>
      </c>
      <c r="G33" s="47">
        <v>13064</v>
      </c>
    </row>
    <row r="34" spans="3:7">
      <c r="C34" s="49">
        <f t="shared" si="0"/>
        <v>1</v>
      </c>
      <c r="D34" s="48">
        <v>42371</v>
      </c>
      <c r="E34" s="47">
        <v>8</v>
      </c>
      <c r="F34" s="47">
        <v>17143</v>
      </c>
      <c r="G34" s="47">
        <v>13780</v>
      </c>
    </row>
    <row r="35" spans="3:7">
      <c r="C35" s="49">
        <f t="shared" si="0"/>
        <v>1</v>
      </c>
      <c r="D35" s="48">
        <v>42371</v>
      </c>
      <c r="E35" s="47">
        <v>9</v>
      </c>
      <c r="F35" s="47">
        <v>17560</v>
      </c>
      <c r="G35" s="47">
        <v>14305</v>
      </c>
    </row>
    <row r="36" spans="3:7">
      <c r="C36" s="49">
        <f t="shared" si="0"/>
        <v>1</v>
      </c>
      <c r="D36" s="48">
        <v>42371</v>
      </c>
      <c r="E36" s="47">
        <v>10</v>
      </c>
      <c r="F36" s="47">
        <v>18248</v>
      </c>
      <c r="G36" s="47">
        <v>15068</v>
      </c>
    </row>
    <row r="37" spans="3:7">
      <c r="C37" s="49">
        <f t="shared" si="0"/>
        <v>1</v>
      </c>
      <c r="D37" s="48">
        <v>42371</v>
      </c>
      <c r="E37" s="47">
        <v>11</v>
      </c>
      <c r="F37" s="47">
        <v>18700</v>
      </c>
      <c r="G37" s="47">
        <v>15536</v>
      </c>
    </row>
    <row r="38" spans="3:7">
      <c r="C38" s="49">
        <f t="shared" si="0"/>
        <v>1</v>
      </c>
      <c r="D38" s="48">
        <v>42371</v>
      </c>
      <c r="E38" s="47">
        <v>12</v>
      </c>
      <c r="F38" s="47">
        <v>18835</v>
      </c>
      <c r="G38" s="47">
        <v>15852</v>
      </c>
    </row>
    <row r="39" spans="3:7">
      <c r="C39" s="49">
        <f t="shared" si="0"/>
        <v>1</v>
      </c>
      <c r="D39" s="48">
        <v>42371</v>
      </c>
      <c r="E39" s="47">
        <v>13</v>
      </c>
      <c r="F39" s="47">
        <v>18853</v>
      </c>
      <c r="G39" s="47">
        <v>16059</v>
      </c>
    </row>
    <row r="40" spans="3:7">
      <c r="C40" s="49">
        <f t="shared" si="0"/>
        <v>1</v>
      </c>
      <c r="D40" s="48">
        <v>42371</v>
      </c>
      <c r="E40" s="47">
        <v>14</v>
      </c>
      <c r="F40" s="47">
        <v>18348</v>
      </c>
      <c r="G40" s="47">
        <v>15750</v>
      </c>
    </row>
    <row r="41" spans="3:7">
      <c r="C41" s="49">
        <f t="shared" si="0"/>
        <v>1</v>
      </c>
      <c r="D41" s="48">
        <v>42371</v>
      </c>
      <c r="E41" s="47">
        <v>15</v>
      </c>
      <c r="F41" s="47">
        <v>18418</v>
      </c>
      <c r="G41" s="47">
        <v>15564</v>
      </c>
    </row>
    <row r="42" spans="3:7">
      <c r="C42" s="49">
        <f t="shared" si="0"/>
        <v>1</v>
      </c>
      <c r="D42" s="48">
        <v>42371</v>
      </c>
      <c r="E42" s="47">
        <v>16</v>
      </c>
      <c r="F42" s="47">
        <v>18679</v>
      </c>
      <c r="G42" s="47">
        <v>15571</v>
      </c>
    </row>
    <row r="43" spans="3:7">
      <c r="C43" s="49">
        <f t="shared" si="0"/>
        <v>1</v>
      </c>
      <c r="D43" s="48">
        <v>42371</v>
      </c>
      <c r="E43" s="47">
        <v>17</v>
      </c>
      <c r="F43" s="47">
        <v>19226</v>
      </c>
      <c r="G43" s="47">
        <v>16207</v>
      </c>
    </row>
    <row r="44" spans="3:7">
      <c r="C44" s="49">
        <f t="shared" si="0"/>
        <v>1</v>
      </c>
      <c r="D44" s="48">
        <v>42371</v>
      </c>
      <c r="E44" s="47">
        <v>18</v>
      </c>
      <c r="F44" s="47">
        <v>20347</v>
      </c>
      <c r="G44" s="47">
        <v>17163</v>
      </c>
    </row>
    <row r="45" spans="3:7">
      <c r="C45" s="49">
        <f t="shared" si="0"/>
        <v>1</v>
      </c>
      <c r="D45" s="48">
        <v>42371</v>
      </c>
      <c r="E45" s="47">
        <v>19</v>
      </c>
      <c r="F45" s="47">
        <v>20289</v>
      </c>
      <c r="G45" s="47">
        <v>17100</v>
      </c>
    </row>
    <row r="46" spans="3:7">
      <c r="C46" s="49">
        <f t="shared" si="0"/>
        <v>1</v>
      </c>
      <c r="D46" s="48">
        <v>42371</v>
      </c>
      <c r="E46" s="47">
        <v>20</v>
      </c>
      <c r="F46" s="47">
        <v>19972</v>
      </c>
      <c r="G46" s="47">
        <v>16710</v>
      </c>
    </row>
    <row r="47" spans="3:7">
      <c r="C47" s="49">
        <f t="shared" si="0"/>
        <v>1</v>
      </c>
      <c r="D47" s="48">
        <v>42371</v>
      </c>
      <c r="E47" s="47">
        <v>21</v>
      </c>
      <c r="F47" s="47">
        <v>19054</v>
      </c>
      <c r="G47" s="47">
        <v>16124</v>
      </c>
    </row>
    <row r="48" spans="3:7">
      <c r="C48" s="49">
        <f t="shared" si="0"/>
        <v>1</v>
      </c>
      <c r="D48" s="48">
        <v>42371</v>
      </c>
      <c r="E48" s="47">
        <v>22</v>
      </c>
      <c r="F48" s="47">
        <v>18972</v>
      </c>
      <c r="G48" s="47">
        <v>15699</v>
      </c>
    </row>
    <row r="49" spans="3:7">
      <c r="C49" s="49">
        <f t="shared" si="0"/>
        <v>1</v>
      </c>
      <c r="D49" s="48">
        <v>42371</v>
      </c>
      <c r="E49" s="47">
        <v>23</v>
      </c>
      <c r="F49" s="47">
        <v>18312</v>
      </c>
      <c r="G49" s="47">
        <v>14983</v>
      </c>
    </row>
    <row r="50" spans="3:7">
      <c r="C50" s="49">
        <f t="shared" si="0"/>
        <v>1</v>
      </c>
      <c r="D50" s="48">
        <v>42371</v>
      </c>
      <c r="E50" s="47">
        <v>24</v>
      </c>
      <c r="F50" s="47">
        <v>17878</v>
      </c>
      <c r="G50" s="47">
        <v>14164</v>
      </c>
    </row>
    <row r="51" spans="3:7">
      <c r="C51" s="49">
        <f t="shared" si="0"/>
        <v>1</v>
      </c>
      <c r="D51" s="48">
        <v>42372</v>
      </c>
      <c r="E51" s="47">
        <v>1</v>
      </c>
      <c r="F51" s="47">
        <v>17408</v>
      </c>
      <c r="G51" s="47">
        <v>13432</v>
      </c>
    </row>
    <row r="52" spans="3:7">
      <c r="C52" s="49">
        <f t="shared" si="0"/>
        <v>1</v>
      </c>
      <c r="D52" s="48">
        <v>42372</v>
      </c>
      <c r="E52" s="47">
        <v>2</v>
      </c>
      <c r="F52" s="47">
        <v>16592</v>
      </c>
      <c r="G52" s="47">
        <v>12916</v>
      </c>
    </row>
    <row r="53" spans="3:7">
      <c r="C53" s="49">
        <f t="shared" si="0"/>
        <v>1</v>
      </c>
      <c r="D53" s="48">
        <v>42372</v>
      </c>
      <c r="E53" s="47">
        <v>3</v>
      </c>
      <c r="F53" s="47">
        <v>16499</v>
      </c>
      <c r="G53" s="47">
        <v>12588</v>
      </c>
    </row>
    <row r="54" spans="3:7">
      <c r="C54" s="49">
        <f t="shared" si="0"/>
        <v>1</v>
      </c>
      <c r="D54" s="48">
        <v>42372</v>
      </c>
      <c r="E54" s="47">
        <v>4</v>
      </c>
      <c r="F54" s="47">
        <v>16362</v>
      </c>
      <c r="G54" s="47">
        <v>12450</v>
      </c>
    </row>
    <row r="55" spans="3:7">
      <c r="C55" s="49">
        <f t="shared" si="0"/>
        <v>1</v>
      </c>
      <c r="D55" s="48">
        <v>42372</v>
      </c>
      <c r="E55" s="47">
        <v>5</v>
      </c>
      <c r="F55" s="47">
        <v>16319</v>
      </c>
      <c r="G55" s="47">
        <v>12443</v>
      </c>
    </row>
    <row r="56" spans="3:7">
      <c r="C56" s="49">
        <f t="shared" si="0"/>
        <v>1</v>
      </c>
      <c r="D56" s="48">
        <v>42372</v>
      </c>
      <c r="E56" s="47">
        <v>6</v>
      </c>
      <c r="F56" s="47">
        <v>16512</v>
      </c>
      <c r="G56" s="47">
        <v>12624</v>
      </c>
    </row>
    <row r="57" spans="3:7">
      <c r="C57" s="49">
        <f t="shared" si="0"/>
        <v>1</v>
      </c>
      <c r="D57" s="48">
        <v>42372</v>
      </c>
      <c r="E57" s="47">
        <v>7</v>
      </c>
      <c r="F57" s="47">
        <v>16929</v>
      </c>
      <c r="G57" s="47">
        <v>12973</v>
      </c>
    </row>
    <row r="58" spans="3:7">
      <c r="C58" s="49">
        <f t="shared" si="0"/>
        <v>1</v>
      </c>
      <c r="D58" s="48">
        <v>42372</v>
      </c>
      <c r="E58" s="47">
        <v>8</v>
      </c>
      <c r="F58" s="47">
        <v>17351</v>
      </c>
      <c r="G58" s="47">
        <v>13613</v>
      </c>
    </row>
    <row r="59" spans="3:7">
      <c r="C59" s="49">
        <f t="shared" si="0"/>
        <v>1</v>
      </c>
      <c r="D59" s="48">
        <v>42372</v>
      </c>
      <c r="E59" s="47">
        <v>9</v>
      </c>
      <c r="F59" s="47">
        <v>17314</v>
      </c>
      <c r="G59" s="47">
        <v>14155</v>
      </c>
    </row>
    <row r="60" spans="3:7">
      <c r="C60" s="49">
        <f t="shared" si="0"/>
        <v>1</v>
      </c>
      <c r="D60" s="48">
        <v>42372</v>
      </c>
      <c r="E60" s="47">
        <v>10</v>
      </c>
      <c r="F60" s="47">
        <v>17773</v>
      </c>
      <c r="G60" s="47">
        <v>14696</v>
      </c>
    </row>
    <row r="61" spans="3:7">
      <c r="C61" s="49">
        <f t="shared" si="0"/>
        <v>1</v>
      </c>
      <c r="D61" s="48">
        <v>42372</v>
      </c>
      <c r="E61" s="47">
        <v>11</v>
      </c>
      <c r="F61" s="47">
        <v>18412</v>
      </c>
      <c r="G61" s="47">
        <v>15182</v>
      </c>
    </row>
    <row r="62" spans="3:7">
      <c r="C62" s="49">
        <f t="shared" si="0"/>
        <v>1</v>
      </c>
      <c r="D62" s="48">
        <v>42372</v>
      </c>
      <c r="E62" s="47">
        <v>12</v>
      </c>
      <c r="F62" s="47">
        <v>18480</v>
      </c>
      <c r="G62" s="47">
        <v>15434</v>
      </c>
    </row>
    <row r="63" spans="3:7">
      <c r="C63" s="49">
        <f t="shared" si="0"/>
        <v>1</v>
      </c>
      <c r="D63" s="48">
        <v>42372</v>
      </c>
      <c r="E63" s="47">
        <v>13</v>
      </c>
      <c r="F63" s="47">
        <v>18720</v>
      </c>
      <c r="G63" s="47">
        <v>15650</v>
      </c>
    </row>
    <row r="64" spans="3:7">
      <c r="C64" s="49">
        <f t="shared" si="0"/>
        <v>1</v>
      </c>
      <c r="D64" s="48">
        <v>42372</v>
      </c>
      <c r="E64" s="47">
        <v>14</v>
      </c>
      <c r="F64" s="47">
        <v>18524</v>
      </c>
      <c r="G64" s="47">
        <v>15533</v>
      </c>
    </row>
    <row r="65" spans="3:7">
      <c r="C65" s="49">
        <f t="shared" si="0"/>
        <v>1</v>
      </c>
      <c r="D65" s="48">
        <v>42372</v>
      </c>
      <c r="E65" s="47">
        <v>15</v>
      </c>
      <c r="F65" s="47">
        <v>18463</v>
      </c>
      <c r="G65" s="47">
        <v>15602</v>
      </c>
    </row>
    <row r="66" spans="3:7">
      <c r="C66" s="49">
        <f t="shared" si="0"/>
        <v>1</v>
      </c>
      <c r="D66" s="48">
        <v>42372</v>
      </c>
      <c r="E66" s="47">
        <v>16</v>
      </c>
      <c r="F66" s="47">
        <v>18645</v>
      </c>
      <c r="G66" s="47">
        <v>15748</v>
      </c>
    </row>
    <row r="67" spans="3:7">
      <c r="C67" s="49">
        <f t="shared" si="0"/>
        <v>1</v>
      </c>
      <c r="D67" s="48">
        <v>42372</v>
      </c>
      <c r="E67" s="47">
        <v>17</v>
      </c>
      <c r="F67" s="47">
        <v>19743</v>
      </c>
      <c r="G67" s="47">
        <v>16863</v>
      </c>
    </row>
    <row r="68" spans="3:7">
      <c r="C68" s="49">
        <f t="shared" ref="C68:C131" si="3">MONTH(D68)</f>
        <v>1</v>
      </c>
      <c r="D68" s="48">
        <v>42372</v>
      </c>
      <c r="E68" s="47">
        <v>18</v>
      </c>
      <c r="F68" s="47">
        <v>21242</v>
      </c>
      <c r="G68" s="47">
        <v>18423</v>
      </c>
    </row>
    <row r="69" spans="3:7">
      <c r="C69" s="49">
        <f t="shared" si="3"/>
        <v>1</v>
      </c>
      <c r="D69" s="48">
        <v>42372</v>
      </c>
      <c r="E69" s="47">
        <v>19</v>
      </c>
      <c r="F69" s="47">
        <v>21258</v>
      </c>
      <c r="G69" s="47">
        <v>18512</v>
      </c>
    </row>
    <row r="70" spans="3:7">
      <c r="C70" s="49">
        <f t="shared" si="3"/>
        <v>1</v>
      </c>
      <c r="D70" s="48">
        <v>42372</v>
      </c>
      <c r="E70" s="47">
        <v>20</v>
      </c>
      <c r="F70" s="47">
        <v>21009</v>
      </c>
      <c r="G70" s="47">
        <v>18316</v>
      </c>
    </row>
    <row r="71" spans="3:7">
      <c r="C71" s="49">
        <f t="shared" si="3"/>
        <v>1</v>
      </c>
      <c r="D71" s="48">
        <v>42372</v>
      </c>
      <c r="E71" s="47">
        <v>21</v>
      </c>
      <c r="F71" s="47">
        <v>20191</v>
      </c>
      <c r="G71" s="47">
        <v>18006</v>
      </c>
    </row>
    <row r="72" spans="3:7">
      <c r="C72" s="49">
        <f t="shared" si="3"/>
        <v>1</v>
      </c>
      <c r="D72" s="48">
        <v>42372</v>
      </c>
      <c r="E72" s="47">
        <v>22</v>
      </c>
      <c r="F72" s="47">
        <v>19909</v>
      </c>
      <c r="G72" s="47">
        <v>17347</v>
      </c>
    </row>
    <row r="73" spans="3:7">
      <c r="C73" s="49">
        <f t="shared" si="3"/>
        <v>1</v>
      </c>
      <c r="D73" s="48">
        <v>42372</v>
      </c>
      <c r="E73" s="47">
        <v>23</v>
      </c>
      <c r="F73" s="47">
        <v>19138</v>
      </c>
      <c r="G73" s="47">
        <v>16606</v>
      </c>
    </row>
    <row r="74" spans="3:7">
      <c r="C74" s="49">
        <f t="shared" si="3"/>
        <v>1</v>
      </c>
      <c r="D74" s="48">
        <v>42372</v>
      </c>
      <c r="E74" s="47">
        <v>24</v>
      </c>
      <c r="F74" s="47">
        <v>18275</v>
      </c>
      <c r="G74" s="47">
        <v>15533</v>
      </c>
    </row>
    <row r="75" spans="3:7">
      <c r="C75" s="49">
        <f t="shared" si="3"/>
        <v>1</v>
      </c>
      <c r="D75" s="48">
        <v>42373</v>
      </c>
      <c r="E75" s="47">
        <v>1</v>
      </c>
      <c r="F75" s="47">
        <v>17965</v>
      </c>
      <c r="G75" s="47">
        <v>14809</v>
      </c>
    </row>
    <row r="76" spans="3:7">
      <c r="C76" s="49">
        <f t="shared" si="3"/>
        <v>1</v>
      </c>
      <c r="D76" s="48">
        <v>42373</v>
      </c>
      <c r="E76" s="47">
        <v>2</v>
      </c>
      <c r="F76" s="47">
        <v>17629</v>
      </c>
      <c r="G76" s="47">
        <v>14480</v>
      </c>
    </row>
    <row r="77" spans="3:7">
      <c r="C77" s="49">
        <f t="shared" si="3"/>
        <v>1</v>
      </c>
      <c r="D77" s="48">
        <v>42373</v>
      </c>
      <c r="E77" s="47">
        <v>3</v>
      </c>
      <c r="F77" s="47">
        <v>17406</v>
      </c>
      <c r="G77" s="47">
        <v>14295</v>
      </c>
    </row>
    <row r="78" spans="3:7">
      <c r="C78" s="49">
        <f t="shared" si="3"/>
        <v>1</v>
      </c>
      <c r="D78" s="48">
        <v>42373</v>
      </c>
      <c r="E78" s="47">
        <v>4</v>
      </c>
      <c r="F78" s="47">
        <v>17184</v>
      </c>
      <c r="G78" s="47">
        <v>14213</v>
      </c>
    </row>
    <row r="79" spans="3:7">
      <c r="C79" s="49">
        <f t="shared" si="3"/>
        <v>1</v>
      </c>
      <c r="D79" s="48">
        <v>42373</v>
      </c>
      <c r="E79" s="47">
        <v>5</v>
      </c>
      <c r="F79" s="47">
        <v>17536</v>
      </c>
      <c r="G79" s="47">
        <v>14435</v>
      </c>
    </row>
    <row r="80" spans="3:7">
      <c r="C80" s="49">
        <f t="shared" si="3"/>
        <v>1</v>
      </c>
      <c r="D80" s="48">
        <v>42373</v>
      </c>
      <c r="E80" s="47">
        <v>6</v>
      </c>
      <c r="F80" s="47">
        <v>18269</v>
      </c>
      <c r="G80" s="47">
        <v>15147</v>
      </c>
    </row>
    <row r="81" spans="3:7">
      <c r="C81" s="49">
        <f t="shared" si="3"/>
        <v>1</v>
      </c>
      <c r="D81" s="48">
        <v>42373</v>
      </c>
      <c r="E81" s="47">
        <v>7</v>
      </c>
      <c r="F81" s="47">
        <v>19542</v>
      </c>
      <c r="G81" s="47">
        <v>16532</v>
      </c>
    </row>
    <row r="82" spans="3:7">
      <c r="C82" s="49">
        <f t="shared" si="3"/>
        <v>1</v>
      </c>
      <c r="D82" s="48">
        <v>42373</v>
      </c>
      <c r="E82" s="47">
        <v>8</v>
      </c>
      <c r="F82" s="47">
        <v>21171</v>
      </c>
      <c r="G82" s="47">
        <v>18240</v>
      </c>
    </row>
    <row r="83" spans="3:7">
      <c r="C83" s="49">
        <f t="shared" si="3"/>
        <v>1</v>
      </c>
      <c r="D83" s="48">
        <v>42373</v>
      </c>
      <c r="E83" s="47">
        <v>9</v>
      </c>
      <c r="F83" s="47">
        <v>21362</v>
      </c>
      <c r="G83" s="47">
        <v>18522</v>
      </c>
    </row>
    <row r="84" spans="3:7">
      <c r="C84" s="49">
        <f t="shared" si="3"/>
        <v>1</v>
      </c>
      <c r="D84" s="48">
        <v>42373</v>
      </c>
      <c r="E84" s="47">
        <v>10</v>
      </c>
      <c r="F84" s="47">
        <v>21695</v>
      </c>
      <c r="G84" s="47">
        <v>18225</v>
      </c>
    </row>
    <row r="85" spans="3:7">
      <c r="C85" s="49">
        <f t="shared" si="3"/>
        <v>1</v>
      </c>
      <c r="D85" s="48">
        <v>42373</v>
      </c>
      <c r="E85" s="47">
        <v>11</v>
      </c>
      <c r="F85" s="47">
        <v>21213</v>
      </c>
      <c r="G85" s="47">
        <v>17912</v>
      </c>
    </row>
    <row r="86" spans="3:7">
      <c r="C86" s="49">
        <f t="shared" si="3"/>
        <v>1</v>
      </c>
      <c r="D86" s="48">
        <v>42373</v>
      </c>
      <c r="E86" s="47">
        <v>12</v>
      </c>
      <c r="F86" s="47">
        <v>21218</v>
      </c>
      <c r="G86" s="47">
        <v>17733</v>
      </c>
    </row>
    <row r="87" spans="3:7">
      <c r="C87" s="49">
        <f t="shared" si="3"/>
        <v>1</v>
      </c>
      <c r="D87" s="48">
        <v>42373</v>
      </c>
      <c r="E87" s="47">
        <v>13</v>
      </c>
      <c r="F87" s="47">
        <v>20870</v>
      </c>
      <c r="G87" s="47">
        <v>17597</v>
      </c>
    </row>
    <row r="88" spans="3:7">
      <c r="C88" s="49">
        <f t="shared" si="3"/>
        <v>1</v>
      </c>
      <c r="D88" s="48">
        <v>42373</v>
      </c>
      <c r="E88" s="47">
        <v>14</v>
      </c>
      <c r="F88" s="47">
        <v>21146</v>
      </c>
      <c r="G88" s="47">
        <v>17619</v>
      </c>
    </row>
    <row r="89" spans="3:7">
      <c r="C89" s="49">
        <f t="shared" si="3"/>
        <v>1</v>
      </c>
      <c r="D89" s="48">
        <v>42373</v>
      </c>
      <c r="E89" s="47">
        <v>15</v>
      </c>
      <c r="F89" s="47">
        <v>21192</v>
      </c>
      <c r="G89" s="47">
        <v>17758</v>
      </c>
    </row>
    <row r="90" spans="3:7">
      <c r="C90" s="49">
        <f t="shared" si="3"/>
        <v>1</v>
      </c>
      <c r="D90" s="48">
        <v>42373</v>
      </c>
      <c r="E90" s="47">
        <v>16</v>
      </c>
      <c r="F90" s="47">
        <v>21706</v>
      </c>
      <c r="G90" s="47">
        <v>18327</v>
      </c>
    </row>
    <row r="91" spans="3:7">
      <c r="C91" s="49">
        <f t="shared" si="3"/>
        <v>1</v>
      </c>
      <c r="D91" s="48">
        <v>42373</v>
      </c>
      <c r="E91" s="47">
        <v>17</v>
      </c>
      <c r="F91" s="47">
        <v>22939</v>
      </c>
      <c r="G91" s="47">
        <v>19437</v>
      </c>
    </row>
    <row r="92" spans="3:7">
      <c r="C92" s="49">
        <f t="shared" si="3"/>
        <v>1</v>
      </c>
      <c r="D92" s="48">
        <v>42373</v>
      </c>
      <c r="E92" s="47">
        <v>18</v>
      </c>
      <c r="F92" s="47">
        <v>24010</v>
      </c>
      <c r="G92" s="47">
        <v>20820</v>
      </c>
    </row>
    <row r="93" spans="3:7">
      <c r="C93" s="49">
        <f t="shared" si="3"/>
        <v>1</v>
      </c>
      <c r="D93" s="48">
        <v>42373</v>
      </c>
      <c r="E93" s="47">
        <v>19</v>
      </c>
      <c r="F93" s="47">
        <v>23703</v>
      </c>
      <c r="G93" s="47">
        <v>20836</v>
      </c>
    </row>
    <row r="94" spans="3:7">
      <c r="C94" s="49">
        <f t="shared" si="3"/>
        <v>1</v>
      </c>
      <c r="D94" s="48">
        <v>42373</v>
      </c>
      <c r="E94" s="47">
        <v>20</v>
      </c>
      <c r="F94" s="47">
        <v>23102</v>
      </c>
      <c r="G94" s="47">
        <v>20502</v>
      </c>
    </row>
    <row r="95" spans="3:7">
      <c r="C95" s="49">
        <f t="shared" si="3"/>
        <v>1</v>
      </c>
      <c r="D95" s="48">
        <v>42373</v>
      </c>
      <c r="E95" s="47">
        <v>21</v>
      </c>
      <c r="F95" s="47">
        <v>23028</v>
      </c>
      <c r="G95" s="47">
        <v>20255</v>
      </c>
    </row>
    <row r="96" spans="3:7">
      <c r="C96" s="49">
        <f t="shared" si="3"/>
        <v>1</v>
      </c>
      <c r="D96" s="48">
        <v>42373</v>
      </c>
      <c r="E96" s="47">
        <v>22</v>
      </c>
      <c r="F96" s="47">
        <v>22404</v>
      </c>
      <c r="G96" s="47">
        <v>19533</v>
      </c>
    </row>
    <row r="97" spans="3:7">
      <c r="C97" s="49">
        <f t="shared" si="3"/>
        <v>1</v>
      </c>
      <c r="D97" s="48">
        <v>42373</v>
      </c>
      <c r="E97" s="47">
        <v>23</v>
      </c>
      <c r="F97" s="47">
        <v>21205</v>
      </c>
      <c r="G97" s="47">
        <v>18358</v>
      </c>
    </row>
    <row r="98" spans="3:7">
      <c r="C98" s="49">
        <f t="shared" si="3"/>
        <v>1</v>
      </c>
      <c r="D98" s="48">
        <v>42373</v>
      </c>
      <c r="E98" s="47">
        <v>24</v>
      </c>
      <c r="F98" s="47">
        <v>19817</v>
      </c>
      <c r="G98" s="47">
        <v>17238</v>
      </c>
    </row>
    <row r="99" spans="3:7">
      <c r="C99" s="49">
        <f t="shared" si="3"/>
        <v>1</v>
      </c>
      <c r="D99" s="48">
        <v>42374</v>
      </c>
      <c r="E99" s="47">
        <v>1</v>
      </c>
      <c r="F99" s="47">
        <v>19386</v>
      </c>
      <c r="G99" s="47">
        <v>16429</v>
      </c>
    </row>
    <row r="100" spans="3:7">
      <c r="C100" s="49">
        <f t="shared" si="3"/>
        <v>1</v>
      </c>
      <c r="D100" s="48">
        <v>42374</v>
      </c>
      <c r="E100" s="47">
        <v>2</v>
      </c>
      <c r="F100" s="47">
        <v>19071</v>
      </c>
      <c r="G100" s="47">
        <v>15996</v>
      </c>
    </row>
    <row r="101" spans="3:7">
      <c r="C101" s="49">
        <f t="shared" si="3"/>
        <v>1</v>
      </c>
      <c r="D101" s="48">
        <v>42374</v>
      </c>
      <c r="E101" s="47">
        <v>3</v>
      </c>
      <c r="F101" s="47">
        <v>19015</v>
      </c>
      <c r="G101" s="47">
        <v>15916</v>
      </c>
    </row>
    <row r="102" spans="3:7">
      <c r="C102" s="49">
        <f t="shared" si="3"/>
        <v>1</v>
      </c>
      <c r="D102" s="48">
        <v>42374</v>
      </c>
      <c r="E102" s="47">
        <v>4</v>
      </c>
      <c r="F102" s="47">
        <v>18882</v>
      </c>
      <c r="G102" s="47">
        <v>15878</v>
      </c>
    </row>
    <row r="103" spans="3:7">
      <c r="C103" s="49">
        <f t="shared" si="3"/>
        <v>1</v>
      </c>
      <c r="D103" s="48">
        <v>42374</v>
      </c>
      <c r="E103" s="47">
        <v>5</v>
      </c>
      <c r="F103" s="47">
        <v>18859</v>
      </c>
      <c r="G103" s="47">
        <v>15947</v>
      </c>
    </row>
    <row r="104" spans="3:7">
      <c r="C104" s="49">
        <f t="shared" si="3"/>
        <v>1</v>
      </c>
      <c r="D104" s="48">
        <v>42374</v>
      </c>
      <c r="E104" s="47">
        <v>6</v>
      </c>
      <c r="F104" s="47">
        <v>20075</v>
      </c>
      <c r="G104" s="47">
        <v>16466</v>
      </c>
    </row>
    <row r="105" spans="3:7">
      <c r="C105" s="49">
        <f t="shared" si="3"/>
        <v>1</v>
      </c>
      <c r="D105" s="48">
        <v>42374</v>
      </c>
      <c r="E105" s="47">
        <v>7</v>
      </c>
      <c r="F105" s="47">
        <v>21834</v>
      </c>
      <c r="G105" s="47">
        <v>17974</v>
      </c>
    </row>
    <row r="106" spans="3:7">
      <c r="C106" s="49">
        <f t="shared" si="3"/>
        <v>1</v>
      </c>
      <c r="D106" s="48">
        <v>42374</v>
      </c>
      <c r="E106" s="47">
        <v>8</v>
      </c>
      <c r="F106" s="47">
        <v>22913</v>
      </c>
      <c r="G106" s="47">
        <v>19374</v>
      </c>
    </row>
    <row r="107" spans="3:7">
      <c r="C107" s="49">
        <f t="shared" si="3"/>
        <v>1</v>
      </c>
      <c r="D107" s="48">
        <v>42374</v>
      </c>
      <c r="E107" s="47">
        <v>9</v>
      </c>
      <c r="F107" s="47">
        <v>23441</v>
      </c>
      <c r="G107" s="47">
        <v>19356</v>
      </c>
    </row>
    <row r="108" spans="3:7">
      <c r="C108" s="49">
        <f t="shared" si="3"/>
        <v>1</v>
      </c>
      <c r="D108" s="48">
        <v>42374</v>
      </c>
      <c r="E108" s="47">
        <v>10</v>
      </c>
      <c r="F108" s="47">
        <v>22903</v>
      </c>
      <c r="G108" s="47">
        <v>18899</v>
      </c>
    </row>
    <row r="109" spans="3:7">
      <c r="C109" s="49">
        <f t="shared" si="3"/>
        <v>1</v>
      </c>
      <c r="D109" s="48">
        <v>42374</v>
      </c>
      <c r="E109" s="47">
        <v>11</v>
      </c>
      <c r="F109" s="47">
        <v>22889</v>
      </c>
      <c r="G109" s="47">
        <v>18547</v>
      </c>
    </row>
    <row r="110" spans="3:7">
      <c r="C110" s="49">
        <f t="shared" si="3"/>
        <v>1</v>
      </c>
      <c r="D110" s="48">
        <v>42374</v>
      </c>
      <c r="E110" s="47">
        <v>12</v>
      </c>
      <c r="F110" s="47">
        <v>22431</v>
      </c>
      <c r="G110" s="47">
        <v>18080</v>
      </c>
    </row>
    <row r="111" spans="3:7">
      <c r="C111" s="49">
        <f t="shared" si="3"/>
        <v>1</v>
      </c>
      <c r="D111" s="48">
        <v>42374</v>
      </c>
      <c r="E111" s="47">
        <v>13</v>
      </c>
      <c r="F111" s="47">
        <v>21288</v>
      </c>
      <c r="G111" s="47">
        <v>17610</v>
      </c>
    </row>
    <row r="112" spans="3:7">
      <c r="C112" s="49">
        <f t="shared" si="3"/>
        <v>1</v>
      </c>
      <c r="D112" s="48">
        <v>42374</v>
      </c>
      <c r="E112" s="47">
        <v>14</v>
      </c>
      <c r="F112" s="47">
        <v>20761</v>
      </c>
      <c r="G112" s="47">
        <v>17456</v>
      </c>
    </row>
    <row r="113" spans="3:7">
      <c r="C113" s="49">
        <f t="shared" si="3"/>
        <v>1</v>
      </c>
      <c r="D113" s="48">
        <v>42374</v>
      </c>
      <c r="E113" s="47">
        <v>15</v>
      </c>
      <c r="F113" s="47">
        <v>20746</v>
      </c>
      <c r="G113" s="47">
        <v>17516</v>
      </c>
    </row>
    <row r="114" spans="3:7">
      <c r="C114" s="49">
        <f t="shared" si="3"/>
        <v>1</v>
      </c>
      <c r="D114" s="48">
        <v>42374</v>
      </c>
      <c r="E114" s="47">
        <v>16</v>
      </c>
      <c r="F114" s="47">
        <v>21220</v>
      </c>
      <c r="G114" s="47">
        <v>18038</v>
      </c>
    </row>
    <row r="115" spans="3:7">
      <c r="C115" s="49">
        <f t="shared" si="3"/>
        <v>1</v>
      </c>
      <c r="D115" s="48">
        <v>42374</v>
      </c>
      <c r="E115" s="47">
        <v>17</v>
      </c>
      <c r="F115" s="47">
        <v>22494</v>
      </c>
      <c r="G115" s="47">
        <v>19311</v>
      </c>
    </row>
    <row r="116" spans="3:7">
      <c r="C116" s="49">
        <f t="shared" si="3"/>
        <v>1</v>
      </c>
      <c r="D116" s="48">
        <v>42374</v>
      </c>
      <c r="E116" s="47">
        <v>18</v>
      </c>
      <c r="F116" s="47">
        <v>23364</v>
      </c>
      <c r="G116" s="47">
        <v>20277</v>
      </c>
    </row>
    <row r="117" spans="3:7">
      <c r="C117" s="49">
        <f t="shared" si="3"/>
        <v>1</v>
      </c>
      <c r="D117" s="48">
        <v>42374</v>
      </c>
      <c r="E117" s="47">
        <v>19</v>
      </c>
      <c r="F117" s="47">
        <v>23629</v>
      </c>
      <c r="G117" s="47">
        <v>20202</v>
      </c>
    </row>
    <row r="118" spans="3:7">
      <c r="C118" s="49">
        <f t="shared" si="3"/>
        <v>1</v>
      </c>
      <c r="D118" s="48">
        <v>42374</v>
      </c>
      <c r="E118" s="47">
        <v>20</v>
      </c>
      <c r="F118" s="47">
        <v>23262</v>
      </c>
      <c r="G118" s="47">
        <v>19893</v>
      </c>
    </row>
    <row r="119" spans="3:7">
      <c r="C119" s="49">
        <f t="shared" si="3"/>
        <v>1</v>
      </c>
      <c r="D119" s="48">
        <v>42374</v>
      </c>
      <c r="E119" s="47">
        <v>21</v>
      </c>
      <c r="F119" s="47">
        <v>22462</v>
      </c>
      <c r="G119" s="47">
        <v>19445</v>
      </c>
    </row>
    <row r="120" spans="3:7">
      <c r="C120" s="49">
        <f t="shared" si="3"/>
        <v>1</v>
      </c>
      <c r="D120" s="48">
        <v>42374</v>
      </c>
      <c r="E120" s="47">
        <v>22</v>
      </c>
      <c r="F120" s="47">
        <v>21746</v>
      </c>
      <c r="G120" s="47">
        <v>18648</v>
      </c>
    </row>
    <row r="121" spans="3:7">
      <c r="C121" s="49">
        <f t="shared" si="3"/>
        <v>1</v>
      </c>
      <c r="D121" s="48">
        <v>42374</v>
      </c>
      <c r="E121" s="47">
        <v>23</v>
      </c>
      <c r="F121" s="47">
        <v>20463</v>
      </c>
      <c r="G121" s="47">
        <v>17341</v>
      </c>
    </row>
    <row r="122" spans="3:7">
      <c r="C122" s="49">
        <f t="shared" si="3"/>
        <v>1</v>
      </c>
      <c r="D122" s="48">
        <v>42374</v>
      </c>
      <c r="E122" s="47">
        <v>24</v>
      </c>
      <c r="F122" s="47">
        <v>18834</v>
      </c>
      <c r="G122" s="47">
        <v>16055</v>
      </c>
    </row>
    <row r="123" spans="3:7">
      <c r="C123" s="49">
        <f t="shared" si="3"/>
        <v>1</v>
      </c>
      <c r="D123" s="48">
        <v>42375</v>
      </c>
      <c r="E123" s="47">
        <v>1</v>
      </c>
      <c r="F123" s="47">
        <v>18164</v>
      </c>
      <c r="G123" s="47">
        <v>15187</v>
      </c>
    </row>
    <row r="124" spans="3:7">
      <c r="C124" s="49">
        <f t="shared" si="3"/>
        <v>1</v>
      </c>
      <c r="D124" s="48">
        <v>42375</v>
      </c>
      <c r="E124" s="47">
        <v>2</v>
      </c>
      <c r="F124" s="47">
        <v>17916</v>
      </c>
      <c r="G124" s="47">
        <v>14784</v>
      </c>
    </row>
    <row r="125" spans="3:7">
      <c r="C125" s="49">
        <f t="shared" si="3"/>
        <v>1</v>
      </c>
      <c r="D125" s="48">
        <v>42375</v>
      </c>
      <c r="E125" s="47">
        <v>3</v>
      </c>
      <c r="F125" s="47">
        <v>17921</v>
      </c>
      <c r="G125" s="47">
        <v>14522</v>
      </c>
    </row>
    <row r="126" spans="3:7">
      <c r="C126" s="49">
        <f t="shared" si="3"/>
        <v>1</v>
      </c>
      <c r="D126" s="48">
        <v>42375</v>
      </c>
      <c r="E126" s="47">
        <v>4</v>
      </c>
      <c r="F126" s="47">
        <v>17944</v>
      </c>
      <c r="G126" s="47">
        <v>14476</v>
      </c>
    </row>
    <row r="127" spans="3:7">
      <c r="C127" s="49">
        <f t="shared" si="3"/>
        <v>1</v>
      </c>
      <c r="D127" s="48">
        <v>42375</v>
      </c>
      <c r="E127" s="47">
        <v>5</v>
      </c>
      <c r="F127" s="47">
        <v>17898</v>
      </c>
      <c r="G127" s="47">
        <v>14586</v>
      </c>
    </row>
    <row r="128" spans="3:7">
      <c r="C128" s="49">
        <f t="shared" si="3"/>
        <v>1</v>
      </c>
      <c r="D128" s="48">
        <v>42375</v>
      </c>
      <c r="E128" s="47">
        <v>6</v>
      </c>
      <c r="F128" s="47">
        <v>18240</v>
      </c>
      <c r="G128" s="47">
        <v>15148</v>
      </c>
    </row>
    <row r="129" spans="3:7">
      <c r="C129" s="49">
        <f t="shared" si="3"/>
        <v>1</v>
      </c>
      <c r="D129" s="48">
        <v>42375</v>
      </c>
      <c r="E129" s="47">
        <v>7</v>
      </c>
      <c r="F129" s="47">
        <v>19457</v>
      </c>
      <c r="G129" s="47">
        <v>16504</v>
      </c>
    </row>
    <row r="130" spans="3:7">
      <c r="C130" s="49">
        <f t="shared" si="3"/>
        <v>1</v>
      </c>
      <c r="D130" s="48">
        <v>42375</v>
      </c>
      <c r="E130" s="47">
        <v>8</v>
      </c>
      <c r="F130" s="47">
        <v>21644</v>
      </c>
      <c r="G130" s="47">
        <v>18112</v>
      </c>
    </row>
    <row r="131" spans="3:7">
      <c r="C131" s="49">
        <f t="shared" si="3"/>
        <v>1</v>
      </c>
      <c r="D131" s="48">
        <v>42375</v>
      </c>
      <c r="E131" s="47">
        <v>9</v>
      </c>
      <c r="F131" s="47">
        <v>21583</v>
      </c>
      <c r="G131" s="47">
        <v>18213</v>
      </c>
    </row>
    <row r="132" spans="3:7">
      <c r="C132" s="49">
        <f t="shared" ref="C132:C195" si="4">MONTH(D132)</f>
        <v>1</v>
      </c>
      <c r="D132" s="48">
        <v>42375</v>
      </c>
      <c r="E132" s="47">
        <v>10</v>
      </c>
      <c r="F132" s="47">
        <v>20947</v>
      </c>
      <c r="G132" s="47">
        <v>17600</v>
      </c>
    </row>
    <row r="133" spans="3:7">
      <c r="C133" s="49">
        <f t="shared" si="4"/>
        <v>1</v>
      </c>
      <c r="D133" s="48">
        <v>42375</v>
      </c>
      <c r="E133" s="47">
        <v>11</v>
      </c>
      <c r="F133" s="47">
        <v>20417</v>
      </c>
      <c r="G133" s="47">
        <v>17234</v>
      </c>
    </row>
    <row r="134" spans="3:7">
      <c r="C134" s="49">
        <f t="shared" si="4"/>
        <v>1</v>
      </c>
      <c r="D134" s="48">
        <v>42375</v>
      </c>
      <c r="E134" s="47">
        <v>12</v>
      </c>
      <c r="F134" s="47">
        <v>20044</v>
      </c>
      <c r="G134" s="47">
        <v>16927</v>
      </c>
    </row>
    <row r="135" spans="3:7">
      <c r="C135" s="49">
        <f t="shared" si="4"/>
        <v>1</v>
      </c>
      <c r="D135" s="48">
        <v>42375</v>
      </c>
      <c r="E135" s="47">
        <v>13</v>
      </c>
      <c r="F135" s="47">
        <v>19796</v>
      </c>
      <c r="G135" s="47">
        <v>16619</v>
      </c>
    </row>
    <row r="136" spans="3:7">
      <c r="C136" s="49">
        <f t="shared" si="4"/>
        <v>1</v>
      </c>
      <c r="D136" s="48">
        <v>42375</v>
      </c>
      <c r="E136" s="47">
        <v>14</v>
      </c>
      <c r="F136" s="47">
        <v>20216</v>
      </c>
      <c r="G136" s="47">
        <v>16678</v>
      </c>
    </row>
    <row r="137" spans="3:7">
      <c r="C137" s="49">
        <f t="shared" si="4"/>
        <v>1</v>
      </c>
      <c r="D137" s="48">
        <v>42375</v>
      </c>
      <c r="E137" s="47">
        <v>15</v>
      </c>
      <c r="F137" s="47">
        <v>20289</v>
      </c>
      <c r="G137" s="47">
        <v>16707</v>
      </c>
    </row>
    <row r="138" spans="3:7">
      <c r="C138" s="49">
        <f t="shared" si="4"/>
        <v>1</v>
      </c>
      <c r="D138" s="48">
        <v>42375</v>
      </c>
      <c r="E138" s="47">
        <v>16</v>
      </c>
      <c r="F138" s="47">
        <v>20416</v>
      </c>
      <c r="G138" s="47">
        <v>16869</v>
      </c>
    </row>
    <row r="139" spans="3:7">
      <c r="C139" s="49">
        <f t="shared" si="4"/>
        <v>1</v>
      </c>
      <c r="D139" s="48">
        <v>42375</v>
      </c>
      <c r="E139" s="47">
        <v>17</v>
      </c>
      <c r="F139" s="47">
        <v>21450</v>
      </c>
      <c r="G139" s="47">
        <v>18146</v>
      </c>
    </row>
    <row r="140" spans="3:7">
      <c r="C140" s="49">
        <f t="shared" si="4"/>
        <v>1</v>
      </c>
      <c r="D140" s="48">
        <v>42375</v>
      </c>
      <c r="E140" s="47">
        <v>18</v>
      </c>
      <c r="F140" s="47">
        <v>22628</v>
      </c>
      <c r="G140" s="47">
        <v>19353</v>
      </c>
    </row>
    <row r="141" spans="3:7">
      <c r="C141" s="49">
        <f t="shared" si="4"/>
        <v>1</v>
      </c>
      <c r="D141" s="48">
        <v>42375</v>
      </c>
      <c r="E141" s="47">
        <v>19</v>
      </c>
      <c r="F141" s="47">
        <v>22286</v>
      </c>
      <c r="G141" s="47">
        <v>19400</v>
      </c>
    </row>
    <row r="142" spans="3:7">
      <c r="C142" s="49">
        <f t="shared" si="4"/>
        <v>1</v>
      </c>
      <c r="D142" s="48">
        <v>42375</v>
      </c>
      <c r="E142" s="47">
        <v>20</v>
      </c>
      <c r="F142" s="47">
        <v>22086</v>
      </c>
      <c r="G142" s="47">
        <v>19105</v>
      </c>
    </row>
    <row r="143" spans="3:7">
      <c r="C143" s="49">
        <f t="shared" si="4"/>
        <v>1</v>
      </c>
      <c r="D143" s="48">
        <v>42375</v>
      </c>
      <c r="E143" s="47">
        <v>21</v>
      </c>
      <c r="F143" s="47">
        <v>21468</v>
      </c>
      <c r="G143" s="47">
        <v>18731</v>
      </c>
    </row>
    <row r="144" spans="3:7">
      <c r="C144" s="49">
        <f t="shared" si="4"/>
        <v>1</v>
      </c>
      <c r="D144" s="48">
        <v>42375</v>
      </c>
      <c r="E144" s="47">
        <v>22</v>
      </c>
      <c r="F144" s="47">
        <v>20966</v>
      </c>
      <c r="G144" s="47">
        <v>17971</v>
      </c>
    </row>
    <row r="145" spans="3:7">
      <c r="C145" s="49">
        <f t="shared" si="4"/>
        <v>1</v>
      </c>
      <c r="D145" s="48">
        <v>42375</v>
      </c>
      <c r="E145" s="47">
        <v>23</v>
      </c>
      <c r="F145" s="47">
        <v>20030</v>
      </c>
      <c r="G145" s="47">
        <v>16841</v>
      </c>
    </row>
    <row r="146" spans="3:7">
      <c r="C146" s="49">
        <f t="shared" si="4"/>
        <v>1</v>
      </c>
      <c r="D146" s="48">
        <v>42375</v>
      </c>
      <c r="E146" s="47">
        <v>24</v>
      </c>
      <c r="F146" s="47">
        <v>18766</v>
      </c>
      <c r="G146" s="47">
        <v>15669</v>
      </c>
    </row>
    <row r="147" spans="3:7">
      <c r="C147" s="49">
        <f t="shared" si="4"/>
        <v>1</v>
      </c>
      <c r="D147" s="48">
        <v>42376</v>
      </c>
      <c r="E147" s="47">
        <v>1</v>
      </c>
      <c r="F147" s="47">
        <v>17925</v>
      </c>
      <c r="G147" s="47">
        <v>14795</v>
      </c>
    </row>
    <row r="148" spans="3:7">
      <c r="C148" s="49">
        <f t="shared" si="4"/>
        <v>1</v>
      </c>
      <c r="D148" s="48">
        <v>42376</v>
      </c>
      <c r="E148" s="47">
        <v>2</v>
      </c>
      <c r="F148" s="47">
        <v>17477</v>
      </c>
      <c r="G148" s="47">
        <v>14398</v>
      </c>
    </row>
    <row r="149" spans="3:7">
      <c r="C149" s="49">
        <f t="shared" si="4"/>
        <v>1</v>
      </c>
      <c r="D149" s="48">
        <v>42376</v>
      </c>
      <c r="E149" s="47">
        <v>3</v>
      </c>
      <c r="F149" s="47">
        <v>17506</v>
      </c>
      <c r="G149" s="47">
        <v>14210</v>
      </c>
    </row>
    <row r="150" spans="3:7">
      <c r="C150" s="49">
        <f t="shared" si="4"/>
        <v>1</v>
      </c>
      <c r="D150" s="48">
        <v>42376</v>
      </c>
      <c r="E150" s="47">
        <v>4</v>
      </c>
      <c r="F150" s="47">
        <v>17330</v>
      </c>
      <c r="G150" s="47">
        <v>14198</v>
      </c>
    </row>
    <row r="151" spans="3:7">
      <c r="C151" s="49">
        <f t="shared" si="4"/>
        <v>1</v>
      </c>
      <c r="D151" s="48">
        <v>42376</v>
      </c>
      <c r="E151" s="47">
        <v>5</v>
      </c>
      <c r="F151" s="47">
        <v>17561</v>
      </c>
      <c r="G151" s="47">
        <v>14356</v>
      </c>
    </row>
    <row r="152" spans="3:7">
      <c r="C152" s="49">
        <f t="shared" si="4"/>
        <v>1</v>
      </c>
      <c r="D152" s="48">
        <v>42376</v>
      </c>
      <c r="E152" s="47">
        <v>6</v>
      </c>
      <c r="F152" s="47">
        <v>18298</v>
      </c>
      <c r="G152" s="47">
        <v>15122</v>
      </c>
    </row>
    <row r="153" spans="3:7">
      <c r="C153" s="49">
        <f t="shared" si="4"/>
        <v>1</v>
      </c>
      <c r="D153" s="48">
        <v>42376</v>
      </c>
      <c r="E153" s="47">
        <v>7</v>
      </c>
      <c r="F153" s="47">
        <v>19402</v>
      </c>
      <c r="G153" s="47">
        <v>16439</v>
      </c>
    </row>
    <row r="154" spans="3:7">
      <c r="C154" s="49">
        <f t="shared" si="4"/>
        <v>1</v>
      </c>
      <c r="D154" s="48">
        <v>42376</v>
      </c>
      <c r="E154" s="47">
        <v>8</v>
      </c>
      <c r="F154" s="47">
        <v>20710</v>
      </c>
      <c r="G154" s="47">
        <v>18000</v>
      </c>
    </row>
    <row r="155" spans="3:7">
      <c r="C155" s="49">
        <f t="shared" si="4"/>
        <v>1</v>
      </c>
      <c r="D155" s="48">
        <v>42376</v>
      </c>
      <c r="E155" s="47">
        <v>9</v>
      </c>
      <c r="F155" s="47">
        <v>20873</v>
      </c>
      <c r="G155" s="47">
        <v>17989</v>
      </c>
    </row>
    <row r="156" spans="3:7">
      <c r="C156" s="49">
        <f t="shared" si="4"/>
        <v>1</v>
      </c>
      <c r="D156" s="48">
        <v>42376</v>
      </c>
      <c r="E156" s="47">
        <v>10</v>
      </c>
      <c r="F156" s="47">
        <v>20476</v>
      </c>
      <c r="G156" s="47">
        <v>17460</v>
      </c>
    </row>
    <row r="157" spans="3:7">
      <c r="C157" s="49">
        <f t="shared" si="4"/>
        <v>1</v>
      </c>
      <c r="D157" s="48">
        <v>42376</v>
      </c>
      <c r="E157" s="47">
        <v>11</v>
      </c>
      <c r="F157" s="47">
        <v>20463</v>
      </c>
      <c r="G157" s="47">
        <v>17154</v>
      </c>
    </row>
    <row r="158" spans="3:7">
      <c r="C158" s="49">
        <f t="shared" si="4"/>
        <v>1</v>
      </c>
      <c r="D158" s="48">
        <v>42376</v>
      </c>
      <c r="E158" s="47">
        <v>12</v>
      </c>
      <c r="F158" s="47">
        <v>20337</v>
      </c>
      <c r="G158" s="47">
        <v>17075</v>
      </c>
    </row>
    <row r="159" spans="3:7">
      <c r="C159" s="49">
        <f t="shared" si="4"/>
        <v>1</v>
      </c>
      <c r="D159" s="48">
        <v>42376</v>
      </c>
      <c r="E159" s="47">
        <v>13</v>
      </c>
      <c r="F159" s="47">
        <v>20063</v>
      </c>
      <c r="G159" s="47">
        <v>16841</v>
      </c>
    </row>
    <row r="160" spans="3:7">
      <c r="C160" s="49">
        <f t="shared" si="4"/>
        <v>1</v>
      </c>
      <c r="D160" s="48">
        <v>42376</v>
      </c>
      <c r="E160" s="47">
        <v>14</v>
      </c>
      <c r="F160" s="47">
        <v>19922</v>
      </c>
      <c r="G160" s="47">
        <v>16657</v>
      </c>
    </row>
    <row r="161" spans="3:7">
      <c r="C161" s="49">
        <f t="shared" si="4"/>
        <v>1</v>
      </c>
      <c r="D161" s="48">
        <v>42376</v>
      </c>
      <c r="E161" s="47">
        <v>15</v>
      </c>
      <c r="F161" s="47">
        <v>20161</v>
      </c>
      <c r="G161" s="47">
        <v>16832</v>
      </c>
    </row>
    <row r="162" spans="3:7">
      <c r="C162" s="49">
        <f t="shared" si="4"/>
        <v>1</v>
      </c>
      <c r="D162" s="48">
        <v>42376</v>
      </c>
      <c r="E162" s="47">
        <v>16</v>
      </c>
      <c r="F162" s="47">
        <v>20342</v>
      </c>
      <c r="G162" s="47">
        <v>17142</v>
      </c>
    </row>
    <row r="163" spans="3:7">
      <c r="C163" s="49">
        <f t="shared" si="4"/>
        <v>1</v>
      </c>
      <c r="D163" s="48">
        <v>42376</v>
      </c>
      <c r="E163" s="47">
        <v>17</v>
      </c>
      <c r="F163" s="47">
        <v>20893</v>
      </c>
      <c r="G163" s="47">
        <v>18087</v>
      </c>
    </row>
    <row r="164" spans="3:7">
      <c r="C164" s="49">
        <f t="shared" si="4"/>
        <v>1</v>
      </c>
      <c r="D164" s="48">
        <v>42376</v>
      </c>
      <c r="E164" s="47">
        <v>18</v>
      </c>
      <c r="F164" s="47">
        <v>21801</v>
      </c>
      <c r="G164" s="47">
        <v>19131</v>
      </c>
    </row>
    <row r="165" spans="3:7">
      <c r="C165" s="49">
        <f t="shared" si="4"/>
        <v>1</v>
      </c>
      <c r="D165" s="48">
        <v>42376</v>
      </c>
      <c r="E165" s="47">
        <v>19</v>
      </c>
      <c r="F165" s="47">
        <v>21920</v>
      </c>
      <c r="G165" s="47">
        <v>19211</v>
      </c>
    </row>
    <row r="166" spans="3:7">
      <c r="C166" s="49">
        <f t="shared" si="4"/>
        <v>1</v>
      </c>
      <c r="D166" s="48">
        <v>42376</v>
      </c>
      <c r="E166" s="47">
        <v>20</v>
      </c>
      <c r="F166" s="47">
        <v>21940</v>
      </c>
      <c r="G166" s="47">
        <v>18958</v>
      </c>
    </row>
    <row r="167" spans="3:7">
      <c r="C167" s="49">
        <f t="shared" si="4"/>
        <v>1</v>
      </c>
      <c r="D167" s="48">
        <v>42376</v>
      </c>
      <c r="E167" s="47">
        <v>21</v>
      </c>
      <c r="F167" s="47">
        <v>21576</v>
      </c>
      <c r="G167" s="47">
        <v>18591</v>
      </c>
    </row>
    <row r="168" spans="3:7">
      <c r="C168" s="49">
        <f t="shared" si="4"/>
        <v>1</v>
      </c>
      <c r="D168" s="48">
        <v>42376</v>
      </c>
      <c r="E168" s="47">
        <v>22</v>
      </c>
      <c r="F168" s="47">
        <v>20690</v>
      </c>
      <c r="G168" s="47">
        <v>17832</v>
      </c>
    </row>
    <row r="169" spans="3:7">
      <c r="C169" s="49">
        <f t="shared" si="4"/>
        <v>1</v>
      </c>
      <c r="D169" s="48">
        <v>42376</v>
      </c>
      <c r="E169" s="47">
        <v>23</v>
      </c>
      <c r="F169" s="47">
        <v>19625</v>
      </c>
      <c r="G169" s="47">
        <v>16564</v>
      </c>
    </row>
    <row r="170" spans="3:7">
      <c r="C170" s="49">
        <f t="shared" si="4"/>
        <v>1</v>
      </c>
      <c r="D170" s="48">
        <v>42376</v>
      </c>
      <c r="E170" s="47">
        <v>24</v>
      </c>
      <c r="F170" s="47">
        <v>18367</v>
      </c>
      <c r="G170" s="47">
        <v>15403</v>
      </c>
    </row>
    <row r="171" spans="3:7">
      <c r="C171" s="49">
        <f t="shared" si="4"/>
        <v>1</v>
      </c>
      <c r="D171" s="48">
        <v>42377</v>
      </c>
      <c r="E171" s="47">
        <v>1</v>
      </c>
      <c r="F171" s="47">
        <v>17846</v>
      </c>
      <c r="G171" s="47">
        <v>14684</v>
      </c>
    </row>
    <row r="172" spans="3:7">
      <c r="C172" s="49">
        <f t="shared" si="4"/>
        <v>1</v>
      </c>
      <c r="D172" s="48">
        <v>42377</v>
      </c>
      <c r="E172" s="47">
        <v>2</v>
      </c>
      <c r="F172" s="47">
        <v>17379</v>
      </c>
      <c r="G172" s="47">
        <v>14114</v>
      </c>
    </row>
    <row r="173" spans="3:7">
      <c r="C173" s="49">
        <f t="shared" si="4"/>
        <v>1</v>
      </c>
      <c r="D173" s="48">
        <v>42377</v>
      </c>
      <c r="E173" s="47">
        <v>3</v>
      </c>
      <c r="F173" s="47">
        <v>17334</v>
      </c>
      <c r="G173" s="47">
        <v>13994</v>
      </c>
    </row>
    <row r="174" spans="3:7">
      <c r="C174" s="49">
        <f t="shared" si="4"/>
        <v>1</v>
      </c>
      <c r="D174" s="48">
        <v>42377</v>
      </c>
      <c r="E174" s="47">
        <v>4</v>
      </c>
      <c r="F174" s="47">
        <v>17339</v>
      </c>
      <c r="G174" s="47">
        <v>13986</v>
      </c>
    </row>
    <row r="175" spans="3:7">
      <c r="C175" s="49">
        <f t="shared" si="4"/>
        <v>1</v>
      </c>
      <c r="D175" s="48">
        <v>42377</v>
      </c>
      <c r="E175" s="47">
        <v>5</v>
      </c>
      <c r="F175" s="47">
        <v>17507</v>
      </c>
      <c r="G175" s="47">
        <v>14133</v>
      </c>
    </row>
    <row r="176" spans="3:7">
      <c r="C176" s="49">
        <f t="shared" si="4"/>
        <v>1</v>
      </c>
      <c r="D176" s="48">
        <v>42377</v>
      </c>
      <c r="E176" s="47">
        <v>6</v>
      </c>
      <c r="F176" s="47">
        <v>17588</v>
      </c>
      <c r="G176" s="47">
        <v>14624</v>
      </c>
    </row>
    <row r="177" spans="3:7">
      <c r="C177" s="49">
        <f t="shared" si="4"/>
        <v>1</v>
      </c>
      <c r="D177" s="48">
        <v>42377</v>
      </c>
      <c r="E177" s="47">
        <v>7</v>
      </c>
      <c r="F177" s="47">
        <v>18914</v>
      </c>
      <c r="G177" s="47">
        <v>16024</v>
      </c>
    </row>
    <row r="178" spans="3:7">
      <c r="C178" s="49">
        <f t="shared" si="4"/>
        <v>1</v>
      </c>
      <c r="D178" s="48">
        <v>42377</v>
      </c>
      <c r="E178" s="47">
        <v>8</v>
      </c>
      <c r="F178" s="47">
        <v>20228</v>
      </c>
      <c r="G178" s="47">
        <v>17529</v>
      </c>
    </row>
    <row r="179" spans="3:7">
      <c r="C179" s="49">
        <f t="shared" si="4"/>
        <v>1</v>
      </c>
      <c r="D179" s="48">
        <v>42377</v>
      </c>
      <c r="E179" s="47">
        <v>9</v>
      </c>
      <c r="F179" s="47">
        <v>20360</v>
      </c>
      <c r="G179" s="47">
        <v>17727</v>
      </c>
    </row>
    <row r="180" spans="3:7">
      <c r="C180" s="49">
        <f t="shared" si="4"/>
        <v>1</v>
      </c>
      <c r="D180" s="48">
        <v>42377</v>
      </c>
      <c r="E180" s="47">
        <v>10</v>
      </c>
      <c r="F180" s="47">
        <v>20107</v>
      </c>
      <c r="G180" s="47">
        <v>17550</v>
      </c>
    </row>
    <row r="181" spans="3:7">
      <c r="C181" s="49">
        <f t="shared" si="4"/>
        <v>1</v>
      </c>
      <c r="D181" s="48">
        <v>42377</v>
      </c>
      <c r="E181" s="47">
        <v>11</v>
      </c>
      <c r="F181" s="47">
        <v>20171</v>
      </c>
      <c r="G181" s="47">
        <v>17523</v>
      </c>
    </row>
    <row r="182" spans="3:7">
      <c r="C182" s="49">
        <f t="shared" si="4"/>
        <v>1</v>
      </c>
      <c r="D182" s="48">
        <v>42377</v>
      </c>
      <c r="E182" s="47">
        <v>12</v>
      </c>
      <c r="F182" s="47">
        <v>20015</v>
      </c>
      <c r="G182" s="47">
        <v>17427</v>
      </c>
    </row>
    <row r="183" spans="3:7">
      <c r="C183" s="49">
        <f t="shared" si="4"/>
        <v>1</v>
      </c>
      <c r="D183" s="48">
        <v>42377</v>
      </c>
      <c r="E183" s="47">
        <v>13</v>
      </c>
      <c r="F183" s="47">
        <v>19769</v>
      </c>
      <c r="G183" s="47">
        <v>17308</v>
      </c>
    </row>
    <row r="184" spans="3:7">
      <c r="C184" s="49">
        <f t="shared" si="4"/>
        <v>1</v>
      </c>
      <c r="D184" s="48">
        <v>42377</v>
      </c>
      <c r="E184" s="47">
        <v>14</v>
      </c>
      <c r="F184" s="47">
        <v>19934</v>
      </c>
      <c r="G184" s="47">
        <v>17384</v>
      </c>
    </row>
    <row r="185" spans="3:7">
      <c r="C185" s="49">
        <f t="shared" si="4"/>
        <v>1</v>
      </c>
      <c r="D185" s="48">
        <v>42377</v>
      </c>
      <c r="E185" s="47">
        <v>15</v>
      </c>
      <c r="F185" s="47">
        <v>19841</v>
      </c>
      <c r="G185" s="47">
        <v>17296</v>
      </c>
    </row>
    <row r="186" spans="3:7">
      <c r="C186" s="49">
        <f t="shared" si="4"/>
        <v>1</v>
      </c>
      <c r="D186" s="48">
        <v>42377</v>
      </c>
      <c r="E186" s="47">
        <v>16</v>
      </c>
      <c r="F186" s="47">
        <v>20025</v>
      </c>
      <c r="G186" s="47">
        <v>17413</v>
      </c>
    </row>
    <row r="187" spans="3:7">
      <c r="C187" s="49">
        <f t="shared" si="4"/>
        <v>1</v>
      </c>
      <c r="D187" s="48">
        <v>42377</v>
      </c>
      <c r="E187" s="47">
        <v>17</v>
      </c>
      <c r="F187" s="47">
        <v>20731</v>
      </c>
      <c r="G187" s="47">
        <v>17963</v>
      </c>
    </row>
    <row r="188" spans="3:7">
      <c r="C188" s="49">
        <f t="shared" si="4"/>
        <v>1</v>
      </c>
      <c r="D188" s="48">
        <v>42377</v>
      </c>
      <c r="E188" s="47">
        <v>18</v>
      </c>
      <c r="F188" s="47">
        <v>21291</v>
      </c>
      <c r="G188" s="47">
        <v>18801</v>
      </c>
    </row>
    <row r="189" spans="3:7">
      <c r="C189" s="49">
        <f t="shared" si="4"/>
        <v>1</v>
      </c>
      <c r="D189" s="48">
        <v>42377</v>
      </c>
      <c r="E189" s="47">
        <v>19</v>
      </c>
      <c r="F189" s="47">
        <v>21578</v>
      </c>
      <c r="G189" s="47">
        <v>18689</v>
      </c>
    </row>
    <row r="190" spans="3:7">
      <c r="C190" s="49">
        <f t="shared" si="4"/>
        <v>1</v>
      </c>
      <c r="D190" s="48">
        <v>42377</v>
      </c>
      <c r="E190" s="47">
        <v>20</v>
      </c>
      <c r="F190" s="47">
        <v>21318</v>
      </c>
      <c r="G190" s="47">
        <v>18526</v>
      </c>
    </row>
    <row r="191" spans="3:7">
      <c r="C191" s="49">
        <f t="shared" si="4"/>
        <v>1</v>
      </c>
      <c r="D191" s="48">
        <v>42377</v>
      </c>
      <c r="E191" s="47">
        <v>21</v>
      </c>
      <c r="F191" s="47">
        <v>21049</v>
      </c>
      <c r="G191" s="47">
        <v>18054</v>
      </c>
    </row>
    <row r="192" spans="3:7">
      <c r="C192" s="49">
        <f t="shared" si="4"/>
        <v>1</v>
      </c>
      <c r="D192" s="48">
        <v>42377</v>
      </c>
      <c r="E192" s="47">
        <v>22</v>
      </c>
      <c r="F192" s="47">
        <v>20508</v>
      </c>
      <c r="G192" s="47">
        <v>17492</v>
      </c>
    </row>
    <row r="193" spans="3:7">
      <c r="C193" s="49">
        <f t="shared" si="4"/>
        <v>1</v>
      </c>
      <c r="D193" s="48">
        <v>42377</v>
      </c>
      <c r="E193" s="47">
        <v>23</v>
      </c>
      <c r="F193" s="47">
        <v>19267</v>
      </c>
      <c r="G193" s="47">
        <v>16343</v>
      </c>
    </row>
    <row r="194" spans="3:7">
      <c r="C194" s="49">
        <f t="shared" si="4"/>
        <v>1</v>
      </c>
      <c r="D194" s="48">
        <v>42377</v>
      </c>
      <c r="E194" s="47">
        <v>24</v>
      </c>
      <c r="F194" s="47">
        <v>17841</v>
      </c>
      <c r="G194" s="47">
        <v>14973</v>
      </c>
    </row>
    <row r="195" spans="3:7">
      <c r="C195" s="49">
        <f t="shared" si="4"/>
        <v>1</v>
      </c>
      <c r="D195" s="48">
        <v>42378</v>
      </c>
      <c r="E195" s="47">
        <v>1</v>
      </c>
      <c r="F195" s="47">
        <v>17204</v>
      </c>
      <c r="G195" s="47">
        <v>14235</v>
      </c>
    </row>
    <row r="196" spans="3:7">
      <c r="C196" s="49">
        <f t="shared" ref="C196:C259" si="5">MONTH(D196)</f>
        <v>1</v>
      </c>
      <c r="D196" s="48">
        <v>42378</v>
      </c>
      <c r="E196" s="47">
        <v>2</v>
      </c>
      <c r="F196" s="47">
        <v>16935</v>
      </c>
      <c r="G196" s="47">
        <v>13547</v>
      </c>
    </row>
    <row r="197" spans="3:7">
      <c r="C197" s="49">
        <f t="shared" si="5"/>
        <v>1</v>
      </c>
      <c r="D197" s="48">
        <v>42378</v>
      </c>
      <c r="E197" s="47">
        <v>3</v>
      </c>
      <c r="F197" s="47">
        <v>16624</v>
      </c>
      <c r="G197" s="47">
        <v>13157</v>
      </c>
    </row>
    <row r="198" spans="3:7">
      <c r="C198" s="49">
        <f t="shared" si="5"/>
        <v>1</v>
      </c>
      <c r="D198" s="48">
        <v>42378</v>
      </c>
      <c r="E198" s="47">
        <v>4</v>
      </c>
      <c r="F198" s="47">
        <v>16523</v>
      </c>
      <c r="G198" s="47">
        <v>12976</v>
      </c>
    </row>
    <row r="199" spans="3:7">
      <c r="C199" s="49">
        <f t="shared" si="5"/>
        <v>1</v>
      </c>
      <c r="D199" s="48">
        <v>42378</v>
      </c>
      <c r="E199" s="47">
        <v>5</v>
      </c>
      <c r="F199" s="47">
        <v>16564</v>
      </c>
      <c r="G199" s="47">
        <v>12885</v>
      </c>
    </row>
    <row r="200" spans="3:7">
      <c r="C200" s="49">
        <f t="shared" si="5"/>
        <v>1</v>
      </c>
      <c r="D200" s="48">
        <v>42378</v>
      </c>
      <c r="E200" s="47">
        <v>6</v>
      </c>
      <c r="F200" s="47">
        <v>16751</v>
      </c>
      <c r="G200" s="47">
        <v>13137</v>
      </c>
    </row>
    <row r="201" spans="3:7">
      <c r="C201" s="49">
        <f t="shared" si="5"/>
        <v>1</v>
      </c>
      <c r="D201" s="48">
        <v>42378</v>
      </c>
      <c r="E201" s="47">
        <v>7</v>
      </c>
      <c r="F201" s="47">
        <v>16884</v>
      </c>
      <c r="G201" s="47">
        <v>13460</v>
      </c>
    </row>
    <row r="202" spans="3:7">
      <c r="C202" s="49">
        <f t="shared" si="5"/>
        <v>1</v>
      </c>
      <c r="D202" s="48">
        <v>42378</v>
      </c>
      <c r="E202" s="47">
        <v>8</v>
      </c>
      <c r="F202" s="47">
        <v>17291</v>
      </c>
      <c r="G202" s="47">
        <v>14239</v>
      </c>
    </row>
    <row r="203" spans="3:7">
      <c r="C203" s="49">
        <f t="shared" si="5"/>
        <v>1</v>
      </c>
      <c r="D203" s="48">
        <v>42378</v>
      </c>
      <c r="E203" s="47">
        <v>9</v>
      </c>
      <c r="F203" s="47">
        <v>18551</v>
      </c>
      <c r="G203" s="47">
        <v>15186</v>
      </c>
    </row>
    <row r="204" spans="3:7">
      <c r="C204" s="49">
        <f t="shared" si="5"/>
        <v>1</v>
      </c>
      <c r="D204" s="48">
        <v>42378</v>
      </c>
      <c r="E204" s="47">
        <v>10</v>
      </c>
      <c r="F204" s="47">
        <v>19057</v>
      </c>
      <c r="G204" s="47">
        <v>15772</v>
      </c>
    </row>
    <row r="205" spans="3:7">
      <c r="C205" s="49">
        <f t="shared" si="5"/>
        <v>1</v>
      </c>
      <c r="D205" s="48">
        <v>42378</v>
      </c>
      <c r="E205" s="47">
        <v>11</v>
      </c>
      <c r="F205" s="47">
        <v>19085</v>
      </c>
      <c r="G205" s="47">
        <v>16164</v>
      </c>
    </row>
    <row r="206" spans="3:7">
      <c r="C206" s="49">
        <f t="shared" si="5"/>
        <v>1</v>
      </c>
      <c r="D206" s="48">
        <v>42378</v>
      </c>
      <c r="E206" s="47">
        <v>12</v>
      </c>
      <c r="F206" s="47">
        <v>19186</v>
      </c>
      <c r="G206" s="47">
        <v>16377</v>
      </c>
    </row>
    <row r="207" spans="3:7">
      <c r="C207" s="49">
        <f t="shared" si="5"/>
        <v>1</v>
      </c>
      <c r="D207" s="48">
        <v>42378</v>
      </c>
      <c r="E207" s="47">
        <v>13</v>
      </c>
      <c r="F207" s="47">
        <v>19218</v>
      </c>
      <c r="G207" s="47">
        <v>16432</v>
      </c>
    </row>
    <row r="208" spans="3:7">
      <c r="C208" s="49">
        <f t="shared" si="5"/>
        <v>1</v>
      </c>
      <c r="D208" s="48">
        <v>42378</v>
      </c>
      <c r="E208" s="47">
        <v>14</v>
      </c>
      <c r="F208" s="47">
        <v>18921</v>
      </c>
      <c r="G208" s="47">
        <v>16235</v>
      </c>
    </row>
    <row r="209" spans="3:7">
      <c r="C209" s="49">
        <f t="shared" si="5"/>
        <v>1</v>
      </c>
      <c r="D209" s="48">
        <v>42378</v>
      </c>
      <c r="E209" s="47">
        <v>15</v>
      </c>
      <c r="F209" s="47">
        <v>19227</v>
      </c>
      <c r="G209" s="47">
        <v>16220</v>
      </c>
    </row>
    <row r="210" spans="3:7">
      <c r="C210" s="49">
        <f t="shared" si="5"/>
        <v>1</v>
      </c>
      <c r="D210" s="48">
        <v>42378</v>
      </c>
      <c r="E210" s="47">
        <v>16</v>
      </c>
      <c r="F210" s="47">
        <v>19253</v>
      </c>
      <c r="G210" s="47">
        <v>16313</v>
      </c>
    </row>
    <row r="211" spans="3:7">
      <c r="C211" s="49">
        <f t="shared" si="5"/>
        <v>1</v>
      </c>
      <c r="D211" s="48">
        <v>42378</v>
      </c>
      <c r="E211" s="47">
        <v>17</v>
      </c>
      <c r="F211" s="47">
        <v>19731</v>
      </c>
      <c r="G211" s="47">
        <v>16845</v>
      </c>
    </row>
    <row r="212" spans="3:7">
      <c r="C212" s="49">
        <f t="shared" si="5"/>
        <v>1</v>
      </c>
      <c r="D212" s="48">
        <v>42378</v>
      </c>
      <c r="E212" s="47">
        <v>18</v>
      </c>
      <c r="F212" s="47">
        <v>20159</v>
      </c>
      <c r="G212" s="47">
        <v>17628</v>
      </c>
    </row>
    <row r="213" spans="3:7">
      <c r="C213" s="49">
        <f t="shared" si="5"/>
        <v>1</v>
      </c>
      <c r="D213" s="48">
        <v>42378</v>
      </c>
      <c r="E213" s="47">
        <v>19</v>
      </c>
      <c r="F213" s="47">
        <v>20193</v>
      </c>
      <c r="G213" s="47">
        <v>17574</v>
      </c>
    </row>
    <row r="214" spans="3:7">
      <c r="C214" s="49">
        <f t="shared" si="5"/>
        <v>1</v>
      </c>
      <c r="D214" s="48">
        <v>42378</v>
      </c>
      <c r="E214" s="47">
        <v>20</v>
      </c>
      <c r="F214" s="47">
        <v>19638</v>
      </c>
      <c r="G214" s="47">
        <v>16880</v>
      </c>
    </row>
    <row r="215" spans="3:7">
      <c r="C215" s="49">
        <f t="shared" si="5"/>
        <v>1</v>
      </c>
      <c r="D215" s="48">
        <v>42378</v>
      </c>
      <c r="E215" s="47">
        <v>21</v>
      </c>
      <c r="F215" s="47">
        <v>18987</v>
      </c>
      <c r="G215" s="47">
        <v>16215</v>
      </c>
    </row>
    <row r="216" spans="3:7">
      <c r="C216" s="49">
        <f t="shared" si="5"/>
        <v>1</v>
      </c>
      <c r="D216" s="48">
        <v>42378</v>
      </c>
      <c r="E216" s="47">
        <v>22</v>
      </c>
      <c r="F216" s="47">
        <v>18378</v>
      </c>
      <c r="G216" s="47">
        <v>15522</v>
      </c>
    </row>
    <row r="217" spans="3:7">
      <c r="C217" s="49">
        <f t="shared" si="5"/>
        <v>1</v>
      </c>
      <c r="D217" s="48">
        <v>42378</v>
      </c>
      <c r="E217" s="47">
        <v>23</v>
      </c>
      <c r="F217" s="47">
        <v>17681</v>
      </c>
      <c r="G217" s="47">
        <v>14844</v>
      </c>
    </row>
    <row r="218" spans="3:7">
      <c r="C218" s="49">
        <f t="shared" si="5"/>
        <v>1</v>
      </c>
      <c r="D218" s="48">
        <v>42378</v>
      </c>
      <c r="E218" s="47">
        <v>24</v>
      </c>
      <c r="F218" s="47">
        <v>17261</v>
      </c>
      <c r="G218" s="47">
        <v>14031</v>
      </c>
    </row>
    <row r="219" spans="3:7">
      <c r="C219" s="49">
        <f t="shared" si="5"/>
        <v>1</v>
      </c>
      <c r="D219" s="48">
        <v>42379</v>
      </c>
      <c r="E219" s="47">
        <v>1</v>
      </c>
      <c r="F219" s="47">
        <v>16722</v>
      </c>
      <c r="G219" s="47">
        <v>13297</v>
      </c>
    </row>
    <row r="220" spans="3:7">
      <c r="C220" s="49">
        <f t="shared" si="5"/>
        <v>1</v>
      </c>
      <c r="D220" s="48">
        <v>42379</v>
      </c>
      <c r="E220" s="47">
        <v>2</v>
      </c>
      <c r="F220" s="47">
        <v>16258</v>
      </c>
      <c r="G220" s="47">
        <v>12752</v>
      </c>
    </row>
    <row r="221" spans="3:7">
      <c r="C221" s="49">
        <f t="shared" si="5"/>
        <v>1</v>
      </c>
      <c r="D221" s="48">
        <v>42379</v>
      </c>
      <c r="E221" s="47">
        <v>3</v>
      </c>
      <c r="F221" s="47">
        <v>16201</v>
      </c>
      <c r="G221" s="47">
        <v>12486</v>
      </c>
    </row>
    <row r="222" spans="3:7">
      <c r="C222" s="49">
        <f t="shared" si="5"/>
        <v>1</v>
      </c>
      <c r="D222" s="48">
        <v>42379</v>
      </c>
      <c r="E222" s="47">
        <v>4</v>
      </c>
      <c r="F222" s="47">
        <v>16189</v>
      </c>
      <c r="G222" s="47">
        <v>12401</v>
      </c>
    </row>
    <row r="223" spans="3:7">
      <c r="C223" s="49">
        <f t="shared" si="5"/>
        <v>1</v>
      </c>
      <c r="D223" s="48">
        <v>42379</v>
      </c>
      <c r="E223" s="47">
        <v>5</v>
      </c>
      <c r="F223" s="47">
        <v>16348</v>
      </c>
      <c r="G223" s="47">
        <v>12346</v>
      </c>
    </row>
    <row r="224" spans="3:7">
      <c r="C224" s="49">
        <f t="shared" si="5"/>
        <v>1</v>
      </c>
      <c r="D224" s="48">
        <v>42379</v>
      </c>
      <c r="E224" s="47">
        <v>6</v>
      </c>
      <c r="F224" s="47">
        <v>16555</v>
      </c>
      <c r="G224" s="47">
        <v>12653</v>
      </c>
    </row>
    <row r="225" spans="3:7">
      <c r="C225" s="49">
        <f t="shared" si="5"/>
        <v>1</v>
      </c>
      <c r="D225" s="48">
        <v>42379</v>
      </c>
      <c r="E225" s="47">
        <v>7</v>
      </c>
      <c r="F225" s="47">
        <v>17001</v>
      </c>
      <c r="G225" s="47">
        <v>13241</v>
      </c>
    </row>
    <row r="226" spans="3:7">
      <c r="C226" s="49">
        <f t="shared" si="5"/>
        <v>1</v>
      </c>
      <c r="D226" s="48">
        <v>42379</v>
      </c>
      <c r="E226" s="47">
        <v>8</v>
      </c>
      <c r="F226" s="47">
        <v>17155</v>
      </c>
      <c r="G226" s="47">
        <v>13957</v>
      </c>
    </row>
    <row r="227" spans="3:7">
      <c r="C227" s="49">
        <f t="shared" si="5"/>
        <v>1</v>
      </c>
      <c r="D227" s="48">
        <v>42379</v>
      </c>
      <c r="E227" s="47">
        <v>9</v>
      </c>
      <c r="F227" s="47">
        <v>17029</v>
      </c>
      <c r="G227" s="47">
        <v>14330</v>
      </c>
    </row>
    <row r="228" spans="3:7">
      <c r="C228" s="49">
        <f t="shared" si="5"/>
        <v>1</v>
      </c>
      <c r="D228" s="48">
        <v>42379</v>
      </c>
      <c r="E228" s="47">
        <v>10</v>
      </c>
      <c r="F228" s="47">
        <v>17811</v>
      </c>
      <c r="G228" s="47">
        <v>15001</v>
      </c>
    </row>
    <row r="229" spans="3:7">
      <c r="C229" s="49">
        <f t="shared" si="5"/>
        <v>1</v>
      </c>
      <c r="D229" s="48">
        <v>42379</v>
      </c>
      <c r="E229" s="47">
        <v>11</v>
      </c>
      <c r="F229" s="47">
        <v>18620</v>
      </c>
      <c r="G229" s="47">
        <v>15696</v>
      </c>
    </row>
    <row r="230" spans="3:7">
      <c r="C230" s="49">
        <f t="shared" si="5"/>
        <v>1</v>
      </c>
      <c r="D230" s="48">
        <v>42379</v>
      </c>
      <c r="E230" s="47">
        <v>12</v>
      </c>
      <c r="F230" s="47">
        <v>18814</v>
      </c>
      <c r="G230" s="47">
        <v>16008</v>
      </c>
    </row>
    <row r="231" spans="3:7">
      <c r="C231" s="49">
        <f t="shared" si="5"/>
        <v>1</v>
      </c>
      <c r="D231" s="48">
        <v>42379</v>
      </c>
      <c r="E231" s="47">
        <v>13</v>
      </c>
      <c r="F231" s="47">
        <v>18890</v>
      </c>
      <c r="G231" s="47">
        <v>16100</v>
      </c>
    </row>
    <row r="232" spans="3:7">
      <c r="C232" s="49">
        <f t="shared" si="5"/>
        <v>1</v>
      </c>
      <c r="D232" s="48">
        <v>42379</v>
      </c>
      <c r="E232" s="47">
        <v>14</v>
      </c>
      <c r="F232" s="47">
        <v>18867</v>
      </c>
      <c r="G232" s="47">
        <v>16004</v>
      </c>
    </row>
    <row r="233" spans="3:7">
      <c r="C233" s="49">
        <f t="shared" si="5"/>
        <v>1</v>
      </c>
      <c r="D233" s="48">
        <v>42379</v>
      </c>
      <c r="E233" s="47">
        <v>15</v>
      </c>
      <c r="F233" s="47">
        <v>18947</v>
      </c>
      <c r="G233" s="47">
        <v>15964</v>
      </c>
    </row>
    <row r="234" spans="3:7">
      <c r="C234" s="49">
        <f t="shared" si="5"/>
        <v>1</v>
      </c>
      <c r="D234" s="48">
        <v>42379</v>
      </c>
      <c r="E234" s="47">
        <v>16</v>
      </c>
      <c r="F234" s="47">
        <v>19319</v>
      </c>
      <c r="G234" s="47">
        <v>16319</v>
      </c>
    </row>
    <row r="235" spans="3:7">
      <c r="C235" s="49">
        <f t="shared" si="5"/>
        <v>1</v>
      </c>
      <c r="D235" s="48">
        <v>42379</v>
      </c>
      <c r="E235" s="47">
        <v>17</v>
      </c>
      <c r="F235" s="47">
        <v>20197</v>
      </c>
      <c r="G235" s="47">
        <v>17352</v>
      </c>
    </row>
    <row r="236" spans="3:7">
      <c r="C236" s="49">
        <f t="shared" si="5"/>
        <v>1</v>
      </c>
      <c r="D236" s="48">
        <v>42379</v>
      </c>
      <c r="E236" s="47">
        <v>18</v>
      </c>
      <c r="F236" s="47">
        <v>21342</v>
      </c>
      <c r="G236" s="47">
        <v>18498</v>
      </c>
    </row>
    <row r="237" spans="3:7">
      <c r="C237" s="49">
        <f t="shared" si="5"/>
        <v>1</v>
      </c>
      <c r="D237" s="48">
        <v>42379</v>
      </c>
      <c r="E237" s="47">
        <v>19</v>
      </c>
      <c r="F237" s="47">
        <v>21159</v>
      </c>
      <c r="G237" s="47">
        <v>18386</v>
      </c>
    </row>
    <row r="238" spans="3:7">
      <c r="C238" s="49">
        <f t="shared" si="5"/>
        <v>1</v>
      </c>
      <c r="D238" s="48">
        <v>42379</v>
      </c>
      <c r="E238" s="47">
        <v>20</v>
      </c>
      <c r="F238" s="47">
        <v>20465</v>
      </c>
      <c r="G238" s="47">
        <v>17771</v>
      </c>
    </row>
    <row r="239" spans="3:7">
      <c r="C239" s="49">
        <f t="shared" si="5"/>
        <v>1</v>
      </c>
      <c r="D239" s="48">
        <v>42379</v>
      </c>
      <c r="E239" s="47">
        <v>21</v>
      </c>
      <c r="F239" s="47">
        <v>20205</v>
      </c>
      <c r="G239" s="47">
        <v>17429</v>
      </c>
    </row>
    <row r="240" spans="3:7">
      <c r="C240" s="49">
        <f t="shared" si="5"/>
        <v>1</v>
      </c>
      <c r="D240" s="48">
        <v>42379</v>
      </c>
      <c r="E240" s="47">
        <v>22</v>
      </c>
      <c r="F240" s="47">
        <v>19530</v>
      </c>
      <c r="G240" s="47">
        <v>16713</v>
      </c>
    </row>
    <row r="241" spans="3:7">
      <c r="C241" s="49">
        <f t="shared" si="5"/>
        <v>1</v>
      </c>
      <c r="D241" s="48">
        <v>42379</v>
      </c>
      <c r="E241" s="47">
        <v>23</v>
      </c>
      <c r="F241" s="47">
        <v>18947</v>
      </c>
      <c r="G241" s="47">
        <v>15967</v>
      </c>
    </row>
    <row r="242" spans="3:7">
      <c r="C242" s="49">
        <f t="shared" si="5"/>
        <v>1</v>
      </c>
      <c r="D242" s="48">
        <v>42379</v>
      </c>
      <c r="E242" s="47">
        <v>24</v>
      </c>
      <c r="F242" s="47">
        <v>18405</v>
      </c>
      <c r="G242" s="47">
        <v>15138</v>
      </c>
    </row>
    <row r="243" spans="3:7">
      <c r="C243" s="49">
        <f t="shared" si="5"/>
        <v>1</v>
      </c>
      <c r="D243" s="48">
        <v>42380</v>
      </c>
      <c r="E243" s="47">
        <v>1</v>
      </c>
      <c r="F243" s="47">
        <v>17719</v>
      </c>
      <c r="G243" s="47">
        <v>14459</v>
      </c>
    </row>
    <row r="244" spans="3:7">
      <c r="C244" s="49">
        <f t="shared" si="5"/>
        <v>1</v>
      </c>
      <c r="D244" s="48">
        <v>42380</v>
      </c>
      <c r="E244" s="47">
        <v>2</v>
      </c>
      <c r="F244" s="47">
        <v>17017</v>
      </c>
      <c r="G244" s="47">
        <v>14070</v>
      </c>
    </row>
    <row r="245" spans="3:7">
      <c r="C245" s="49">
        <f t="shared" si="5"/>
        <v>1</v>
      </c>
      <c r="D245" s="48">
        <v>42380</v>
      </c>
      <c r="E245" s="47">
        <v>3</v>
      </c>
      <c r="F245" s="47">
        <v>16956</v>
      </c>
      <c r="G245" s="47">
        <v>13990</v>
      </c>
    </row>
    <row r="246" spans="3:7">
      <c r="C246" s="49">
        <f t="shared" si="5"/>
        <v>1</v>
      </c>
      <c r="D246" s="48">
        <v>42380</v>
      </c>
      <c r="E246" s="47">
        <v>4</v>
      </c>
      <c r="F246" s="47">
        <v>17060</v>
      </c>
      <c r="G246" s="47">
        <v>14091</v>
      </c>
    </row>
    <row r="247" spans="3:7">
      <c r="C247" s="49">
        <f t="shared" si="5"/>
        <v>1</v>
      </c>
      <c r="D247" s="48">
        <v>42380</v>
      </c>
      <c r="E247" s="47">
        <v>5</v>
      </c>
      <c r="F247" s="47">
        <v>17948</v>
      </c>
      <c r="G247" s="47">
        <v>14465</v>
      </c>
    </row>
    <row r="248" spans="3:7">
      <c r="C248" s="49">
        <f t="shared" si="5"/>
        <v>1</v>
      </c>
      <c r="D248" s="48">
        <v>42380</v>
      </c>
      <c r="E248" s="47">
        <v>6</v>
      </c>
      <c r="F248" s="47">
        <v>18345</v>
      </c>
      <c r="G248" s="47">
        <v>15214</v>
      </c>
    </row>
    <row r="249" spans="3:7">
      <c r="C249" s="49">
        <f t="shared" si="5"/>
        <v>1</v>
      </c>
      <c r="D249" s="48">
        <v>42380</v>
      </c>
      <c r="E249" s="47">
        <v>7</v>
      </c>
      <c r="F249" s="47">
        <v>19797</v>
      </c>
      <c r="G249" s="47">
        <v>16653</v>
      </c>
    </row>
    <row r="250" spans="3:7">
      <c r="C250" s="49">
        <f t="shared" si="5"/>
        <v>1</v>
      </c>
      <c r="D250" s="48">
        <v>42380</v>
      </c>
      <c r="E250" s="47">
        <v>8</v>
      </c>
      <c r="F250" s="47">
        <v>21327</v>
      </c>
      <c r="G250" s="47">
        <v>18165</v>
      </c>
    </row>
    <row r="251" spans="3:7">
      <c r="C251" s="49">
        <f t="shared" si="5"/>
        <v>1</v>
      </c>
      <c r="D251" s="48">
        <v>42380</v>
      </c>
      <c r="E251" s="47">
        <v>9</v>
      </c>
      <c r="F251" s="47">
        <v>21246</v>
      </c>
      <c r="G251" s="47">
        <v>18164</v>
      </c>
    </row>
    <row r="252" spans="3:7">
      <c r="C252" s="49">
        <f t="shared" si="5"/>
        <v>1</v>
      </c>
      <c r="D252" s="48">
        <v>42380</v>
      </c>
      <c r="E252" s="47">
        <v>10</v>
      </c>
      <c r="F252" s="47">
        <v>20747</v>
      </c>
      <c r="G252" s="47">
        <v>17840</v>
      </c>
    </row>
    <row r="253" spans="3:7">
      <c r="C253" s="49">
        <f t="shared" si="5"/>
        <v>1</v>
      </c>
      <c r="D253" s="48">
        <v>42380</v>
      </c>
      <c r="E253" s="47">
        <v>11</v>
      </c>
      <c r="F253" s="47">
        <v>20682</v>
      </c>
      <c r="G253" s="47">
        <v>17709</v>
      </c>
    </row>
    <row r="254" spans="3:7">
      <c r="C254" s="49">
        <f t="shared" si="5"/>
        <v>1</v>
      </c>
      <c r="D254" s="48">
        <v>42380</v>
      </c>
      <c r="E254" s="47">
        <v>12</v>
      </c>
      <c r="F254" s="47">
        <v>20885</v>
      </c>
      <c r="G254" s="47">
        <v>17857</v>
      </c>
    </row>
    <row r="255" spans="3:7">
      <c r="C255" s="49">
        <f t="shared" si="5"/>
        <v>1</v>
      </c>
      <c r="D255" s="48">
        <v>42380</v>
      </c>
      <c r="E255" s="47">
        <v>13</v>
      </c>
      <c r="F255" s="47">
        <v>20582</v>
      </c>
      <c r="G255" s="47">
        <v>17626</v>
      </c>
    </row>
    <row r="256" spans="3:7">
      <c r="C256" s="49">
        <f t="shared" si="5"/>
        <v>1</v>
      </c>
      <c r="D256" s="48">
        <v>42380</v>
      </c>
      <c r="E256" s="47">
        <v>14</v>
      </c>
      <c r="F256" s="47">
        <v>21088</v>
      </c>
      <c r="G256" s="47">
        <v>17781</v>
      </c>
    </row>
    <row r="257" spans="3:7">
      <c r="C257" s="49">
        <f t="shared" si="5"/>
        <v>1</v>
      </c>
      <c r="D257" s="48">
        <v>42380</v>
      </c>
      <c r="E257" s="47">
        <v>15</v>
      </c>
      <c r="F257" s="47">
        <v>21066</v>
      </c>
      <c r="G257" s="47">
        <v>17767</v>
      </c>
    </row>
    <row r="258" spans="3:7">
      <c r="C258" s="49">
        <f t="shared" si="5"/>
        <v>1</v>
      </c>
      <c r="D258" s="48">
        <v>42380</v>
      </c>
      <c r="E258" s="47">
        <v>16</v>
      </c>
      <c r="F258" s="47">
        <v>21288</v>
      </c>
      <c r="G258" s="47">
        <v>18175</v>
      </c>
    </row>
    <row r="259" spans="3:7">
      <c r="C259" s="49">
        <f t="shared" si="5"/>
        <v>1</v>
      </c>
      <c r="D259" s="48">
        <v>42380</v>
      </c>
      <c r="E259" s="47">
        <v>17</v>
      </c>
      <c r="F259" s="47">
        <v>21844</v>
      </c>
      <c r="G259" s="47">
        <v>19224</v>
      </c>
    </row>
    <row r="260" spans="3:7">
      <c r="C260" s="49">
        <f t="shared" ref="C260:C323" si="6">MONTH(D260)</f>
        <v>1</v>
      </c>
      <c r="D260" s="48">
        <v>42380</v>
      </c>
      <c r="E260" s="47">
        <v>18</v>
      </c>
      <c r="F260" s="47">
        <v>22696</v>
      </c>
      <c r="G260" s="47">
        <v>20347</v>
      </c>
    </row>
    <row r="261" spans="3:7">
      <c r="C261" s="49">
        <f t="shared" si="6"/>
        <v>1</v>
      </c>
      <c r="D261" s="48">
        <v>42380</v>
      </c>
      <c r="E261" s="47">
        <v>19</v>
      </c>
      <c r="F261" s="47">
        <v>22783</v>
      </c>
      <c r="G261" s="47">
        <v>20494</v>
      </c>
    </row>
    <row r="262" spans="3:7">
      <c r="C262" s="49">
        <f t="shared" si="6"/>
        <v>1</v>
      </c>
      <c r="D262" s="48">
        <v>42380</v>
      </c>
      <c r="E262" s="47">
        <v>20</v>
      </c>
      <c r="F262" s="47">
        <v>22812</v>
      </c>
      <c r="G262" s="47">
        <v>20314</v>
      </c>
    </row>
    <row r="263" spans="3:7">
      <c r="C263" s="49">
        <f t="shared" si="6"/>
        <v>1</v>
      </c>
      <c r="D263" s="48">
        <v>42380</v>
      </c>
      <c r="E263" s="47">
        <v>21</v>
      </c>
      <c r="F263" s="47">
        <v>22576</v>
      </c>
      <c r="G263" s="47">
        <v>19938</v>
      </c>
    </row>
    <row r="264" spans="3:7">
      <c r="C264" s="49">
        <f t="shared" si="6"/>
        <v>1</v>
      </c>
      <c r="D264" s="48">
        <v>42380</v>
      </c>
      <c r="E264" s="47">
        <v>22</v>
      </c>
      <c r="F264" s="47">
        <v>21789</v>
      </c>
      <c r="G264" s="47">
        <v>19109</v>
      </c>
    </row>
    <row r="265" spans="3:7">
      <c r="C265" s="49">
        <f t="shared" si="6"/>
        <v>1</v>
      </c>
      <c r="D265" s="48">
        <v>42380</v>
      </c>
      <c r="E265" s="47">
        <v>23</v>
      </c>
      <c r="F265" s="47">
        <v>20831</v>
      </c>
      <c r="G265" s="47">
        <v>17982</v>
      </c>
    </row>
    <row r="266" spans="3:7">
      <c r="C266" s="49">
        <f t="shared" si="6"/>
        <v>1</v>
      </c>
      <c r="D266" s="48">
        <v>42380</v>
      </c>
      <c r="E266" s="47">
        <v>24</v>
      </c>
      <c r="F266" s="47">
        <v>19282</v>
      </c>
      <c r="G266" s="47">
        <v>16643</v>
      </c>
    </row>
    <row r="267" spans="3:7">
      <c r="C267" s="49">
        <f t="shared" si="6"/>
        <v>1</v>
      </c>
      <c r="D267" s="48">
        <v>42381</v>
      </c>
      <c r="E267" s="47">
        <v>1</v>
      </c>
      <c r="F267" s="47">
        <v>18965</v>
      </c>
      <c r="G267" s="47">
        <v>15705</v>
      </c>
    </row>
    <row r="268" spans="3:7">
      <c r="C268" s="49">
        <f t="shared" si="6"/>
        <v>1</v>
      </c>
      <c r="D268" s="48">
        <v>42381</v>
      </c>
      <c r="E268" s="47">
        <v>2</v>
      </c>
      <c r="F268" s="47">
        <v>18718</v>
      </c>
      <c r="G268" s="47">
        <v>15365</v>
      </c>
    </row>
    <row r="269" spans="3:7">
      <c r="C269" s="49">
        <f t="shared" si="6"/>
        <v>1</v>
      </c>
      <c r="D269" s="48">
        <v>42381</v>
      </c>
      <c r="E269" s="47">
        <v>3</v>
      </c>
      <c r="F269" s="47">
        <v>18606</v>
      </c>
      <c r="G269" s="47">
        <v>15204</v>
      </c>
    </row>
    <row r="270" spans="3:7">
      <c r="C270" s="49">
        <f t="shared" si="6"/>
        <v>1</v>
      </c>
      <c r="D270" s="48">
        <v>42381</v>
      </c>
      <c r="E270" s="47">
        <v>4</v>
      </c>
      <c r="F270" s="47">
        <v>18800</v>
      </c>
      <c r="G270" s="47">
        <v>15039</v>
      </c>
    </row>
    <row r="271" spans="3:7">
      <c r="C271" s="49">
        <f t="shared" si="6"/>
        <v>1</v>
      </c>
      <c r="D271" s="48">
        <v>42381</v>
      </c>
      <c r="E271" s="47">
        <v>5</v>
      </c>
      <c r="F271" s="47">
        <v>18800</v>
      </c>
      <c r="G271" s="47">
        <v>15003</v>
      </c>
    </row>
    <row r="272" spans="3:7">
      <c r="C272" s="49">
        <f t="shared" si="6"/>
        <v>1</v>
      </c>
      <c r="D272" s="48">
        <v>42381</v>
      </c>
      <c r="E272" s="47">
        <v>6</v>
      </c>
      <c r="F272" s="47">
        <v>18957</v>
      </c>
      <c r="G272" s="47">
        <v>15616</v>
      </c>
    </row>
    <row r="273" spans="3:7">
      <c r="C273" s="49">
        <f t="shared" si="6"/>
        <v>1</v>
      </c>
      <c r="D273" s="48">
        <v>42381</v>
      </c>
      <c r="E273" s="47">
        <v>7</v>
      </c>
      <c r="F273" s="47">
        <v>19941</v>
      </c>
      <c r="G273" s="47">
        <v>16899</v>
      </c>
    </row>
    <row r="274" spans="3:7">
      <c r="C274" s="49">
        <f t="shared" si="6"/>
        <v>1</v>
      </c>
      <c r="D274" s="48">
        <v>42381</v>
      </c>
      <c r="E274" s="47">
        <v>8</v>
      </c>
      <c r="F274" s="47">
        <v>21557</v>
      </c>
      <c r="G274" s="47">
        <v>18563</v>
      </c>
    </row>
    <row r="275" spans="3:7">
      <c r="C275" s="49">
        <f t="shared" si="6"/>
        <v>1</v>
      </c>
      <c r="D275" s="48">
        <v>42381</v>
      </c>
      <c r="E275" s="47">
        <v>9</v>
      </c>
      <c r="F275" s="47">
        <v>21747</v>
      </c>
      <c r="G275" s="47">
        <v>18699</v>
      </c>
    </row>
    <row r="276" spans="3:7">
      <c r="C276" s="49">
        <f t="shared" si="6"/>
        <v>1</v>
      </c>
      <c r="D276" s="48">
        <v>42381</v>
      </c>
      <c r="E276" s="47">
        <v>10</v>
      </c>
      <c r="F276" s="47">
        <v>21925</v>
      </c>
      <c r="G276" s="47">
        <v>18575</v>
      </c>
    </row>
    <row r="277" spans="3:7">
      <c r="C277" s="49">
        <f t="shared" si="6"/>
        <v>1</v>
      </c>
      <c r="D277" s="48">
        <v>42381</v>
      </c>
      <c r="E277" s="47">
        <v>11</v>
      </c>
      <c r="F277" s="47">
        <v>21803</v>
      </c>
      <c r="G277" s="47">
        <v>18480</v>
      </c>
    </row>
    <row r="278" spans="3:7">
      <c r="C278" s="49">
        <f t="shared" si="6"/>
        <v>1</v>
      </c>
      <c r="D278" s="48">
        <v>42381</v>
      </c>
      <c r="E278" s="47">
        <v>12</v>
      </c>
      <c r="F278" s="47">
        <v>21864</v>
      </c>
      <c r="G278" s="47">
        <v>18512</v>
      </c>
    </row>
    <row r="279" spans="3:7">
      <c r="C279" s="49">
        <f t="shared" si="6"/>
        <v>1</v>
      </c>
      <c r="D279" s="48">
        <v>42381</v>
      </c>
      <c r="E279" s="47">
        <v>13</v>
      </c>
      <c r="F279" s="47">
        <v>21554</v>
      </c>
      <c r="G279" s="47">
        <v>18312</v>
      </c>
    </row>
    <row r="280" spans="3:7">
      <c r="C280" s="49">
        <f t="shared" si="6"/>
        <v>1</v>
      </c>
      <c r="D280" s="48">
        <v>42381</v>
      </c>
      <c r="E280" s="47">
        <v>14</v>
      </c>
      <c r="F280" s="47">
        <v>21614</v>
      </c>
      <c r="G280" s="47">
        <v>18262</v>
      </c>
    </row>
    <row r="281" spans="3:7">
      <c r="C281" s="49">
        <f t="shared" si="6"/>
        <v>1</v>
      </c>
      <c r="D281" s="48">
        <v>42381</v>
      </c>
      <c r="E281" s="47">
        <v>15</v>
      </c>
      <c r="F281" s="47">
        <v>21653</v>
      </c>
      <c r="G281" s="47">
        <v>18271</v>
      </c>
    </row>
    <row r="282" spans="3:7">
      <c r="C282" s="49">
        <f t="shared" si="6"/>
        <v>1</v>
      </c>
      <c r="D282" s="48">
        <v>42381</v>
      </c>
      <c r="E282" s="47">
        <v>16</v>
      </c>
      <c r="F282" s="47">
        <v>21766</v>
      </c>
      <c r="G282" s="47">
        <v>18369</v>
      </c>
    </row>
    <row r="283" spans="3:7">
      <c r="C283" s="49">
        <f t="shared" si="6"/>
        <v>1</v>
      </c>
      <c r="D283" s="48">
        <v>42381</v>
      </c>
      <c r="E283" s="47">
        <v>17</v>
      </c>
      <c r="F283" s="47">
        <v>22499</v>
      </c>
      <c r="G283" s="47">
        <v>19022</v>
      </c>
    </row>
    <row r="284" spans="3:7">
      <c r="C284" s="49">
        <f t="shared" si="6"/>
        <v>1</v>
      </c>
      <c r="D284" s="48">
        <v>42381</v>
      </c>
      <c r="E284" s="47">
        <v>18</v>
      </c>
      <c r="F284" s="47">
        <v>23615</v>
      </c>
      <c r="G284" s="47">
        <v>20144</v>
      </c>
    </row>
    <row r="285" spans="3:7">
      <c r="C285" s="49">
        <f t="shared" si="6"/>
        <v>1</v>
      </c>
      <c r="D285" s="48">
        <v>42381</v>
      </c>
      <c r="E285" s="47">
        <v>19</v>
      </c>
      <c r="F285" s="47">
        <v>23542</v>
      </c>
      <c r="G285" s="47">
        <v>20186</v>
      </c>
    </row>
    <row r="286" spans="3:7">
      <c r="C286" s="49">
        <f t="shared" si="6"/>
        <v>1</v>
      </c>
      <c r="D286" s="48">
        <v>42381</v>
      </c>
      <c r="E286" s="47">
        <v>20</v>
      </c>
      <c r="F286" s="47">
        <v>23398</v>
      </c>
      <c r="G286" s="47">
        <v>19925</v>
      </c>
    </row>
    <row r="287" spans="3:7">
      <c r="C287" s="49">
        <f t="shared" si="6"/>
        <v>1</v>
      </c>
      <c r="D287" s="48">
        <v>42381</v>
      </c>
      <c r="E287" s="47">
        <v>21</v>
      </c>
      <c r="F287" s="47">
        <v>22978</v>
      </c>
      <c r="G287" s="47">
        <v>19507</v>
      </c>
    </row>
    <row r="288" spans="3:7">
      <c r="C288" s="49">
        <f t="shared" si="6"/>
        <v>1</v>
      </c>
      <c r="D288" s="48">
        <v>42381</v>
      </c>
      <c r="E288" s="47">
        <v>22</v>
      </c>
      <c r="F288" s="47">
        <v>21787</v>
      </c>
      <c r="G288" s="47">
        <v>18705</v>
      </c>
    </row>
    <row r="289" spans="3:7">
      <c r="C289" s="49">
        <f t="shared" si="6"/>
        <v>1</v>
      </c>
      <c r="D289" s="48">
        <v>42381</v>
      </c>
      <c r="E289" s="47">
        <v>23</v>
      </c>
      <c r="F289" s="47">
        <v>20573</v>
      </c>
      <c r="G289" s="47">
        <v>17577</v>
      </c>
    </row>
    <row r="290" spans="3:7">
      <c r="C290" s="49">
        <f t="shared" si="6"/>
        <v>1</v>
      </c>
      <c r="D290" s="48">
        <v>42381</v>
      </c>
      <c r="E290" s="47">
        <v>24</v>
      </c>
      <c r="F290" s="47">
        <v>19496</v>
      </c>
      <c r="G290" s="47">
        <v>16441</v>
      </c>
    </row>
    <row r="291" spans="3:7">
      <c r="C291" s="49">
        <f t="shared" si="6"/>
        <v>1</v>
      </c>
      <c r="D291" s="48">
        <v>42382</v>
      </c>
      <c r="E291" s="47">
        <v>1</v>
      </c>
      <c r="F291" s="47">
        <v>18505</v>
      </c>
      <c r="G291" s="47">
        <v>15475</v>
      </c>
    </row>
    <row r="292" spans="3:7">
      <c r="C292" s="49">
        <f t="shared" si="6"/>
        <v>1</v>
      </c>
      <c r="D292" s="48">
        <v>42382</v>
      </c>
      <c r="E292" s="47">
        <v>2</v>
      </c>
      <c r="F292" s="47">
        <v>18666</v>
      </c>
      <c r="G292" s="47">
        <v>15036</v>
      </c>
    </row>
    <row r="293" spans="3:7">
      <c r="C293" s="49">
        <f t="shared" si="6"/>
        <v>1</v>
      </c>
      <c r="D293" s="48">
        <v>42382</v>
      </c>
      <c r="E293" s="47">
        <v>3</v>
      </c>
      <c r="F293" s="47">
        <v>18721</v>
      </c>
      <c r="G293" s="47">
        <v>14900</v>
      </c>
    </row>
    <row r="294" spans="3:7">
      <c r="C294" s="49">
        <f t="shared" si="6"/>
        <v>1</v>
      </c>
      <c r="D294" s="48">
        <v>42382</v>
      </c>
      <c r="E294" s="47">
        <v>4</v>
      </c>
      <c r="F294" s="47">
        <v>18761</v>
      </c>
      <c r="G294" s="47">
        <v>14953</v>
      </c>
    </row>
    <row r="295" spans="3:7">
      <c r="C295" s="49">
        <f t="shared" si="6"/>
        <v>1</v>
      </c>
      <c r="D295" s="48">
        <v>42382</v>
      </c>
      <c r="E295" s="47">
        <v>5</v>
      </c>
      <c r="F295" s="47">
        <v>18925</v>
      </c>
      <c r="G295" s="47">
        <v>15103</v>
      </c>
    </row>
    <row r="296" spans="3:7">
      <c r="C296" s="49">
        <f t="shared" si="6"/>
        <v>1</v>
      </c>
      <c r="D296" s="48">
        <v>42382</v>
      </c>
      <c r="E296" s="47">
        <v>6</v>
      </c>
      <c r="F296" s="47">
        <v>18923</v>
      </c>
      <c r="G296" s="47">
        <v>15821</v>
      </c>
    </row>
    <row r="297" spans="3:7">
      <c r="C297" s="49">
        <f t="shared" si="6"/>
        <v>1</v>
      </c>
      <c r="D297" s="48">
        <v>42382</v>
      </c>
      <c r="E297" s="47">
        <v>7</v>
      </c>
      <c r="F297" s="47">
        <v>20146</v>
      </c>
      <c r="G297" s="47">
        <v>17257</v>
      </c>
    </row>
    <row r="298" spans="3:7">
      <c r="C298" s="49">
        <f t="shared" si="6"/>
        <v>1</v>
      </c>
      <c r="D298" s="48">
        <v>42382</v>
      </c>
      <c r="E298" s="47">
        <v>8</v>
      </c>
      <c r="F298" s="47">
        <v>21165</v>
      </c>
      <c r="G298" s="47">
        <v>18625</v>
      </c>
    </row>
    <row r="299" spans="3:7">
      <c r="C299" s="49">
        <f t="shared" si="6"/>
        <v>1</v>
      </c>
      <c r="D299" s="48">
        <v>42382</v>
      </c>
      <c r="E299" s="47">
        <v>9</v>
      </c>
      <c r="F299" s="47">
        <v>21576</v>
      </c>
      <c r="G299" s="47">
        <v>18819</v>
      </c>
    </row>
    <row r="300" spans="3:7">
      <c r="C300" s="49">
        <f t="shared" si="6"/>
        <v>1</v>
      </c>
      <c r="D300" s="48">
        <v>42382</v>
      </c>
      <c r="E300" s="47">
        <v>10</v>
      </c>
      <c r="F300" s="47">
        <v>21260</v>
      </c>
      <c r="G300" s="47">
        <v>18600</v>
      </c>
    </row>
    <row r="301" spans="3:7">
      <c r="C301" s="49">
        <f t="shared" si="6"/>
        <v>1</v>
      </c>
      <c r="D301" s="48">
        <v>42382</v>
      </c>
      <c r="E301" s="47">
        <v>11</v>
      </c>
      <c r="F301" s="47">
        <v>21163</v>
      </c>
      <c r="G301" s="47">
        <v>18332</v>
      </c>
    </row>
    <row r="302" spans="3:7">
      <c r="C302" s="49">
        <f t="shared" si="6"/>
        <v>1</v>
      </c>
      <c r="D302" s="48">
        <v>42382</v>
      </c>
      <c r="E302" s="47">
        <v>12</v>
      </c>
      <c r="F302" s="47">
        <v>21395</v>
      </c>
      <c r="G302" s="47">
        <v>18230</v>
      </c>
    </row>
    <row r="303" spans="3:7">
      <c r="C303" s="49">
        <f t="shared" si="6"/>
        <v>1</v>
      </c>
      <c r="D303" s="48">
        <v>42382</v>
      </c>
      <c r="E303" s="47">
        <v>13</v>
      </c>
      <c r="F303" s="47">
        <v>21199</v>
      </c>
      <c r="G303" s="47">
        <v>17889</v>
      </c>
    </row>
    <row r="304" spans="3:7">
      <c r="C304" s="49">
        <f t="shared" si="6"/>
        <v>1</v>
      </c>
      <c r="D304" s="48">
        <v>42382</v>
      </c>
      <c r="E304" s="47">
        <v>14</v>
      </c>
      <c r="F304" s="47">
        <v>21061</v>
      </c>
      <c r="G304" s="47">
        <v>17891</v>
      </c>
    </row>
    <row r="305" spans="3:7">
      <c r="C305" s="49">
        <f t="shared" si="6"/>
        <v>1</v>
      </c>
      <c r="D305" s="48">
        <v>42382</v>
      </c>
      <c r="E305" s="47">
        <v>15</v>
      </c>
      <c r="F305" s="47">
        <v>21162</v>
      </c>
      <c r="G305" s="47">
        <v>17884</v>
      </c>
    </row>
    <row r="306" spans="3:7">
      <c r="C306" s="49">
        <f t="shared" si="6"/>
        <v>1</v>
      </c>
      <c r="D306" s="48">
        <v>42382</v>
      </c>
      <c r="E306" s="47">
        <v>16</v>
      </c>
      <c r="F306" s="47">
        <v>21469</v>
      </c>
      <c r="G306" s="47">
        <v>18327</v>
      </c>
    </row>
    <row r="307" spans="3:7">
      <c r="C307" s="49">
        <f t="shared" si="6"/>
        <v>1</v>
      </c>
      <c r="D307" s="48">
        <v>42382</v>
      </c>
      <c r="E307" s="47">
        <v>17</v>
      </c>
      <c r="F307" s="47">
        <v>22295</v>
      </c>
      <c r="G307" s="47">
        <v>19257</v>
      </c>
    </row>
    <row r="308" spans="3:7">
      <c r="C308" s="49">
        <f t="shared" si="6"/>
        <v>1</v>
      </c>
      <c r="D308" s="48">
        <v>42382</v>
      </c>
      <c r="E308" s="47">
        <v>18</v>
      </c>
      <c r="F308" s="47">
        <v>23602</v>
      </c>
      <c r="G308" s="47">
        <v>20354</v>
      </c>
    </row>
    <row r="309" spans="3:7">
      <c r="C309" s="49">
        <f t="shared" si="6"/>
        <v>1</v>
      </c>
      <c r="D309" s="48">
        <v>42382</v>
      </c>
      <c r="E309" s="47">
        <v>19</v>
      </c>
      <c r="F309" s="47">
        <v>23705</v>
      </c>
      <c r="G309" s="47">
        <v>20354</v>
      </c>
    </row>
    <row r="310" spans="3:7">
      <c r="C310" s="49">
        <f t="shared" si="6"/>
        <v>1</v>
      </c>
      <c r="D310" s="48">
        <v>42382</v>
      </c>
      <c r="E310" s="47">
        <v>20</v>
      </c>
      <c r="F310" s="47">
        <v>23427</v>
      </c>
      <c r="G310" s="47">
        <v>20101</v>
      </c>
    </row>
    <row r="311" spans="3:7">
      <c r="C311" s="49">
        <f t="shared" si="6"/>
        <v>1</v>
      </c>
      <c r="D311" s="48">
        <v>42382</v>
      </c>
      <c r="E311" s="47">
        <v>21</v>
      </c>
      <c r="F311" s="47">
        <v>22781</v>
      </c>
      <c r="G311" s="47">
        <v>19682</v>
      </c>
    </row>
    <row r="312" spans="3:7">
      <c r="C312" s="49">
        <f t="shared" si="6"/>
        <v>1</v>
      </c>
      <c r="D312" s="48">
        <v>42382</v>
      </c>
      <c r="E312" s="47">
        <v>22</v>
      </c>
      <c r="F312" s="47">
        <v>22003</v>
      </c>
      <c r="G312" s="47">
        <v>18983</v>
      </c>
    </row>
    <row r="313" spans="3:7">
      <c r="C313" s="49">
        <f t="shared" si="6"/>
        <v>1</v>
      </c>
      <c r="D313" s="48">
        <v>42382</v>
      </c>
      <c r="E313" s="47">
        <v>23</v>
      </c>
      <c r="F313" s="47">
        <v>20912</v>
      </c>
      <c r="G313" s="47">
        <v>17845</v>
      </c>
    </row>
    <row r="314" spans="3:7">
      <c r="C314" s="49">
        <f t="shared" si="6"/>
        <v>1</v>
      </c>
      <c r="D314" s="48">
        <v>42382</v>
      </c>
      <c r="E314" s="47">
        <v>24</v>
      </c>
      <c r="F314" s="47">
        <v>19750</v>
      </c>
      <c r="G314" s="47">
        <v>16624</v>
      </c>
    </row>
    <row r="315" spans="3:7">
      <c r="C315" s="49">
        <f t="shared" si="6"/>
        <v>1</v>
      </c>
      <c r="D315" s="48">
        <v>42383</v>
      </c>
      <c r="E315" s="47">
        <v>1</v>
      </c>
      <c r="F315" s="47">
        <v>18753</v>
      </c>
      <c r="G315" s="47">
        <v>15831</v>
      </c>
    </row>
    <row r="316" spans="3:7">
      <c r="C316" s="49">
        <f t="shared" si="6"/>
        <v>1</v>
      </c>
      <c r="D316" s="48">
        <v>42383</v>
      </c>
      <c r="E316" s="47">
        <v>2</v>
      </c>
      <c r="F316" s="47">
        <v>18431</v>
      </c>
      <c r="G316" s="47">
        <v>15520</v>
      </c>
    </row>
    <row r="317" spans="3:7">
      <c r="C317" s="49">
        <f t="shared" si="6"/>
        <v>1</v>
      </c>
      <c r="D317" s="48">
        <v>42383</v>
      </c>
      <c r="E317" s="47">
        <v>3</v>
      </c>
      <c r="F317" s="47">
        <v>18363</v>
      </c>
      <c r="G317" s="47">
        <v>15365</v>
      </c>
    </row>
    <row r="318" spans="3:7">
      <c r="C318" s="49">
        <f t="shared" si="6"/>
        <v>1</v>
      </c>
      <c r="D318" s="48">
        <v>42383</v>
      </c>
      <c r="E318" s="47">
        <v>4</v>
      </c>
      <c r="F318" s="47">
        <v>18472</v>
      </c>
      <c r="G318" s="47">
        <v>15369</v>
      </c>
    </row>
    <row r="319" spans="3:7">
      <c r="C319" s="49">
        <f t="shared" si="6"/>
        <v>1</v>
      </c>
      <c r="D319" s="48">
        <v>42383</v>
      </c>
      <c r="E319" s="47">
        <v>5</v>
      </c>
      <c r="F319" s="47">
        <v>18620</v>
      </c>
      <c r="G319" s="47">
        <v>15469</v>
      </c>
    </row>
    <row r="320" spans="3:7">
      <c r="C320" s="49">
        <f t="shared" si="6"/>
        <v>1</v>
      </c>
      <c r="D320" s="48">
        <v>42383</v>
      </c>
      <c r="E320" s="47">
        <v>6</v>
      </c>
      <c r="F320" s="47">
        <v>19066</v>
      </c>
      <c r="G320" s="47">
        <v>15963</v>
      </c>
    </row>
    <row r="321" spans="3:7">
      <c r="C321" s="49">
        <f t="shared" si="6"/>
        <v>1</v>
      </c>
      <c r="D321" s="48">
        <v>42383</v>
      </c>
      <c r="E321" s="47">
        <v>7</v>
      </c>
      <c r="F321" s="47">
        <v>20362</v>
      </c>
      <c r="G321" s="47">
        <v>17294</v>
      </c>
    </row>
    <row r="322" spans="3:7">
      <c r="C322" s="49">
        <f t="shared" si="6"/>
        <v>1</v>
      </c>
      <c r="D322" s="48">
        <v>42383</v>
      </c>
      <c r="E322" s="47">
        <v>8</v>
      </c>
      <c r="F322" s="47">
        <v>21494</v>
      </c>
      <c r="G322" s="47">
        <v>18813</v>
      </c>
    </row>
    <row r="323" spans="3:7">
      <c r="C323" s="49">
        <f t="shared" si="6"/>
        <v>1</v>
      </c>
      <c r="D323" s="48">
        <v>42383</v>
      </c>
      <c r="E323" s="47">
        <v>9</v>
      </c>
      <c r="F323" s="47">
        <v>21948</v>
      </c>
      <c r="G323" s="47">
        <v>18980</v>
      </c>
    </row>
    <row r="324" spans="3:7">
      <c r="C324" s="49">
        <f t="shared" ref="C324:C387" si="7">MONTH(D324)</f>
        <v>1</v>
      </c>
      <c r="D324" s="48">
        <v>42383</v>
      </c>
      <c r="E324" s="47">
        <v>10</v>
      </c>
      <c r="F324" s="47">
        <v>21651</v>
      </c>
      <c r="G324" s="47">
        <v>18947</v>
      </c>
    </row>
    <row r="325" spans="3:7">
      <c r="C325" s="49">
        <f t="shared" si="7"/>
        <v>1</v>
      </c>
      <c r="D325" s="48">
        <v>42383</v>
      </c>
      <c r="E325" s="47">
        <v>11</v>
      </c>
      <c r="F325" s="47">
        <v>21536</v>
      </c>
      <c r="G325" s="47">
        <v>18762</v>
      </c>
    </row>
    <row r="326" spans="3:7">
      <c r="C326" s="49">
        <f t="shared" si="7"/>
        <v>1</v>
      </c>
      <c r="D326" s="48">
        <v>42383</v>
      </c>
      <c r="E326" s="47">
        <v>12</v>
      </c>
      <c r="F326" s="47">
        <v>21531</v>
      </c>
      <c r="G326" s="47">
        <v>18579</v>
      </c>
    </row>
    <row r="327" spans="3:7">
      <c r="C327" s="49">
        <f t="shared" si="7"/>
        <v>1</v>
      </c>
      <c r="D327" s="48">
        <v>42383</v>
      </c>
      <c r="E327" s="47">
        <v>13</v>
      </c>
      <c r="F327" s="47">
        <v>20805</v>
      </c>
      <c r="G327" s="47">
        <v>18245</v>
      </c>
    </row>
    <row r="328" spans="3:7">
      <c r="C328" s="49">
        <f t="shared" si="7"/>
        <v>1</v>
      </c>
      <c r="D328" s="48">
        <v>42383</v>
      </c>
      <c r="E328" s="47">
        <v>14</v>
      </c>
      <c r="F328" s="47">
        <v>20904</v>
      </c>
      <c r="G328" s="47">
        <v>18123</v>
      </c>
    </row>
    <row r="329" spans="3:7">
      <c r="C329" s="49">
        <f t="shared" si="7"/>
        <v>1</v>
      </c>
      <c r="D329" s="48">
        <v>42383</v>
      </c>
      <c r="E329" s="47">
        <v>15</v>
      </c>
      <c r="F329" s="47">
        <v>20891</v>
      </c>
      <c r="G329" s="47">
        <v>18091</v>
      </c>
    </row>
    <row r="330" spans="3:7">
      <c r="C330" s="49">
        <f t="shared" si="7"/>
        <v>1</v>
      </c>
      <c r="D330" s="48">
        <v>42383</v>
      </c>
      <c r="E330" s="47">
        <v>16</v>
      </c>
      <c r="F330" s="47">
        <v>21160</v>
      </c>
      <c r="G330" s="47">
        <v>18359</v>
      </c>
    </row>
    <row r="331" spans="3:7">
      <c r="C331" s="49">
        <f t="shared" si="7"/>
        <v>1</v>
      </c>
      <c r="D331" s="48">
        <v>42383</v>
      </c>
      <c r="E331" s="47">
        <v>17</v>
      </c>
      <c r="F331" s="47">
        <v>21410</v>
      </c>
      <c r="G331" s="47">
        <v>19066</v>
      </c>
    </row>
    <row r="332" spans="3:7">
      <c r="C332" s="49">
        <f t="shared" si="7"/>
        <v>1</v>
      </c>
      <c r="D332" s="48">
        <v>42383</v>
      </c>
      <c r="E332" s="47">
        <v>18</v>
      </c>
      <c r="F332" s="47">
        <v>22463</v>
      </c>
      <c r="G332" s="47">
        <v>20091</v>
      </c>
    </row>
    <row r="333" spans="3:7">
      <c r="C333" s="49">
        <f t="shared" si="7"/>
        <v>1</v>
      </c>
      <c r="D333" s="48">
        <v>42383</v>
      </c>
      <c r="E333" s="47">
        <v>19</v>
      </c>
      <c r="F333" s="47">
        <v>22495</v>
      </c>
      <c r="G333" s="47">
        <v>19996</v>
      </c>
    </row>
    <row r="334" spans="3:7">
      <c r="C334" s="49">
        <f t="shared" si="7"/>
        <v>1</v>
      </c>
      <c r="D334" s="48">
        <v>42383</v>
      </c>
      <c r="E334" s="47">
        <v>20</v>
      </c>
      <c r="F334" s="47">
        <v>21968</v>
      </c>
      <c r="G334" s="47">
        <v>19800</v>
      </c>
    </row>
    <row r="335" spans="3:7">
      <c r="C335" s="49">
        <f t="shared" si="7"/>
        <v>1</v>
      </c>
      <c r="D335" s="48">
        <v>42383</v>
      </c>
      <c r="E335" s="47">
        <v>21</v>
      </c>
      <c r="F335" s="47">
        <v>21867</v>
      </c>
      <c r="G335" s="47">
        <v>19432</v>
      </c>
    </row>
    <row r="336" spans="3:7">
      <c r="C336" s="49">
        <f t="shared" si="7"/>
        <v>1</v>
      </c>
      <c r="D336" s="48">
        <v>42383</v>
      </c>
      <c r="E336" s="47">
        <v>22</v>
      </c>
      <c r="F336" s="47">
        <v>21187</v>
      </c>
      <c r="G336" s="47">
        <v>18737</v>
      </c>
    </row>
    <row r="337" spans="3:7">
      <c r="C337" s="49">
        <f t="shared" si="7"/>
        <v>1</v>
      </c>
      <c r="D337" s="48">
        <v>42383</v>
      </c>
      <c r="E337" s="47">
        <v>23</v>
      </c>
      <c r="F337" s="47">
        <v>20085</v>
      </c>
      <c r="G337" s="47">
        <v>17535</v>
      </c>
    </row>
    <row r="338" spans="3:7">
      <c r="C338" s="49">
        <f t="shared" si="7"/>
        <v>1</v>
      </c>
      <c r="D338" s="48">
        <v>42383</v>
      </c>
      <c r="E338" s="47">
        <v>24</v>
      </c>
      <c r="F338" s="47">
        <v>18378</v>
      </c>
      <c r="G338" s="47">
        <v>16055</v>
      </c>
    </row>
    <row r="339" spans="3:7">
      <c r="C339" s="49">
        <f t="shared" si="7"/>
        <v>1</v>
      </c>
      <c r="D339" s="48">
        <v>42384</v>
      </c>
      <c r="E339" s="47">
        <v>1</v>
      </c>
      <c r="F339" s="47">
        <v>17709</v>
      </c>
      <c r="G339" s="47">
        <v>15398</v>
      </c>
    </row>
    <row r="340" spans="3:7">
      <c r="C340" s="49">
        <f t="shared" si="7"/>
        <v>1</v>
      </c>
      <c r="D340" s="48">
        <v>42384</v>
      </c>
      <c r="E340" s="47">
        <v>2</v>
      </c>
      <c r="F340" s="47">
        <v>17681</v>
      </c>
      <c r="G340" s="47">
        <v>14906</v>
      </c>
    </row>
    <row r="341" spans="3:7">
      <c r="C341" s="49">
        <f t="shared" si="7"/>
        <v>1</v>
      </c>
      <c r="D341" s="48">
        <v>42384</v>
      </c>
      <c r="E341" s="47">
        <v>3</v>
      </c>
      <c r="F341" s="47">
        <v>17513</v>
      </c>
      <c r="G341" s="47">
        <v>14482</v>
      </c>
    </row>
    <row r="342" spans="3:7">
      <c r="C342" s="49">
        <f t="shared" si="7"/>
        <v>1</v>
      </c>
      <c r="D342" s="48">
        <v>42384</v>
      </c>
      <c r="E342" s="47">
        <v>4</v>
      </c>
      <c r="F342" s="47">
        <v>17599</v>
      </c>
      <c r="G342" s="47">
        <v>14451</v>
      </c>
    </row>
    <row r="343" spans="3:7">
      <c r="C343" s="49">
        <f t="shared" si="7"/>
        <v>1</v>
      </c>
      <c r="D343" s="48">
        <v>42384</v>
      </c>
      <c r="E343" s="47">
        <v>5</v>
      </c>
      <c r="F343" s="47">
        <v>17601</v>
      </c>
      <c r="G343" s="47">
        <v>14577</v>
      </c>
    </row>
    <row r="344" spans="3:7">
      <c r="C344" s="49">
        <f t="shared" si="7"/>
        <v>1</v>
      </c>
      <c r="D344" s="48">
        <v>42384</v>
      </c>
      <c r="E344" s="47">
        <v>6</v>
      </c>
      <c r="F344" s="47">
        <v>18408</v>
      </c>
      <c r="G344" s="47">
        <v>15200</v>
      </c>
    </row>
    <row r="345" spans="3:7">
      <c r="C345" s="49">
        <f t="shared" si="7"/>
        <v>1</v>
      </c>
      <c r="D345" s="48">
        <v>42384</v>
      </c>
      <c r="E345" s="47">
        <v>7</v>
      </c>
      <c r="F345" s="47">
        <v>19122</v>
      </c>
      <c r="G345" s="47">
        <v>16455</v>
      </c>
    </row>
    <row r="346" spans="3:7">
      <c r="C346" s="49">
        <f t="shared" si="7"/>
        <v>1</v>
      </c>
      <c r="D346" s="48">
        <v>42384</v>
      </c>
      <c r="E346" s="47">
        <v>8</v>
      </c>
      <c r="F346" s="47">
        <v>20729</v>
      </c>
      <c r="G346" s="47">
        <v>17923</v>
      </c>
    </row>
    <row r="347" spans="3:7">
      <c r="C347" s="49">
        <f t="shared" si="7"/>
        <v>1</v>
      </c>
      <c r="D347" s="48">
        <v>42384</v>
      </c>
      <c r="E347" s="47">
        <v>9</v>
      </c>
      <c r="F347" s="47">
        <v>20985</v>
      </c>
      <c r="G347" s="47">
        <v>18224</v>
      </c>
    </row>
    <row r="348" spans="3:7">
      <c r="C348" s="49">
        <f t="shared" si="7"/>
        <v>1</v>
      </c>
      <c r="D348" s="48">
        <v>42384</v>
      </c>
      <c r="E348" s="47">
        <v>10</v>
      </c>
      <c r="F348" s="47">
        <v>21188</v>
      </c>
      <c r="G348" s="47">
        <v>18144</v>
      </c>
    </row>
    <row r="349" spans="3:7">
      <c r="C349" s="49">
        <f t="shared" si="7"/>
        <v>1</v>
      </c>
      <c r="D349" s="48">
        <v>42384</v>
      </c>
      <c r="E349" s="47">
        <v>11</v>
      </c>
      <c r="F349" s="47">
        <v>20971</v>
      </c>
      <c r="G349" s="47">
        <v>18119</v>
      </c>
    </row>
    <row r="350" spans="3:7">
      <c r="C350" s="49">
        <f t="shared" si="7"/>
        <v>1</v>
      </c>
      <c r="D350" s="48">
        <v>42384</v>
      </c>
      <c r="E350" s="47">
        <v>12</v>
      </c>
      <c r="F350" s="47">
        <v>20993</v>
      </c>
      <c r="G350" s="47">
        <v>18166</v>
      </c>
    </row>
    <row r="351" spans="3:7">
      <c r="C351" s="49">
        <f t="shared" si="7"/>
        <v>1</v>
      </c>
      <c r="D351" s="48">
        <v>42384</v>
      </c>
      <c r="E351" s="47">
        <v>13</v>
      </c>
      <c r="F351" s="47">
        <v>20867</v>
      </c>
      <c r="G351" s="47">
        <v>17957</v>
      </c>
    </row>
    <row r="352" spans="3:7">
      <c r="C352" s="49">
        <f t="shared" si="7"/>
        <v>1</v>
      </c>
      <c r="D352" s="48">
        <v>42384</v>
      </c>
      <c r="E352" s="47">
        <v>14</v>
      </c>
      <c r="F352" s="47">
        <v>21092</v>
      </c>
      <c r="G352" s="47">
        <v>17911</v>
      </c>
    </row>
    <row r="353" spans="3:7">
      <c r="C353" s="49">
        <f t="shared" si="7"/>
        <v>1</v>
      </c>
      <c r="D353" s="48">
        <v>42384</v>
      </c>
      <c r="E353" s="47">
        <v>15</v>
      </c>
      <c r="F353" s="47">
        <v>21164</v>
      </c>
      <c r="G353" s="47">
        <v>17900</v>
      </c>
    </row>
    <row r="354" spans="3:7">
      <c r="C354" s="49">
        <f t="shared" si="7"/>
        <v>1</v>
      </c>
      <c r="D354" s="48">
        <v>42384</v>
      </c>
      <c r="E354" s="47">
        <v>16</v>
      </c>
      <c r="F354" s="47">
        <v>21255</v>
      </c>
      <c r="G354" s="47">
        <v>17937</v>
      </c>
    </row>
    <row r="355" spans="3:7">
      <c r="C355" s="49">
        <f t="shared" si="7"/>
        <v>1</v>
      </c>
      <c r="D355" s="48">
        <v>42384</v>
      </c>
      <c r="E355" s="47">
        <v>17</v>
      </c>
      <c r="F355" s="47">
        <v>21285</v>
      </c>
      <c r="G355" s="47">
        <v>18375</v>
      </c>
    </row>
    <row r="356" spans="3:7">
      <c r="C356" s="49">
        <f t="shared" si="7"/>
        <v>1</v>
      </c>
      <c r="D356" s="48">
        <v>42384</v>
      </c>
      <c r="E356" s="47">
        <v>18</v>
      </c>
      <c r="F356" s="47">
        <v>22048</v>
      </c>
      <c r="G356" s="47">
        <v>19131</v>
      </c>
    </row>
    <row r="357" spans="3:7">
      <c r="C357" s="49">
        <f t="shared" si="7"/>
        <v>1</v>
      </c>
      <c r="D357" s="48">
        <v>42384</v>
      </c>
      <c r="E357" s="47">
        <v>19</v>
      </c>
      <c r="F357" s="47">
        <v>21736</v>
      </c>
      <c r="G357" s="47">
        <v>19037</v>
      </c>
    </row>
    <row r="358" spans="3:7">
      <c r="C358" s="49">
        <f t="shared" si="7"/>
        <v>1</v>
      </c>
      <c r="D358" s="48">
        <v>42384</v>
      </c>
      <c r="E358" s="47">
        <v>20</v>
      </c>
      <c r="F358" s="47">
        <v>21563</v>
      </c>
      <c r="G358" s="47">
        <v>18732</v>
      </c>
    </row>
    <row r="359" spans="3:7">
      <c r="C359" s="49">
        <f t="shared" si="7"/>
        <v>1</v>
      </c>
      <c r="D359" s="48">
        <v>42384</v>
      </c>
      <c r="E359" s="47">
        <v>21</v>
      </c>
      <c r="F359" s="47">
        <v>21034</v>
      </c>
      <c r="G359" s="47">
        <v>18308</v>
      </c>
    </row>
    <row r="360" spans="3:7">
      <c r="C360" s="49">
        <f t="shared" si="7"/>
        <v>1</v>
      </c>
      <c r="D360" s="48">
        <v>42384</v>
      </c>
      <c r="E360" s="47">
        <v>22</v>
      </c>
      <c r="F360" s="47">
        <v>20336</v>
      </c>
      <c r="G360" s="47">
        <v>17617</v>
      </c>
    </row>
    <row r="361" spans="3:7">
      <c r="C361" s="49">
        <f t="shared" si="7"/>
        <v>1</v>
      </c>
      <c r="D361" s="48">
        <v>42384</v>
      </c>
      <c r="E361" s="47">
        <v>23</v>
      </c>
      <c r="F361" s="47">
        <v>19258</v>
      </c>
      <c r="G361" s="47">
        <v>16495</v>
      </c>
    </row>
    <row r="362" spans="3:7">
      <c r="C362" s="49">
        <f t="shared" si="7"/>
        <v>1</v>
      </c>
      <c r="D362" s="48">
        <v>42384</v>
      </c>
      <c r="E362" s="47">
        <v>24</v>
      </c>
      <c r="F362" s="47">
        <v>17951</v>
      </c>
      <c r="G362" s="47">
        <v>15435</v>
      </c>
    </row>
    <row r="363" spans="3:7">
      <c r="C363" s="49">
        <f t="shared" si="7"/>
        <v>1</v>
      </c>
      <c r="D363" s="48">
        <v>42385</v>
      </c>
      <c r="E363" s="47">
        <v>1</v>
      </c>
      <c r="F363" s="47">
        <v>17670</v>
      </c>
      <c r="G363" s="47">
        <v>14684</v>
      </c>
    </row>
    <row r="364" spans="3:7">
      <c r="C364" s="49">
        <f t="shared" si="7"/>
        <v>1</v>
      </c>
      <c r="D364" s="48">
        <v>42385</v>
      </c>
      <c r="E364" s="47">
        <v>2</v>
      </c>
      <c r="F364" s="47">
        <v>17246</v>
      </c>
      <c r="G364" s="47">
        <v>14136</v>
      </c>
    </row>
    <row r="365" spans="3:7">
      <c r="C365" s="49">
        <f t="shared" si="7"/>
        <v>1</v>
      </c>
      <c r="D365" s="48">
        <v>42385</v>
      </c>
      <c r="E365" s="47">
        <v>3</v>
      </c>
      <c r="F365" s="47">
        <v>16914</v>
      </c>
      <c r="G365" s="47">
        <v>13673</v>
      </c>
    </row>
    <row r="366" spans="3:7">
      <c r="C366" s="49">
        <f t="shared" si="7"/>
        <v>1</v>
      </c>
      <c r="D366" s="48">
        <v>42385</v>
      </c>
      <c r="E366" s="47">
        <v>4</v>
      </c>
      <c r="F366" s="47">
        <v>16663</v>
      </c>
      <c r="G366" s="47">
        <v>13540</v>
      </c>
    </row>
    <row r="367" spans="3:7">
      <c r="C367" s="49">
        <f t="shared" si="7"/>
        <v>1</v>
      </c>
      <c r="D367" s="48">
        <v>42385</v>
      </c>
      <c r="E367" s="47">
        <v>5</v>
      </c>
      <c r="F367" s="47">
        <v>16889</v>
      </c>
      <c r="G367" s="47">
        <v>13430</v>
      </c>
    </row>
    <row r="368" spans="3:7">
      <c r="C368" s="49">
        <f t="shared" si="7"/>
        <v>1</v>
      </c>
      <c r="D368" s="48">
        <v>42385</v>
      </c>
      <c r="E368" s="47">
        <v>6</v>
      </c>
      <c r="F368" s="47">
        <v>17036</v>
      </c>
      <c r="G368" s="47">
        <v>13556</v>
      </c>
    </row>
    <row r="369" spans="3:7">
      <c r="C369" s="49">
        <f t="shared" si="7"/>
        <v>1</v>
      </c>
      <c r="D369" s="48">
        <v>42385</v>
      </c>
      <c r="E369" s="47">
        <v>7</v>
      </c>
      <c r="F369" s="47">
        <v>17436</v>
      </c>
      <c r="G369" s="47">
        <v>14091</v>
      </c>
    </row>
    <row r="370" spans="3:7">
      <c r="C370" s="49">
        <f t="shared" si="7"/>
        <v>1</v>
      </c>
      <c r="D370" s="48">
        <v>42385</v>
      </c>
      <c r="E370" s="47">
        <v>8</v>
      </c>
      <c r="F370" s="47">
        <v>18261</v>
      </c>
      <c r="G370" s="47">
        <v>14974</v>
      </c>
    </row>
    <row r="371" spans="3:7">
      <c r="C371" s="49">
        <f t="shared" si="7"/>
        <v>1</v>
      </c>
      <c r="D371" s="48">
        <v>42385</v>
      </c>
      <c r="E371" s="47">
        <v>9</v>
      </c>
      <c r="F371" s="47">
        <v>18754</v>
      </c>
      <c r="G371" s="47">
        <v>15759</v>
      </c>
    </row>
    <row r="372" spans="3:7">
      <c r="C372" s="49">
        <f t="shared" si="7"/>
        <v>1</v>
      </c>
      <c r="D372" s="48">
        <v>42385</v>
      </c>
      <c r="E372" s="47">
        <v>10</v>
      </c>
      <c r="F372" s="47">
        <v>19699</v>
      </c>
      <c r="G372" s="47">
        <v>16582</v>
      </c>
    </row>
    <row r="373" spans="3:7">
      <c r="C373" s="49">
        <f t="shared" si="7"/>
        <v>1</v>
      </c>
      <c r="D373" s="48">
        <v>42385</v>
      </c>
      <c r="E373" s="47">
        <v>11</v>
      </c>
      <c r="F373" s="47">
        <v>19715</v>
      </c>
      <c r="G373" s="47">
        <v>16953</v>
      </c>
    </row>
    <row r="374" spans="3:7">
      <c r="C374" s="49">
        <f t="shared" si="7"/>
        <v>1</v>
      </c>
      <c r="D374" s="48">
        <v>42385</v>
      </c>
      <c r="E374" s="47">
        <v>12</v>
      </c>
      <c r="F374" s="47">
        <v>19179</v>
      </c>
      <c r="G374" s="47">
        <v>17060</v>
      </c>
    </row>
    <row r="375" spans="3:7">
      <c r="C375" s="49">
        <f t="shared" si="7"/>
        <v>1</v>
      </c>
      <c r="D375" s="48">
        <v>42385</v>
      </c>
      <c r="E375" s="47">
        <v>13</v>
      </c>
      <c r="F375" s="47">
        <v>19227</v>
      </c>
      <c r="G375" s="47">
        <v>16811</v>
      </c>
    </row>
    <row r="376" spans="3:7">
      <c r="C376" s="49">
        <f t="shared" si="7"/>
        <v>1</v>
      </c>
      <c r="D376" s="48">
        <v>42385</v>
      </c>
      <c r="E376" s="47">
        <v>14</v>
      </c>
      <c r="F376" s="47">
        <v>19048</v>
      </c>
      <c r="G376" s="47">
        <v>16434</v>
      </c>
    </row>
    <row r="377" spans="3:7">
      <c r="C377" s="49">
        <f t="shared" si="7"/>
        <v>1</v>
      </c>
      <c r="D377" s="48">
        <v>42385</v>
      </c>
      <c r="E377" s="47">
        <v>15</v>
      </c>
      <c r="F377" s="47">
        <v>19078</v>
      </c>
      <c r="G377" s="47">
        <v>16345</v>
      </c>
    </row>
    <row r="378" spans="3:7">
      <c r="C378" s="49">
        <f t="shared" si="7"/>
        <v>1</v>
      </c>
      <c r="D378" s="48">
        <v>42385</v>
      </c>
      <c r="E378" s="47">
        <v>16</v>
      </c>
      <c r="F378" s="47">
        <v>19363</v>
      </c>
      <c r="G378" s="47">
        <v>16538</v>
      </c>
    </row>
    <row r="379" spans="3:7">
      <c r="C379" s="49">
        <f t="shared" si="7"/>
        <v>1</v>
      </c>
      <c r="D379" s="48">
        <v>42385</v>
      </c>
      <c r="E379" s="47">
        <v>17</v>
      </c>
      <c r="F379" s="47">
        <v>20070</v>
      </c>
      <c r="G379" s="47">
        <v>17518</v>
      </c>
    </row>
    <row r="380" spans="3:7">
      <c r="C380" s="49">
        <f t="shared" si="7"/>
        <v>1</v>
      </c>
      <c r="D380" s="48">
        <v>42385</v>
      </c>
      <c r="E380" s="47">
        <v>18</v>
      </c>
      <c r="F380" s="47">
        <v>20695</v>
      </c>
      <c r="G380" s="47">
        <v>18404</v>
      </c>
    </row>
    <row r="381" spans="3:7">
      <c r="C381" s="49">
        <f t="shared" si="7"/>
        <v>1</v>
      </c>
      <c r="D381" s="48">
        <v>42385</v>
      </c>
      <c r="E381" s="47">
        <v>19</v>
      </c>
      <c r="F381" s="47">
        <v>20789</v>
      </c>
      <c r="G381" s="47">
        <v>18368</v>
      </c>
    </row>
    <row r="382" spans="3:7">
      <c r="C382" s="49">
        <f t="shared" si="7"/>
        <v>1</v>
      </c>
      <c r="D382" s="48">
        <v>42385</v>
      </c>
      <c r="E382" s="47">
        <v>20</v>
      </c>
      <c r="F382" s="47">
        <v>20224</v>
      </c>
      <c r="G382" s="47">
        <v>17991</v>
      </c>
    </row>
    <row r="383" spans="3:7">
      <c r="C383" s="49">
        <f t="shared" si="7"/>
        <v>1</v>
      </c>
      <c r="D383" s="48">
        <v>42385</v>
      </c>
      <c r="E383" s="47">
        <v>21</v>
      </c>
      <c r="F383" s="47">
        <v>19826</v>
      </c>
      <c r="G383" s="47">
        <v>17534</v>
      </c>
    </row>
    <row r="384" spans="3:7">
      <c r="C384" s="49">
        <f t="shared" si="7"/>
        <v>1</v>
      </c>
      <c r="D384" s="48">
        <v>42385</v>
      </c>
      <c r="E384" s="47">
        <v>22</v>
      </c>
      <c r="F384" s="47">
        <v>19303</v>
      </c>
      <c r="G384" s="47">
        <v>16989</v>
      </c>
    </row>
    <row r="385" spans="3:7">
      <c r="C385" s="49">
        <f t="shared" si="7"/>
        <v>1</v>
      </c>
      <c r="D385" s="48">
        <v>42385</v>
      </c>
      <c r="E385" s="47">
        <v>23</v>
      </c>
      <c r="F385" s="47">
        <v>18373</v>
      </c>
      <c r="G385" s="47">
        <v>16190</v>
      </c>
    </row>
    <row r="386" spans="3:7">
      <c r="C386" s="49">
        <f t="shared" si="7"/>
        <v>1</v>
      </c>
      <c r="D386" s="48">
        <v>42385</v>
      </c>
      <c r="E386" s="47">
        <v>24</v>
      </c>
      <c r="F386" s="47">
        <v>17787</v>
      </c>
      <c r="G386" s="47">
        <v>15255</v>
      </c>
    </row>
    <row r="387" spans="3:7">
      <c r="C387" s="49">
        <f t="shared" si="7"/>
        <v>1</v>
      </c>
      <c r="D387" s="48">
        <v>42386</v>
      </c>
      <c r="E387" s="47">
        <v>1</v>
      </c>
      <c r="F387" s="47">
        <v>17251</v>
      </c>
      <c r="G387" s="47">
        <v>14513</v>
      </c>
    </row>
    <row r="388" spans="3:7">
      <c r="C388" s="49">
        <f t="shared" ref="C388:C451" si="8">MONTH(D388)</f>
        <v>1</v>
      </c>
      <c r="D388" s="48">
        <v>42386</v>
      </c>
      <c r="E388" s="47">
        <v>2</v>
      </c>
      <c r="F388" s="47">
        <v>16972</v>
      </c>
      <c r="G388" s="47">
        <v>14018</v>
      </c>
    </row>
    <row r="389" spans="3:7">
      <c r="C389" s="49">
        <f t="shared" si="8"/>
        <v>1</v>
      </c>
      <c r="D389" s="48">
        <v>42386</v>
      </c>
      <c r="E389" s="47">
        <v>3</v>
      </c>
      <c r="F389" s="47">
        <v>16858</v>
      </c>
      <c r="G389" s="47">
        <v>13798</v>
      </c>
    </row>
    <row r="390" spans="3:7">
      <c r="C390" s="49">
        <f t="shared" si="8"/>
        <v>1</v>
      </c>
      <c r="D390" s="48">
        <v>42386</v>
      </c>
      <c r="E390" s="47">
        <v>4</v>
      </c>
      <c r="F390" s="47">
        <v>16712</v>
      </c>
      <c r="G390" s="47">
        <v>13631</v>
      </c>
    </row>
    <row r="391" spans="3:7">
      <c r="C391" s="49">
        <f t="shared" si="8"/>
        <v>1</v>
      </c>
      <c r="D391" s="48">
        <v>42386</v>
      </c>
      <c r="E391" s="47">
        <v>5</v>
      </c>
      <c r="F391" s="47">
        <v>16763</v>
      </c>
      <c r="G391" s="47">
        <v>13654</v>
      </c>
    </row>
    <row r="392" spans="3:7">
      <c r="C392" s="49">
        <f t="shared" si="8"/>
        <v>1</v>
      </c>
      <c r="D392" s="48">
        <v>42386</v>
      </c>
      <c r="E392" s="47">
        <v>6</v>
      </c>
      <c r="F392" s="47">
        <v>16768</v>
      </c>
      <c r="G392" s="47">
        <v>13783</v>
      </c>
    </row>
    <row r="393" spans="3:7">
      <c r="C393" s="49">
        <f t="shared" si="8"/>
        <v>1</v>
      </c>
      <c r="D393" s="48">
        <v>42386</v>
      </c>
      <c r="E393" s="47">
        <v>7</v>
      </c>
      <c r="F393" s="47">
        <v>17356</v>
      </c>
      <c r="G393" s="47">
        <v>14291</v>
      </c>
    </row>
    <row r="394" spans="3:7">
      <c r="C394" s="49">
        <f t="shared" si="8"/>
        <v>1</v>
      </c>
      <c r="D394" s="48">
        <v>42386</v>
      </c>
      <c r="E394" s="47">
        <v>8</v>
      </c>
      <c r="F394" s="47">
        <v>17843</v>
      </c>
      <c r="G394" s="47">
        <v>14939</v>
      </c>
    </row>
    <row r="395" spans="3:7">
      <c r="C395" s="49">
        <f t="shared" si="8"/>
        <v>1</v>
      </c>
      <c r="D395" s="48">
        <v>42386</v>
      </c>
      <c r="E395" s="47">
        <v>9</v>
      </c>
      <c r="F395" s="47">
        <v>18207</v>
      </c>
      <c r="G395" s="47">
        <v>15580</v>
      </c>
    </row>
    <row r="396" spans="3:7">
      <c r="C396" s="49">
        <f t="shared" si="8"/>
        <v>1</v>
      </c>
      <c r="D396" s="48">
        <v>42386</v>
      </c>
      <c r="E396" s="47">
        <v>10</v>
      </c>
      <c r="F396" s="47">
        <v>18741</v>
      </c>
      <c r="G396" s="47">
        <v>16154</v>
      </c>
    </row>
    <row r="397" spans="3:7">
      <c r="C397" s="49">
        <f t="shared" si="8"/>
        <v>1</v>
      </c>
      <c r="D397" s="48">
        <v>42386</v>
      </c>
      <c r="E397" s="47">
        <v>11</v>
      </c>
      <c r="F397" s="47">
        <v>19141</v>
      </c>
      <c r="G397" s="47">
        <v>16538</v>
      </c>
    </row>
    <row r="398" spans="3:7">
      <c r="C398" s="49">
        <f t="shared" si="8"/>
        <v>1</v>
      </c>
      <c r="D398" s="48">
        <v>42386</v>
      </c>
      <c r="E398" s="47">
        <v>12</v>
      </c>
      <c r="F398" s="47">
        <v>19187</v>
      </c>
      <c r="G398" s="47">
        <v>16719</v>
      </c>
    </row>
    <row r="399" spans="3:7">
      <c r="C399" s="49">
        <f t="shared" si="8"/>
        <v>1</v>
      </c>
      <c r="D399" s="48">
        <v>42386</v>
      </c>
      <c r="E399" s="47">
        <v>13</v>
      </c>
      <c r="F399" s="47">
        <v>19616</v>
      </c>
      <c r="G399" s="47">
        <v>16851</v>
      </c>
    </row>
    <row r="400" spans="3:7">
      <c r="C400" s="49">
        <f t="shared" si="8"/>
        <v>1</v>
      </c>
      <c r="D400" s="48">
        <v>42386</v>
      </c>
      <c r="E400" s="47">
        <v>14</v>
      </c>
      <c r="F400" s="47">
        <v>19497</v>
      </c>
      <c r="G400" s="47">
        <v>16699</v>
      </c>
    </row>
    <row r="401" spans="3:7">
      <c r="C401" s="49">
        <f t="shared" si="8"/>
        <v>1</v>
      </c>
      <c r="D401" s="48">
        <v>42386</v>
      </c>
      <c r="E401" s="47">
        <v>15</v>
      </c>
      <c r="F401" s="47">
        <v>19744</v>
      </c>
      <c r="G401" s="47">
        <v>16727</v>
      </c>
    </row>
    <row r="402" spans="3:7">
      <c r="C402" s="49">
        <f t="shared" si="8"/>
        <v>1</v>
      </c>
      <c r="D402" s="48">
        <v>42386</v>
      </c>
      <c r="E402" s="47">
        <v>16</v>
      </c>
      <c r="F402" s="47">
        <v>20094</v>
      </c>
      <c r="G402" s="47">
        <v>16952</v>
      </c>
    </row>
    <row r="403" spans="3:7">
      <c r="C403" s="49">
        <f t="shared" si="8"/>
        <v>1</v>
      </c>
      <c r="D403" s="48">
        <v>42386</v>
      </c>
      <c r="E403" s="47">
        <v>17</v>
      </c>
      <c r="F403" s="47">
        <v>20741</v>
      </c>
      <c r="G403" s="47">
        <v>17870</v>
      </c>
    </row>
    <row r="404" spans="3:7">
      <c r="C404" s="49">
        <f t="shared" si="8"/>
        <v>1</v>
      </c>
      <c r="D404" s="48">
        <v>42386</v>
      </c>
      <c r="E404" s="47">
        <v>18</v>
      </c>
      <c r="F404" s="47">
        <v>21880</v>
      </c>
      <c r="G404" s="47">
        <v>18815</v>
      </c>
    </row>
    <row r="405" spans="3:7">
      <c r="C405" s="49">
        <f t="shared" si="8"/>
        <v>1</v>
      </c>
      <c r="D405" s="48">
        <v>42386</v>
      </c>
      <c r="E405" s="47">
        <v>19</v>
      </c>
      <c r="F405" s="47">
        <v>21907</v>
      </c>
      <c r="G405" s="47">
        <v>19066</v>
      </c>
    </row>
    <row r="406" spans="3:7">
      <c r="C406" s="49">
        <f t="shared" si="8"/>
        <v>1</v>
      </c>
      <c r="D406" s="48">
        <v>42386</v>
      </c>
      <c r="E406" s="47">
        <v>20</v>
      </c>
      <c r="F406" s="47">
        <v>21243</v>
      </c>
      <c r="G406" s="47">
        <v>18542</v>
      </c>
    </row>
    <row r="407" spans="3:7">
      <c r="C407" s="49">
        <f t="shared" si="8"/>
        <v>1</v>
      </c>
      <c r="D407" s="48">
        <v>42386</v>
      </c>
      <c r="E407" s="47">
        <v>21</v>
      </c>
      <c r="F407" s="47">
        <v>20682</v>
      </c>
      <c r="G407" s="47">
        <v>18212</v>
      </c>
    </row>
    <row r="408" spans="3:7">
      <c r="C408" s="49">
        <f t="shared" si="8"/>
        <v>1</v>
      </c>
      <c r="D408" s="48">
        <v>42386</v>
      </c>
      <c r="E408" s="47">
        <v>22</v>
      </c>
      <c r="F408" s="47">
        <v>20401</v>
      </c>
      <c r="G408" s="47">
        <v>17695</v>
      </c>
    </row>
    <row r="409" spans="3:7">
      <c r="C409" s="49">
        <f t="shared" si="8"/>
        <v>1</v>
      </c>
      <c r="D409" s="48">
        <v>42386</v>
      </c>
      <c r="E409" s="47">
        <v>23</v>
      </c>
      <c r="F409" s="47">
        <v>19508</v>
      </c>
      <c r="G409" s="47">
        <v>16616</v>
      </c>
    </row>
    <row r="410" spans="3:7">
      <c r="C410" s="49">
        <f t="shared" si="8"/>
        <v>1</v>
      </c>
      <c r="D410" s="48">
        <v>42386</v>
      </c>
      <c r="E410" s="47">
        <v>24</v>
      </c>
      <c r="F410" s="47">
        <v>18647</v>
      </c>
      <c r="G410" s="47">
        <v>15664</v>
      </c>
    </row>
    <row r="411" spans="3:7">
      <c r="C411" s="49">
        <f t="shared" si="8"/>
        <v>1</v>
      </c>
      <c r="D411" s="48">
        <v>42387</v>
      </c>
      <c r="E411" s="47">
        <v>1</v>
      </c>
      <c r="F411" s="47">
        <v>18119</v>
      </c>
      <c r="G411" s="47">
        <v>15086</v>
      </c>
    </row>
    <row r="412" spans="3:7">
      <c r="C412" s="49">
        <f t="shared" si="8"/>
        <v>1</v>
      </c>
      <c r="D412" s="48">
        <v>42387</v>
      </c>
      <c r="E412" s="47">
        <v>2</v>
      </c>
      <c r="F412" s="47">
        <v>17863</v>
      </c>
      <c r="G412" s="47">
        <v>14699</v>
      </c>
    </row>
    <row r="413" spans="3:7">
      <c r="C413" s="49">
        <f t="shared" si="8"/>
        <v>1</v>
      </c>
      <c r="D413" s="48">
        <v>42387</v>
      </c>
      <c r="E413" s="47">
        <v>3</v>
      </c>
      <c r="F413" s="47">
        <v>18025</v>
      </c>
      <c r="G413" s="47">
        <v>14711</v>
      </c>
    </row>
    <row r="414" spans="3:7">
      <c r="C414" s="49">
        <f t="shared" si="8"/>
        <v>1</v>
      </c>
      <c r="D414" s="48">
        <v>42387</v>
      </c>
      <c r="E414" s="47">
        <v>4</v>
      </c>
      <c r="F414" s="47">
        <v>17984</v>
      </c>
      <c r="G414" s="47">
        <v>14709</v>
      </c>
    </row>
    <row r="415" spans="3:7">
      <c r="C415" s="49">
        <f t="shared" si="8"/>
        <v>1</v>
      </c>
      <c r="D415" s="48">
        <v>42387</v>
      </c>
      <c r="E415" s="47">
        <v>5</v>
      </c>
      <c r="F415" s="47">
        <v>18166</v>
      </c>
      <c r="G415" s="47">
        <v>14915</v>
      </c>
    </row>
    <row r="416" spans="3:7">
      <c r="C416" s="49">
        <f t="shared" si="8"/>
        <v>1</v>
      </c>
      <c r="D416" s="48">
        <v>42387</v>
      </c>
      <c r="E416" s="47">
        <v>6</v>
      </c>
      <c r="F416" s="47">
        <v>18829</v>
      </c>
      <c r="G416" s="47">
        <v>15630</v>
      </c>
    </row>
    <row r="417" spans="3:7">
      <c r="C417" s="49">
        <f t="shared" si="8"/>
        <v>1</v>
      </c>
      <c r="D417" s="48">
        <v>42387</v>
      </c>
      <c r="E417" s="47">
        <v>7</v>
      </c>
      <c r="F417" s="47">
        <v>20017</v>
      </c>
      <c r="G417" s="47">
        <v>17102</v>
      </c>
    </row>
    <row r="418" spans="3:7">
      <c r="C418" s="49">
        <f t="shared" si="8"/>
        <v>1</v>
      </c>
      <c r="D418" s="48">
        <v>42387</v>
      </c>
      <c r="E418" s="47">
        <v>8</v>
      </c>
      <c r="F418" s="47">
        <v>21504</v>
      </c>
      <c r="G418" s="47">
        <v>18662</v>
      </c>
    </row>
    <row r="419" spans="3:7">
      <c r="C419" s="49">
        <f t="shared" si="8"/>
        <v>1</v>
      </c>
      <c r="D419" s="48">
        <v>42387</v>
      </c>
      <c r="E419" s="47">
        <v>9</v>
      </c>
      <c r="F419" s="47">
        <v>21575</v>
      </c>
      <c r="G419" s="47">
        <v>18791</v>
      </c>
    </row>
    <row r="420" spans="3:7">
      <c r="C420" s="49">
        <f t="shared" si="8"/>
        <v>1</v>
      </c>
      <c r="D420" s="48">
        <v>42387</v>
      </c>
      <c r="E420" s="47">
        <v>10</v>
      </c>
      <c r="F420" s="47">
        <v>21521</v>
      </c>
      <c r="G420" s="47">
        <v>18732</v>
      </c>
    </row>
    <row r="421" spans="3:7">
      <c r="C421" s="49">
        <f t="shared" si="8"/>
        <v>1</v>
      </c>
      <c r="D421" s="48">
        <v>42387</v>
      </c>
      <c r="E421" s="47">
        <v>11</v>
      </c>
      <c r="F421" s="47">
        <v>21233</v>
      </c>
      <c r="G421" s="47">
        <v>18576</v>
      </c>
    </row>
    <row r="422" spans="3:7">
      <c r="C422" s="49">
        <f t="shared" si="8"/>
        <v>1</v>
      </c>
      <c r="D422" s="48">
        <v>42387</v>
      </c>
      <c r="E422" s="47">
        <v>12</v>
      </c>
      <c r="F422" s="47">
        <v>21501</v>
      </c>
      <c r="G422" s="47">
        <v>18470</v>
      </c>
    </row>
    <row r="423" spans="3:7">
      <c r="C423" s="49">
        <f t="shared" si="8"/>
        <v>1</v>
      </c>
      <c r="D423" s="48">
        <v>42387</v>
      </c>
      <c r="E423" s="47">
        <v>13</v>
      </c>
      <c r="F423" s="47">
        <v>21717</v>
      </c>
      <c r="G423" s="47">
        <v>18392</v>
      </c>
    </row>
    <row r="424" spans="3:7">
      <c r="C424" s="49">
        <f t="shared" si="8"/>
        <v>1</v>
      </c>
      <c r="D424" s="48">
        <v>42387</v>
      </c>
      <c r="E424" s="47">
        <v>14</v>
      </c>
      <c r="F424" s="47">
        <v>21590</v>
      </c>
      <c r="G424" s="47">
        <v>18248</v>
      </c>
    </row>
    <row r="425" spans="3:7">
      <c r="C425" s="49">
        <f t="shared" si="8"/>
        <v>1</v>
      </c>
      <c r="D425" s="48">
        <v>42387</v>
      </c>
      <c r="E425" s="47">
        <v>15</v>
      </c>
      <c r="F425" s="47">
        <v>21592</v>
      </c>
      <c r="G425" s="47">
        <v>18265</v>
      </c>
    </row>
    <row r="426" spans="3:7">
      <c r="C426" s="49">
        <f t="shared" si="8"/>
        <v>1</v>
      </c>
      <c r="D426" s="48">
        <v>42387</v>
      </c>
      <c r="E426" s="47">
        <v>16</v>
      </c>
      <c r="F426" s="47">
        <v>21772</v>
      </c>
      <c r="G426" s="47">
        <v>18590</v>
      </c>
    </row>
    <row r="427" spans="3:7">
      <c r="C427" s="49">
        <f t="shared" si="8"/>
        <v>1</v>
      </c>
      <c r="D427" s="48">
        <v>42387</v>
      </c>
      <c r="E427" s="47">
        <v>17</v>
      </c>
      <c r="F427" s="47">
        <v>22079</v>
      </c>
      <c r="G427" s="47">
        <v>19307</v>
      </c>
    </row>
    <row r="428" spans="3:7">
      <c r="C428" s="49">
        <f t="shared" si="8"/>
        <v>1</v>
      </c>
      <c r="D428" s="48">
        <v>42387</v>
      </c>
      <c r="E428" s="47">
        <v>18</v>
      </c>
      <c r="F428" s="47">
        <v>23441</v>
      </c>
      <c r="G428" s="47">
        <v>20389</v>
      </c>
    </row>
    <row r="429" spans="3:7">
      <c r="C429" s="49">
        <f t="shared" si="8"/>
        <v>1</v>
      </c>
      <c r="D429" s="48">
        <v>42387</v>
      </c>
      <c r="E429" s="47">
        <v>19</v>
      </c>
      <c r="F429" s="47">
        <v>23593</v>
      </c>
      <c r="G429" s="47">
        <v>20649</v>
      </c>
    </row>
    <row r="430" spans="3:7">
      <c r="C430" s="49">
        <f t="shared" si="8"/>
        <v>1</v>
      </c>
      <c r="D430" s="48">
        <v>42387</v>
      </c>
      <c r="E430" s="47">
        <v>20</v>
      </c>
      <c r="F430" s="47">
        <v>23506</v>
      </c>
      <c r="G430" s="47">
        <v>20396</v>
      </c>
    </row>
    <row r="431" spans="3:7">
      <c r="C431" s="49">
        <f t="shared" si="8"/>
        <v>1</v>
      </c>
      <c r="D431" s="48">
        <v>42387</v>
      </c>
      <c r="E431" s="47">
        <v>21</v>
      </c>
      <c r="F431" s="47">
        <v>22673</v>
      </c>
      <c r="G431" s="47">
        <v>20103</v>
      </c>
    </row>
    <row r="432" spans="3:7">
      <c r="C432" s="49">
        <f t="shared" si="8"/>
        <v>1</v>
      </c>
      <c r="D432" s="48">
        <v>42387</v>
      </c>
      <c r="E432" s="47">
        <v>22</v>
      </c>
      <c r="F432" s="47">
        <v>22142</v>
      </c>
      <c r="G432" s="47">
        <v>19375</v>
      </c>
    </row>
    <row r="433" spans="3:7">
      <c r="C433" s="49">
        <f t="shared" si="8"/>
        <v>1</v>
      </c>
      <c r="D433" s="48">
        <v>42387</v>
      </c>
      <c r="E433" s="47">
        <v>23</v>
      </c>
      <c r="F433" s="47">
        <v>20426</v>
      </c>
      <c r="G433" s="47">
        <v>18235</v>
      </c>
    </row>
    <row r="434" spans="3:7">
      <c r="C434" s="49">
        <f t="shared" si="8"/>
        <v>1</v>
      </c>
      <c r="D434" s="48">
        <v>42387</v>
      </c>
      <c r="E434" s="47">
        <v>24</v>
      </c>
      <c r="F434" s="47">
        <v>18947</v>
      </c>
      <c r="G434" s="47">
        <v>16888</v>
      </c>
    </row>
    <row r="435" spans="3:7">
      <c r="C435" s="49">
        <f t="shared" si="8"/>
        <v>1</v>
      </c>
      <c r="D435" s="48">
        <v>42388</v>
      </c>
      <c r="E435" s="47">
        <v>1</v>
      </c>
      <c r="F435" s="47">
        <v>18433</v>
      </c>
      <c r="G435" s="47">
        <v>16145</v>
      </c>
    </row>
    <row r="436" spans="3:7">
      <c r="C436" s="49">
        <f t="shared" si="8"/>
        <v>1</v>
      </c>
      <c r="D436" s="48">
        <v>42388</v>
      </c>
      <c r="E436" s="47">
        <v>2</v>
      </c>
      <c r="F436" s="47">
        <v>18392</v>
      </c>
      <c r="G436" s="47">
        <v>15897</v>
      </c>
    </row>
    <row r="437" spans="3:7">
      <c r="C437" s="49">
        <f t="shared" si="8"/>
        <v>1</v>
      </c>
      <c r="D437" s="48">
        <v>42388</v>
      </c>
      <c r="E437" s="47">
        <v>3</v>
      </c>
      <c r="F437" s="47">
        <v>18392</v>
      </c>
      <c r="G437" s="47">
        <v>15702</v>
      </c>
    </row>
    <row r="438" spans="3:7">
      <c r="C438" s="49">
        <f t="shared" si="8"/>
        <v>1</v>
      </c>
      <c r="D438" s="48">
        <v>42388</v>
      </c>
      <c r="E438" s="47">
        <v>4</v>
      </c>
      <c r="F438" s="47">
        <v>18270</v>
      </c>
      <c r="G438" s="47">
        <v>15682</v>
      </c>
    </row>
    <row r="439" spans="3:7">
      <c r="C439" s="49">
        <f t="shared" si="8"/>
        <v>1</v>
      </c>
      <c r="D439" s="48">
        <v>42388</v>
      </c>
      <c r="E439" s="47">
        <v>5</v>
      </c>
      <c r="F439" s="47">
        <v>17930</v>
      </c>
      <c r="G439" s="47">
        <v>15831</v>
      </c>
    </row>
    <row r="440" spans="3:7">
      <c r="C440" s="49">
        <f t="shared" si="8"/>
        <v>1</v>
      </c>
      <c r="D440" s="48">
        <v>42388</v>
      </c>
      <c r="E440" s="47">
        <v>6</v>
      </c>
      <c r="F440" s="47">
        <v>18655</v>
      </c>
      <c r="G440" s="47">
        <v>16537</v>
      </c>
    </row>
    <row r="441" spans="3:7">
      <c r="C441" s="49">
        <f t="shared" si="8"/>
        <v>1</v>
      </c>
      <c r="D441" s="48">
        <v>42388</v>
      </c>
      <c r="E441" s="47">
        <v>7</v>
      </c>
      <c r="F441" s="47">
        <v>20272</v>
      </c>
      <c r="G441" s="47">
        <v>17944</v>
      </c>
    </row>
    <row r="442" spans="3:7">
      <c r="C442" s="49">
        <f t="shared" si="8"/>
        <v>1</v>
      </c>
      <c r="D442" s="48">
        <v>42388</v>
      </c>
      <c r="E442" s="47">
        <v>8</v>
      </c>
      <c r="F442" s="47">
        <v>21766</v>
      </c>
      <c r="G442" s="47">
        <v>19364</v>
      </c>
    </row>
    <row r="443" spans="3:7">
      <c r="C443" s="49">
        <f t="shared" si="8"/>
        <v>1</v>
      </c>
      <c r="D443" s="48">
        <v>42388</v>
      </c>
      <c r="E443" s="47">
        <v>9</v>
      </c>
      <c r="F443" s="47">
        <v>21678</v>
      </c>
      <c r="G443" s="47">
        <v>19304</v>
      </c>
    </row>
    <row r="444" spans="3:7">
      <c r="C444" s="49">
        <f t="shared" si="8"/>
        <v>1</v>
      </c>
      <c r="D444" s="48">
        <v>42388</v>
      </c>
      <c r="E444" s="47">
        <v>10</v>
      </c>
      <c r="F444" s="47">
        <v>21459</v>
      </c>
      <c r="G444" s="47">
        <v>19201</v>
      </c>
    </row>
    <row r="445" spans="3:7">
      <c r="C445" s="49">
        <f t="shared" si="8"/>
        <v>1</v>
      </c>
      <c r="D445" s="48">
        <v>42388</v>
      </c>
      <c r="E445" s="47">
        <v>11</v>
      </c>
      <c r="F445" s="47">
        <v>21320</v>
      </c>
      <c r="G445" s="47">
        <v>18978</v>
      </c>
    </row>
    <row r="446" spans="3:7">
      <c r="C446" s="49">
        <f t="shared" si="8"/>
        <v>1</v>
      </c>
      <c r="D446" s="48">
        <v>42388</v>
      </c>
      <c r="E446" s="47">
        <v>12</v>
      </c>
      <c r="F446" s="47">
        <v>21239</v>
      </c>
      <c r="G446" s="47">
        <v>18858</v>
      </c>
    </row>
    <row r="447" spans="3:7">
      <c r="C447" s="49">
        <f t="shared" si="8"/>
        <v>1</v>
      </c>
      <c r="D447" s="48">
        <v>42388</v>
      </c>
      <c r="E447" s="47">
        <v>13</v>
      </c>
      <c r="F447" s="47">
        <v>21334</v>
      </c>
      <c r="G447" s="47">
        <v>18796</v>
      </c>
    </row>
    <row r="448" spans="3:7">
      <c r="C448" s="49">
        <f t="shared" si="8"/>
        <v>1</v>
      </c>
      <c r="D448" s="48">
        <v>42388</v>
      </c>
      <c r="E448" s="47">
        <v>14</v>
      </c>
      <c r="F448" s="47">
        <v>21155</v>
      </c>
      <c r="G448" s="47">
        <v>18605</v>
      </c>
    </row>
    <row r="449" spans="3:7">
      <c r="C449" s="49">
        <f t="shared" si="8"/>
        <v>1</v>
      </c>
      <c r="D449" s="48">
        <v>42388</v>
      </c>
      <c r="E449" s="47">
        <v>15</v>
      </c>
      <c r="F449" s="47">
        <v>21294</v>
      </c>
      <c r="G449" s="47">
        <v>18485</v>
      </c>
    </row>
    <row r="450" spans="3:7">
      <c r="C450" s="49">
        <f t="shared" si="8"/>
        <v>1</v>
      </c>
      <c r="D450" s="48">
        <v>42388</v>
      </c>
      <c r="E450" s="47">
        <v>16</v>
      </c>
      <c r="F450" s="47">
        <v>21271</v>
      </c>
      <c r="G450" s="47">
        <v>18666</v>
      </c>
    </row>
    <row r="451" spans="3:7">
      <c r="C451" s="49">
        <f t="shared" si="8"/>
        <v>1</v>
      </c>
      <c r="D451" s="48">
        <v>42388</v>
      </c>
      <c r="E451" s="47">
        <v>17</v>
      </c>
      <c r="F451" s="47">
        <v>22361</v>
      </c>
      <c r="G451" s="47">
        <v>19457</v>
      </c>
    </row>
    <row r="452" spans="3:7">
      <c r="C452" s="49">
        <f t="shared" ref="C452:C515" si="9">MONTH(D452)</f>
        <v>1</v>
      </c>
      <c r="D452" s="48">
        <v>42388</v>
      </c>
      <c r="E452" s="47">
        <v>18</v>
      </c>
      <c r="F452" s="47">
        <v>23288</v>
      </c>
      <c r="G452" s="47">
        <v>20586</v>
      </c>
    </row>
    <row r="453" spans="3:7">
      <c r="C453" s="49">
        <f t="shared" si="9"/>
        <v>1</v>
      </c>
      <c r="D453" s="48">
        <v>42388</v>
      </c>
      <c r="E453" s="47">
        <v>19</v>
      </c>
      <c r="F453" s="47">
        <v>23392</v>
      </c>
      <c r="G453" s="47">
        <v>20660</v>
      </c>
    </row>
    <row r="454" spans="3:7">
      <c r="C454" s="49">
        <f t="shared" si="9"/>
        <v>1</v>
      </c>
      <c r="D454" s="48">
        <v>42388</v>
      </c>
      <c r="E454" s="47">
        <v>20</v>
      </c>
      <c r="F454" s="47">
        <v>22911</v>
      </c>
      <c r="G454" s="47">
        <v>20413</v>
      </c>
    </row>
    <row r="455" spans="3:7">
      <c r="C455" s="49">
        <f t="shared" si="9"/>
        <v>1</v>
      </c>
      <c r="D455" s="48">
        <v>42388</v>
      </c>
      <c r="E455" s="47">
        <v>21</v>
      </c>
      <c r="F455" s="47">
        <v>22636</v>
      </c>
      <c r="G455" s="47">
        <v>20084</v>
      </c>
    </row>
    <row r="456" spans="3:7">
      <c r="C456" s="49">
        <f t="shared" si="9"/>
        <v>1</v>
      </c>
      <c r="D456" s="48">
        <v>42388</v>
      </c>
      <c r="E456" s="47">
        <v>22</v>
      </c>
      <c r="F456" s="47">
        <v>21559</v>
      </c>
      <c r="G456" s="47">
        <v>19254</v>
      </c>
    </row>
    <row r="457" spans="3:7">
      <c r="C457" s="49">
        <f t="shared" si="9"/>
        <v>1</v>
      </c>
      <c r="D457" s="48">
        <v>42388</v>
      </c>
      <c r="E457" s="47">
        <v>23</v>
      </c>
      <c r="F457" s="47">
        <v>20018</v>
      </c>
      <c r="G457" s="47">
        <v>18067</v>
      </c>
    </row>
    <row r="458" spans="3:7">
      <c r="C458" s="49">
        <f t="shared" si="9"/>
        <v>1</v>
      </c>
      <c r="D458" s="48">
        <v>42388</v>
      </c>
      <c r="E458" s="47">
        <v>24</v>
      </c>
      <c r="F458" s="47">
        <v>18465</v>
      </c>
      <c r="G458" s="47">
        <v>16741</v>
      </c>
    </row>
    <row r="459" spans="3:7">
      <c r="C459" s="49">
        <f t="shared" si="9"/>
        <v>1</v>
      </c>
      <c r="D459" s="48">
        <v>42389</v>
      </c>
      <c r="E459" s="47">
        <v>1</v>
      </c>
      <c r="F459" s="47">
        <v>18036</v>
      </c>
      <c r="G459" s="47">
        <v>16075</v>
      </c>
    </row>
    <row r="460" spans="3:7">
      <c r="C460" s="49">
        <f t="shared" si="9"/>
        <v>1</v>
      </c>
      <c r="D460" s="48">
        <v>42389</v>
      </c>
      <c r="E460" s="47">
        <v>2</v>
      </c>
      <c r="F460" s="47">
        <v>17402</v>
      </c>
      <c r="G460" s="47">
        <v>15731</v>
      </c>
    </row>
    <row r="461" spans="3:7">
      <c r="C461" s="49">
        <f t="shared" si="9"/>
        <v>1</v>
      </c>
      <c r="D461" s="48">
        <v>42389</v>
      </c>
      <c r="E461" s="47">
        <v>3</v>
      </c>
      <c r="F461" s="47">
        <v>17460</v>
      </c>
      <c r="G461" s="47">
        <v>15560</v>
      </c>
    </row>
    <row r="462" spans="3:7">
      <c r="C462" s="49">
        <f t="shared" si="9"/>
        <v>1</v>
      </c>
      <c r="D462" s="48">
        <v>42389</v>
      </c>
      <c r="E462" s="47">
        <v>4</v>
      </c>
      <c r="F462" s="47">
        <v>16479</v>
      </c>
      <c r="G462" s="47">
        <v>15389</v>
      </c>
    </row>
    <row r="463" spans="3:7">
      <c r="C463" s="49">
        <f t="shared" si="9"/>
        <v>1</v>
      </c>
      <c r="D463" s="48">
        <v>42389</v>
      </c>
      <c r="E463" s="47">
        <v>5</v>
      </c>
      <c r="F463" s="47">
        <v>17297</v>
      </c>
      <c r="G463" s="47">
        <v>15485</v>
      </c>
    </row>
    <row r="464" spans="3:7">
      <c r="C464" s="49">
        <f t="shared" si="9"/>
        <v>1</v>
      </c>
      <c r="D464" s="48">
        <v>42389</v>
      </c>
      <c r="E464" s="47">
        <v>6</v>
      </c>
      <c r="F464" s="47">
        <v>17286</v>
      </c>
      <c r="G464" s="47">
        <v>16034</v>
      </c>
    </row>
    <row r="465" spans="3:7">
      <c r="C465" s="49">
        <f t="shared" si="9"/>
        <v>1</v>
      </c>
      <c r="D465" s="48">
        <v>42389</v>
      </c>
      <c r="E465" s="47">
        <v>7</v>
      </c>
      <c r="F465" s="47">
        <v>19558</v>
      </c>
      <c r="G465" s="47">
        <v>17406</v>
      </c>
    </row>
    <row r="466" spans="3:7">
      <c r="C466" s="49">
        <f t="shared" si="9"/>
        <v>1</v>
      </c>
      <c r="D466" s="48">
        <v>42389</v>
      </c>
      <c r="E466" s="47">
        <v>8</v>
      </c>
      <c r="F466" s="47">
        <v>21702</v>
      </c>
      <c r="G466" s="47">
        <v>19007</v>
      </c>
    </row>
    <row r="467" spans="3:7">
      <c r="C467" s="49">
        <f t="shared" si="9"/>
        <v>1</v>
      </c>
      <c r="D467" s="48">
        <v>42389</v>
      </c>
      <c r="E467" s="47">
        <v>9</v>
      </c>
      <c r="F467" s="47">
        <v>21936</v>
      </c>
      <c r="G467" s="47">
        <v>19142</v>
      </c>
    </row>
    <row r="468" spans="3:7">
      <c r="C468" s="49">
        <f t="shared" si="9"/>
        <v>1</v>
      </c>
      <c r="D468" s="48">
        <v>42389</v>
      </c>
      <c r="E468" s="47">
        <v>10</v>
      </c>
      <c r="F468" s="47">
        <v>21322</v>
      </c>
      <c r="G468" s="47">
        <v>18799</v>
      </c>
    </row>
    <row r="469" spans="3:7">
      <c r="C469" s="49">
        <f t="shared" si="9"/>
        <v>1</v>
      </c>
      <c r="D469" s="48">
        <v>42389</v>
      </c>
      <c r="E469" s="47">
        <v>11</v>
      </c>
      <c r="F469" s="47">
        <v>21494</v>
      </c>
      <c r="G469" s="47">
        <v>18698</v>
      </c>
    </row>
    <row r="470" spans="3:7">
      <c r="C470" s="49">
        <f t="shared" si="9"/>
        <v>1</v>
      </c>
      <c r="D470" s="48">
        <v>42389</v>
      </c>
      <c r="E470" s="47">
        <v>12</v>
      </c>
      <c r="F470" s="47">
        <v>21351</v>
      </c>
      <c r="G470" s="47">
        <v>18509</v>
      </c>
    </row>
    <row r="471" spans="3:7">
      <c r="C471" s="49">
        <f t="shared" si="9"/>
        <v>1</v>
      </c>
      <c r="D471" s="48">
        <v>42389</v>
      </c>
      <c r="E471" s="47">
        <v>13</v>
      </c>
      <c r="F471" s="47">
        <v>21171</v>
      </c>
      <c r="G471" s="47">
        <v>18307</v>
      </c>
    </row>
    <row r="472" spans="3:7">
      <c r="C472" s="49">
        <f t="shared" si="9"/>
        <v>1</v>
      </c>
      <c r="D472" s="48">
        <v>42389</v>
      </c>
      <c r="E472" s="47">
        <v>14</v>
      </c>
      <c r="F472" s="47">
        <v>21000</v>
      </c>
      <c r="G472" s="47">
        <v>18179</v>
      </c>
    </row>
    <row r="473" spans="3:7">
      <c r="C473" s="49">
        <f t="shared" si="9"/>
        <v>1</v>
      </c>
      <c r="D473" s="48">
        <v>42389</v>
      </c>
      <c r="E473" s="47">
        <v>15</v>
      </c>
      <c r="F473" s="47">
        <v>21004</v>
      </c>
      <c r="G473" s="47">
        <v>18193</v>
      </c>
    </row>
    <row r="474" spans="3:7">
      <c r="C474" s="49">
        <f t="shared" si="9"/>
        <v>1</v>
      </c>
      <c r="D474" s="48">
        <v>42389</v>
      </c>
      <c r="E474" s="47">
        <v>16</v>
      </c>
      <c r="F474" s="47">
        <v>21184</v>
      </c>
      <c r="G474" s="47">
        <v>18446</v>
      </c>
    </row>
    <row r="475" spans="3:7">
      <c r="C475" s="49">
        <f t="shared" si="9"/>
        <v>1</v>
      </c>
      <c r="D475" s="48">
        <v>42389</v>
      </c>
      <c r="E475" s="47">
        <v>17</v>
      </c>
      <c r="F475" s="47">
        <v>21753</v>
      </c>
      <c r="G475" s="47">
        <v>19358</v>
      </c>
    </row>
    <row r="476" spans="3:7">
      <c r="C476" s="49">
        <f t="shared" si="9"/>
        <v>1</v>
      </c>
      <c r="D476" s="48">
        <v>42389</v>
      </c>
      <c r="E476" s="47">
        <v>18</v>
      </c>
      <c r="F476" s="47">
        <v>22539</v>
      </c>
      <c r="G476" s="47">
        <v>20002</v>
      </c>
    </row>
    <row r="477" spans="3:7">
      <c r="C477" s="49">
        <f t="shared" si="9"/>
        <v>1</v>
      </c>
      <c r="D477" s="48">
        <v>42389</v>
      </c>
      <c r="E477" s="47">
        <v>19</v>
      </c>
      <c r="F477" s="47">
        <v>22731</v>
      </c>
      <c r="G477" s="47">
        <v>20244</v>
      </c>
    </row>
    <row r="478" spans="3:7">
      <c r="C478" s="49">
        <f t="shared" si="9"/>
        <v>1</v>
      </c>
      <c r="D478" s="48">
        <v>42389</v>
      </c>
      <c r="E478" s="47">
        <v>20</v>
      </c>
      <c r="F478" s="47">
        <v>22531</v>
      </c>
      <c r="G478" s="47">
        <v>19965</v>
      </c>
    </row>
    <row r="479" spans="3:7">
      <c r="C479" s="49">
        <f t="shared" si="9"/>
        <v>1</v>
      </c>
      <c r="D479" s="48">
        <v>42389</v>
      </c>
      <c r="E479" s="47">
        <v>21</v>
      </c>
      <c r="F479" s="47">
        <v>22108</v>
      </c>
      <c r="G479" s="47">
        <v>19673</v>
      </c>
    </row>
    <row r="480" spans="3:7">
      <c r="C480" s="49">
        <f t="shared" si="9"/>
        <v>1</v>
      </c>
      <c r="D480" s="48">
        <v>42389</v>
      </c>
      <c r="E480" s="47">
        <v>22</v>
      </c>
      <c r="F480" s="47">
        <v>21367</v>
      </c>
      <c r="G480" s="47">
        <v>18966</v>
      </c>
    </row>
    <row r="481" spans="3:7">
      <c r="C481" s="49">
        <f t="shared" si="9"/>
        <v>1</v>
      </c>
      <c r="D481" s="48">
        <v>42389</v>
      </c>
      <c r="E481" s="47">
        <v>23</v>
      </c>
      <c r="F481" s="47">
        <v>20157</v>
      </c>
      <c r="G481" s="47">
        <v>17726</v>
      </c>
    </row>
    <row r="482" spans="3:7">
      <c r="C482" s="49">
        <f t="shared" si="9"/>
        <v>1</v>
      </c>
      <c r="D482" s="48">
        <v>42389</v>
      </c>
      <c r="E482" s="47">
        <v>24</v>
      </c>
      <c r="F482" s="47">
        <v>18703</v>
      </c>
      <c r="G482" s="47">
        <v>16472</v>
      </c>
    </row>
    <row r="483" spans="3:7">
      <c r="C483" s="49">
        <f t="shared" si="9"/>
        <v>1</v>
      </c>
      <c r="D483" s="48">
        <v>42390</v>
      </c>
      <c r="E483" s="47">
        <v>1</v>
      </c>
      <c r="F483" s="47">
        <v>17829</v>
      </c>
      <c r="G483" s="47">
        <v>15709</v>
      </c>
    </row>
    <row r="484" spans="3:7">
      <c r="C484" s="49">
        <f t="shared" si="9"/>
        <v>1</v>
      </c>
      <c r="D484" s="48">
        <v>42390</v>
      </c>
      <c r="E484" s="47">
        <v>2</v>
      </c>
      <c r="F484" s="47">
        <v>17668</v>
      </c>
      <c r="G484" s="47">
        <v>15185</v>
      </c>
    </row>
    <row r="485" spans="3:7">
      <c r="C485" s="49">
        <f t="shared" si="9"/>
        <v>1</v>
      </c>
      <c r="D485" s="48">
        <v>42390</v>
      </c>
      <c r="E485" s="47">
        <v>3</v>
      </c>
      <c r="F485" s="47">
        <v>17523</v>
      </c>
      <c r="G485" s="47">
        <v>14981</v>
      </c>
    </row>
    <row r="486" spans="3:7">
      <c r="C486" s="49">
        <f t="shared" si="9"/>
        <v>1</v>
      </c>
      <c r="D486" s="48">
        <v>42390</v>
      </c>
      <c r="E486" s="47">
        <v>4</v>
      </c>
      <c r="F486" s="47">
        <v>17476</v>
      </c>
      <c r="G486" s="47">
        <v>15040</v>
      </c>
    </row>
    <row r="487" spans="3:7">
      <c r="C487" s="49">
        <f t="shared" si="9"/>
        <v>1</v>
      </c>
      <c r="D487" s="48">
        <v>42390</v>
      </c>
      <c r="E487" s="47">
        <v>5</v>
      </c>
      <c r="F487" s="47">
        <v>17596</v>
      </c>
      <c r="G487" s="47">
        <v>15101</v>
      </c>
    </row>
    <row r="488" spans="3:7">
      <c r="C488" s="49">
        <f t="shared" si="9"/>
        <v>1</v>
      </c>
      <c r="D488" s="48">
        <v>42390</v>
      </c>
      <c r="E488" s="47">
        <v>6</v>
      </c>
      <c r="F488" s="47">
        <v>18271</v>
      </c>
      <c r="G488" s="47">
        <v>15747</v>
      </c>
    </row>
    <row r="489" spans="3:7">
      <c r="C489" s="49">
        <f t="shared" si="9"/>
        <v>1</v>
      </c>
      <c r="D489" s="48">
        <v>42390</v>
      </c>
      <c r="E489" s="47">
        <v>7</v>
      </c>
      <c r="F489" s="47">
        <v>19821</v>
      </c>
      <c r="G489" s="47">
        <v>17203</v>
      </c>
    </row>
    <row r="490" spans="3:7">
      <c r="C490" s="49">
        <f t="shared" si="9"/>
        <v>1</v>
      </c>
      <c r="D490" s="48">
        <v>42390</v>
      </c>
      <c r="E490" s="47">
        <v>8</v>
      </c>
      <c r="F490" s="47">
        <v>21446</v>
      </c>
      <c r="G490" s="47">
        <v>18589</v>
      </c>
    </row>
    <row r="491" spans="3:7">
      <c r="C491" s="49">
        <f t="shared" si="9"/>
        <v>1</v>
      </c>
      <c r="D491" s="48">
        <v>42390</v>
      </c>
      <c r="E491" s="47">
        <v>9</v>
      </c>
      <c r="F491" s="47">
        <v>21514</v>
      </c>
      <c r="G491" s="47">
        <v>18733</v>
      </c>
    </row>
    <row r="492" spans="3:7">
      <c r="C492" s="49">
        <f t="shared" si="9"/>
        <v>1</v>
      </c>
      <c r="D492" s="48">
        <v>42390</v>
      </c>
      <c r="E492" s="47">
        <v>10</v>
      </c>
      <c r="F492" s="47">
        <v>21295</v>
      </c>
      <c r="G492" s="47">
        <v>18436</v>
      </c>
    </row>
    <row r="493" spans="3:7">
      <c r="C493" s="49">
        <f t="shared" si="9"/>
        <v>1</v>
      </c>
      <c r="D493" s="48">
        <v>42390</v>
      </c>
      <c r="E493" s="47">
        <v>11</v>
      </c>
      <c r="F493" s="47">
        <v>20899</v>
      </c>
      <c r="G493" s="47">
        <v>18143</v>
      </c>
    </row>
    <row r="494" spans="3:7">
      <c r="C494" s="49">
        <f t="shared" si="9"/>
        <v>1</v>
      </c>
      <c r="D494" s="48">
        <v>42390</v>
      </c>
      <c r="E494" s="47">
        <v>12</v>
      </c>
      <c r="F494" s="47">
        <v>20616</v>
      </c>
      <c r="G494" s="47">
        <v>17904</v>
      </c>
    </row>
    <row r="495" spans="3:7">
      <c r="C495" s="49">
        <f t="shared" si="9"/>
        <v>1</v>
      </c>
      <c r="D495" s="48">
        <v>42390</v>
      </c>
      <c r="E495" s="47">
        <v>13</v>
      </c>
      <c r="F495" s="47">
        <v>20478</v>
      </c>
      <c r="G495" s="47">
        <v>17662</v>
      </c>
    </row>
    <row r="496" spans="3:7">
      <c r="C496" s="49">
        <f t="shared" si="9"/>
        <v>1</v>
      </c>
      <c r="D496" s="48">
        <v>42390</v>
      </c>
      <c r="E496" s="47">
        <v>14</v>
      </c>
      <c r="F496" s="47">
        <v>20477</v>
      </c>
      <c r="G496" s="47">
        <v>17638</v>
      </c>
    </row>
    <row r="497" spans="3:7">
      <c r="C497" s="49">
        <f t="shared" si="9"/>
        <v>1</v>
      </c>
      <c r="D497" s="48">
        <v>42390</v>
      </c>
      <c r="E497" s="47">
        <v>15</v>
      </c>
      <c r="F497" s="47">
        <v>20498</v>
      </c>
      <c r="G497" s="47">
        <v>17672</v>
      </c>
    </row>
    <row r="498" spans="3:7">
      <c r="C498" s="49">
        <f t="shared" si="9"/>
        <v>1</v>
      </c>
      <c r="D498" s="48">
        <v>42390</v>
      </c>
      <c r="E498" s="47">
        <v>16</v>
      </c>
      <c r="F498" s="47">
        <v>20693</v>
      </c>
      <c r="G498" s="47">
        <v>17964</v>
      </c>
    </row>
    <row r="499" spans="3:7">
      <c r="C499" s="49">
        <f t="shared" si="9"/>
        <v>1</v>
      </c>
      <c r="D499" s="48">
        <v>42390</v>
      </c>
      <c r="E499" s="47">
        <v>17</v>
      </c>
      <c r="F499" s="47">
        <v>21293</v>
      </c>
      <c r="G499" s="47">
        <v>18814</v>
      </c>
    </row>
    <row r="500" spans="3:7">
      <c r="C500" s="49">
        <f t="shared" si="9"/>
        <v>1</v>
      </c>
      <c r="D500" s="48">
        <v>42390</v>
      </c>
      <c r="E500" s="47">
        <v>18</v>
      </c>
      <c r="F500" s="47">
        <v>22701</v>
      </c>
      <c r="G500" s="47">
        <v>19979</v>
      </c>
    </row>
    <row r="501" spans="3:7">
      <c r="C501" s="49">
        <f t="shared" si="9"/>
        <v>1</v>
      </c>
      <c r="D501" s="48">
        <v>42390</v>
      </c>
      <c r="E501" s="47">
        <v>19</v>
      </c>
      <c r="F501" s="47">
        <v>22797</v>
      </c>
      <c r="G501" s="47">
        <v>19983</v>
      </c>
    </row>
    <row r="502" spans="3:7">
      <c r="C502" s="49">
        <f t="shared" si="9"/>
        <v>1</v>
      </c>
      <c r="D502" s="48">
        <v>42390</v>
      </c>
      <c r="E502" s="47">
        <v>20</v>
      </c>
      <c r="F502" s="47">
        <v>22479</v>
      </c>
      <c r="G502" s="47">
        <v>19808</v>
      </c>
    </row>
    <row r="503" spans="3:7">
      <c r="C503" s="49">
        <f t="shared" si="9"/>
        <v>1</v>
      </c>
      <c r="D503" s="48">
        <v>42390</v>
      </c>
      <c r="E503" s="47">
        <v>21</v>
      </c>
      <c r="F503" s="47">
        <v>21979</v>
      </c>
      <c r="G503" s="47">
        <v>19507</v>
      </c>
    </row>
    <row r="504" spans="3:7">
      <c r="C504" s="49">
        <f t="shared" si="9"/>
        <v>1</v>
      </c>
      <c r="D504" s="48">
        <v>42390</v>
      </c>
      <c r="E504" s="47">
        <v>22</v>
      </c>
      <c r="F504" s="47">
        <v>21305</v>
      </c>
      <c r="G504" s="47">
        <v>18828</v>
      </c>
    </row>
    <row r="505" spans="3:7">
      <c r="C505" s="49">
        <f t="shared" si="9"/>
        <v>1</v>
      </c>
      <c r="D505" s="48">
        <v>42390</v>
      </c>
      <c r="E505" s="47">
        <v>23</v>
      </c>
      <c r="F505" s="47">
        <v>20112</v>
      </c>
      <c r="G505" s="47">
        <v>17546</v>
      </c>
    </row>
    <row r="506" spans="3:7">
      <c r="C506" s="49">
        <f t="shared" si="9"/>
        <v>1</v>
      </c>
      <c r="D506" s="48">
        <v>42390</v>
      </c>
      <c r="E506" s="47">
        <v>24</v>
      </c>
      <c r="F506" s="47">
        <v>18735</v>
      </c>
      <c r="G506" s="47">
        <v>16307</v>
      </c>
    </row>
    <row r="507" spans="3:7">
      <c r="C507" s="49">
        <f t="shared" si="9"/>
        <v>1</v>
      </c>
      <c r="D507" s="48">
        <v>42391</v>
      </c>
      <c r="E507" s="47">
        <v>1</v>
      </c>
      <c r="F507" s="47">
        <v>18151</v>
      </c>
      <c r="G507" s="47">
        <v>15504</v>
      </c>
    </row>
    <row r="508" spans="3:7">
      <c r="C508" s="49">
        <f t="shared" si="9"/>
        <v>1</v>
      </c>
      <c r="D508" s="48">
        <v>42391</v>
      </c>
      <c r="E508" s="47">
        <v>2</v>
      </c>
      <c r="F508" s="47">
        <v>17759</v>
      </c>
      <c r="G508" s="47">
        <v>15094</v>
      </c>
    </row>
    <row r="509" spans="3:7">
      <c r="C509" s="49">
        <f t="shared" si="9"/>
        <v>1</v>
      </c>
      <c r="D509" s="48">
        <v>42391</v>
      </c>
      <c r="E509" s="47">
        <v>3</v>
      </c>
      <c r="F509" s="47">
        <v>17475</v>
      </c>
      <c r="G509" s="47">
        <v>14892</v>
      </c>
    </row>
    <row r="510" spans="3:7">
      <c r="C510" s="49">
        <f t="shared" si="9"/>
        <v>1</v>
      </c>
      <c r="D510" s="48">
        <v>42391</v>
      </c>
      <c r="E510" s="47">
        <v>4</v>
      </c>
      <c r="F510" s="47">
        <v>17466</v>
      </c>
      <c r="G510" s="47">
        <v>14870</v>
      </c>
    </row>
    <row r="511" spans="3:7">
      <c r="C511" s="49">
        <f t="shared" si="9"/>
        <v>1</v>
      </c>
      <c r="D511" s="48">
        <v>42391</v>
      </c>
      <c r="E511" s="47">
        <v>5</v>
      </c>
      <c r="F511" s="47">
        <v>17693</v>
      </c>
      <c r="G511" s="47">
        <v>14933</v>
      </c>
    </row>
    <row r="512" spans="3:7">
      <c r="C512" s="49">
        <f t="shared" si="9"/>
        <v>1</v>
      </c>
      <c r="D512" s="48">
        <v>42391</v>
      </c>
      <c r="E512" s="47">
        <v>6</v>
      </c>
      <c r="F512" s="47">
        <v>18256</v>
      </c>
      <c r="G512" s="47">
        <v>15536</v>
      </c>
    </row>
    <row r="513" spans="3:7">
      <c r="C513" s="49">
        <f t="shared" si="9"/>
        <v>1</v>
      </c>
      <c r="D513" s="48">
        <v>42391</v>
      </c>
      <c r="E513" s="47">
        <v>7</v>
      </c>
      <c r="F513" s="47">
        <v>19451</v>
      </c>
      <c r="G513" s="47">
        <v>16832</v>
      </c>
    </row>
    <row r="514" spans="3:7">
      <c r="C514" s="49">
        <f t="shared" si="9"/>
        <v>1</v>
      </c>
      <c r="D514" s="48">
        <v>42391</v>
      </c>
      <c r="E514" s="47">
        <v>8</v>
      </c>
      <c r="F514" s="47">
        <v>21410</v>
      </c>
      <c r="G514" s="47">
        <v>18398</v>
      </c>
    </row>
    <row r="515" spans="3:7">
      <c r="C515" s="49">
        <f t="shared" si="9"/>
        <v>1</v>
      </c>
      <c r="D515" s="48">
        <v>42391</v>
      </c>
      <c r="E515" s="47">
        <v>9</v>
      </c>
      <c r="F515" s="47">
        <v>21279</v>
      </c>
      <c r="G515" s="47">
        <v>18419</v>
      </c>
    </row>
    <row r="516" spans="3:7">
      <c r="C516" s="49">
        <f t="shared" ref="C516:C579" si="10">MONTH(D516)</f>
        <v>1</v>
      </c>
      <c r="D516" s="48">
        <v>42391</v>
      </c>
      <c r="E516" s="47">
        <v>10</v>
      </c>
      <c r="F516" s="47">
        <v>20938</v>
      </c>
      <c r="G516" s="47">
        <v>18198</v>
      </c>
    </row>
    <row r="517" spans="3:7">
      <c r="C517" s="49">
        <f t="shared" si="10"/>
        <v>1</v>
      </c>
      <c r="D517" s="48">
        <v>42391</v>
      </c>
      <c r="E517" s="47">
        <v>11</v>
      </c>
      <c r="F517" s="47">
        <v>21150</v>
      </c>
      <c r="G517" s="47">
        <v>18185</v>
      </c>
    </row>
    <row r="518" spans="3:7">
      <c r="C518" s="49">
        <f t="shared" si="10"/>
        <v>1</v>
      </c>
      <c r="D518" s="48">
        <v>42391</v>
      </c>
      <c r="E518" s="47">
        <v>12</v>
      </c>
      <c r="F518" s="47">
        <v>20694</v>
      </c>
      <c r="G518" s="47">
        <v>17872</v>
      </c>
    </row>
    <row r="519" spans="3:7">
      <c r="C519" s="49">
        <f t="shared" si="10"/>
        <v>1</v>
      </c>
      <c r="D519" s="48">
        <v>42391</v>
      </c>
      <c r="E519" s="47">
        <v>13</v>
      </c>
      <c r="F519" s="47">
        <v>20443</v>
      </c>
      <c r="G519" s="47">
        <v>17566</v>
      </c>
    </row>
    <row r="520" spans="3:7">
      <c r="C520" s="49">
        <f t="shared" si="10"/>
        <v>1</v>
      </c>
      <c r="D520" s="48">
        <v>42391</v>
      </c>
      <c r="E520" s="47">
        <v>14</v>
      </c>
      <c r="F520" s="47">
        <v>20442</v>
      </c>
      <c r="G520" s="47">
        <v>17509</v>
      </c>
    </row>
    <row r="521" spans="3:7">
      <c r="C521" s="49">
        <f t="shared" si="10"/>
        <v>1</v>
      </c>
      <c r="D521" s="48">
        <v>42391</v>
      </c>
      <c r="E521" s="47">
        <v>15</v>
      </c>
      <c r="F521" s="47">
        <v>20430</v>
      </c>
      <c r="G521" s="47">
        <v>17494</v>
      </c>
    </row>
    <row r="522" spans="3:7">
      <c r="C522" s="49">
        <f t="shared" si="10"/>
        <v>1</v>
      </c>
      <c r="D522" s="48">
        <v>42391</v>
      </c>
      <c r="E522" s="47">
        <v>16</v>
      </c>
      <c r="F522" s="47">
        <v>20614</v>
      </c>
      <c r="G522" s="47">
        <v>17664</v>
      </c>
    </row>
    <row r="523" spans="3:7">
      <c r="C523" s="49">
        <f t="shared" si="10"/>
        <v>1</v>
      </c>
      <c r="D523" s="48">
        <v>42391</v>
      </c>
      <c r="E523" s="47">
        <v>17</v>
      </c>
      <c r="F523" s="47">
        <v>21192</v>
      </c>
      <c r="G523" s="47">
        <v>18322</v>
      </c>
    </row>
    <row r="524" spans="3:7">
      <c r="C524" s="49">
        <f t="shared" si="10"/>
        <v>1</v>
      </c>
      <c r="D524" s="48">
        <v>42391</v>
      </c>
      <c r="E524" s="47">
        <v>18</v>
      </c>
      <c r="F524" s="47">
        <v>21935</v>
      </c>
      <c r="G524" s="47">
        <v>19099</v>
      </c>
    </row>
    <row r="525" spans="3:7">
      <c r="C525" s="49">
        <f t="shared" si="10"/>
        <v>1</v>
      </c>
      <c r="D525" s="48">
        <v>42391</v>
      </c>
      <c r="E525" s="47">
        <v>19</v>
      </c>
      <c r="F525" s="47">
        <v>22249</v>
      </c>
      <c r="G525" s="47">
        <v>19364</v>
      </c>
    </row>
    <row r="526" spans="3:7">
      <c r="C526" s="49">
        <f t="shared" si="10"/>
        <v>1</v>
      </c>
      <c r="D526" s="48">
        <v>42391</v>
      </c>
      <c r="E526" s="47">
        <v>20</v>
      </c>
      <c r="F526" s="47">
        <v>21921</v>
      </c>
      <c r="G526" s="47">
        <v>19056</v>
      </c>
    </row>
    <row r="527" spans="3:7">
      <c r="C527" s="49">
        <f t="shared" si="10"/>
        <v>1</v>
      </c>
      <c r="D527" s="48">
        <v>42391</v>
      </c>
      <c r="E527" s="47">
        <v>21</v>
      </c>
      <c r="F527" s="47">
        <v>21605</v>
      </c>
      <c r="G527" s="47">
        <v>18730</v>
      </c>
    </row>
    <row r="528" spans="3:7">
      <c r="C528" s="49">
        <f t="shared" si="10"/>
        <v>1</v>
      </c>
      <c r="D528" s="48">
        <v>42391</v>
      </c>
      <c r="E528" s="47">
        <v>22</v>
      </c>
      <c r="F528" s="47">
        <v>20712</v>
      </c>
      <c r="G528" s="47">
        <v>18131</v>
      </c>
    </row>
    <row r="529" spans="3:7">
      <c r="C529" s="49">
        <f t="shared" si="10"/>
        <v>1</v>
      </c>
      <c r="D529" s="48">
        <v>42391</v>
      </c>
      <c r="E529" s="47">
        <v>23</v>
      </c>
      <c r="F529" s="47">
        <v>19808</v>
      </c>
      <c r="G529" s="47">
        <v>17126</v>
      </c>
    </row>
    <row r="530" spans="3:7">
      <c r="C530" s="49">
        <f t="shared" si="10"/>
        <v>1</v>
      </c>
      <c r="D530" s="48">
        <v>42391</v>
      </c>
      <c r="E530" s="47">
        <v>24</v>
      </c>
      <c r="F530" s="47">
        <v>18653</v>
      </c>
      <c r="G530" s="47">
        <v>15982</v>
      </c>
    </row>
    <row r="531" spans="3:7">
      <c r="C531" s="49">
        <f t="shared" si="10"/>
        <v>1</v>
      </c>
      <c r="D531" s="48">
        <v>42392</v>
      </c>
      <c r="E531" s="47">
        <v>1</v>
      </c>
      <c r="F531" s="47">
        <v>17841</v>
      </c>
      <c r="G531" s="47">
        <v>15131</v>
      </c>
    </row>
    <row r="532" spans="3:7">
      <c r="C532" s="49">
        <f t="shared" si="10"/>
        <v>1</v>
      </c>
      <c r="D532" s="48">
        <v>42392</v>
      </c>
      <c r="E532" s="47">
        <v>2</v>
      </c>
      <c r="F532" s="47">
        <v>17450</v>
      </c>
      <c r="G532" s="47">
        <v>14676</v>
      </c>
    </row>
    <row r="533" spans="3:7">
      <c r="C533" s="49">
        <f t="shared" si="10"/>
        <v>1</v>
      </c>
      <c r="D533" s="48">
        <v>42392</v>
      </c>
      <c r="E533" s="47">
        <v>3</v>
      </c>
      <c r="F533" s="47">
        <v>17159</v>
      </c>
      <c r="G533" s="47">
        <v>14384</v>
      </c>
    </row>
    <row r="534" spans="3:7">
      <c r="C534" s="49">
        <f t="shared" si="10"/>
        <v>1</v>
      </c>
      <c r="D534" s="48">
        <v>42392</v>
      </c>
      <c r="E534" s="47">
        <v>4</v>
      </c>
      <c r="F534" s="47">
        <v>17020</v>
      </c>
      <c r="G534" s="47">
        <v>14234</v>
      </c>
    </row>
    <row r="535" spans="3:7">
      <c r="C535" s="49">
        <f t="shared" si="10"/>
        <v>1</v>
      </c>
      <c r="D535" s="48">
        <v>42392</v>
      </c>
      <c r="E535" s="47">
        <v>5</v>
      </c>
      <c r="F535" s="47">
        <v>17162</v>
      </c>
      <c r="G535" s="47">
        <v>14277</v>
      </c>
    </row>
    <row r="536" spans="3:7">
      <c r="C536" s="49">
        <f t="shared" si="10"/>
        <v>1</v>
      </c>
      <c r="D536" s="48">
        <v>42392</v>
      </c>
      <c r="E536" s="47">
        <v>6</v>
      </c>
      <c r="F536" s="47">
        <v>17330</v>
      </c>
      <c r="G536" s="47">
        <v>14464</v>
      </c>
    </row>
    <row r="537" spans="3:7">
      <c r="C537" s="49">
        <f t="shared" si="10"/>
        <v>1</v>
      </c>
      <c r="D537" s="48">
        <v>42392</v>
      </c>
      <c r="E537" s="47">
        <v>7</v>
      </c>
      <c r="F537" s="47">
        <v>18042</v>
      </c>
      <c r="G537" s="47">
        <v>15167</v>
      </c>
    </row>
    <row r="538" spans="3:7">
      <c r="C538" s="49">
        <f t="shared" si="10"/>
        <v>1</v>
      </c>
      <c r="D538" s="48">
        <v>42392</v>
      </c>
      <c r="E538" s="47">
        <v>8</v>
      </c>
      <c r="F538" s="47">
        <v>19115</v>
      </c>
      <c r="G538" s="47">
        <v>16113</v>
      </c>
    </row>
    <row r="539" spans="3:7">
      <c r="C539" s="49">
        <f t="shared" si="10"/>
        <v>1</v>
      </c>
      <c r="D539" s="48">
        <v>42392</v>
      </c>
      <c r="E539" s="47">
        <v>9</v>
      </c>
      <c r="F539" s="47">
        <v>19665</v>
      </c>
      <c r="G539" s="47">
        <v>16715</v>
      </c>
    </row>
    <row r="540" spans="3:7">
      <c r="C540" s="49">
        <f t="shared" si="10"/>
        <v>1</v>
      </c>
      <c r="D540" s="48">
        <v>42392</v>
      </c>
      <c r="E540" s="47">
        <v>10</v>
      </c>
      <c r="F540" s="47">
        <v>19515</v>
      </c>
      <c r="G540" s="47">
        <v>16643</v>
      </c>
    </row>
    <row r="541" spans="3:7">
      <c r="C541" s="49">
        <f t="shared" si="10"/>
        <v>1</v>
      </c>
      <c r="D541" s="48">
        <v>42392</v>
      </c>
      <c r="E541" s="47">
        <v>11</v>
      </c>
      <c r="F541" s="47">
        <v>19335</v>
      </c>
      <c r="G541" s="47">
        <v>16453</v>
      </c>
    </row>
    <row r="542" spans="3:7">
      <c r="C542" s="49">
        <f t="shared" si="10"/>
        <v>1</v>
      </c>
      <c r="D542" s="48">
        <v>42392</v>
      </c>
      <c r="E542" s="47">
        <v>12</v>
      </c>
      <c r="F542" s="47">
        <v>18945</v>
      </c>
      <c r="G542" s="47">
        <v>16214</v>
      </c>
    </row>
    <row r="543" spans="3:7">
      <c r="C543" s="49">
        <f t="shared" si="10"/>
        <v>1</v>
      </c>
      <c r="D543" s="48">
        <v>42392</v>
      </c>
      <c r="E543" s="47">
        <v>13</v>
      </c>
      <c r="F543" s="47">
        <v>18939</v>
      </c>
      <c r="G543" s="47">
        <v>16054</v>
      </c>
    </row>
    <row r="544" spans="3:7">
      <c r="C544" s="49">
        <f t="shared" si="10"/>
        <v>1</v>
      </c>
      <c r="D544" s="48">
        <v>42392</v>
      </c>
      <c r="E544" s="47">
        <v>14</v>
      </c>
      <c r="F544" s="47">
        <v>18715</v>
      </c>
      <c r="G544" s="47">
        <v>15854</v>
      </c>
    </row>
    <row r="545" spans="3:7">
      <c r="C545" s="49">
        <f t="shared" si="10"/>
        <v>1</v>
      </c>
      <c r="D545" s="48">
        <v>42392</v>
      </c>
      <c r="E545" s="47">
        <v>15</v>
      </c>
      <c r="F545" s="47">
        <v>18762</v>
      </c>
      <c r="G545" s="47">
        <v>15843</v>
      </c>
    </row>
    <row r="546" spans="3:7">
      <c r="C546" s="49">
        <f t="shared" si="10"/>
        <v>1</v>
      </c>
      <c r="D546" s="48">
        <v>42392</v>
      </c>
      <c r="E546" s="47">
        <v>16</v>
      </c>
      <c r="F546" s="47">
        <v>19096</v>
      </c>
      <c r="G546" s="47">
        <v>16141</v>
      </c>
    </row>
    <row r="547" spans="3:7">
      <c r="C547" s="49">
        <f t="shared" si="10"/>
        <v>1</v>
      </c>
      <c r="D547" s="48">
        <v>42392</v>
      </c>
      <c r="E547" s="47">
        <v>17</v>
      </c>
      <c r="F547" s="47">
        <v>20047</v>
      </c>
      <c r="G547" s="47">
        <v>17107</v>
      </c>
    </row>
    <row r="548" spans="3:7">
      <c r="C548" s="49">
        <f t="shared" si="10"/>
        <v>1</v>
      </c>
      <c r="D548" s="48">
        <v>42392</v>
      </c>
      <c r="E548" s="47">
        <v>18</v>
      </c>
      <c r="F548" s="47">
        <v>21298</v>
      </c>
      <c r="G548" s="47">
        <v>18243</v>
      </c>
    </row>
    <row r="549" spans="3:7">
      <c r="C549" s="49">
        <f t="shared" si="10"/>
        <v>1</v>
      </c>
      <c r="D549" s="48">
        <v>42392</v>
      </c>
      <c r="E549" s="47">
        <v>19</v>
      </c>
      <c r="F549" s="47">
        <v>21936</v>
      </c>
      <c r="G549" s="47">
        <v>18786</v>
      </c>
    </row>
    <row r="550" spans="3:7">
      <c r="C550" s="49">
        <f t="shared" si="10"/>
        <v>1</v>
      </c>
      <c r="D550" s="48">
        <v>42392</v>
      </c>
      <c r="E550" s="47">
        <v>20</v>
      </c>
      <c r="F550" s="47">
        <v>21497</v>
      </c>
      <c r="G550" s="47">
        <v>18359</v>
      </c>
    </row>
    <row r="551" spans="3:7">
      <c r="C551" s="49">
        <f t="shared" si="10"/>
        <v>1</v>
      </c>
      <c r="D551" s="48">
        <v>42392</v>
      </c>
      <c r="E551" s="47">
        <v>21</v>
      </c>
      <c r="F551" s="47">
        <v>20802</v>
      </c>
      <c r="G551" s="47">
        <v>17863</v>
      </c>
    </row>
    <row r="552" spans="3:7">
      <c r="C552" s="49">
        <f t="shared" si="10"/>
        <v>1</v>
      </c>
      <c r="D552" s="48">
        <v>42392</v>
      </c>
      <c r="E552" s="47">
        <v>22</v>
      </c>
      <c r="F552" s="47">
        <v>20027</v>
      </c>
      <c r="G552" s="47">
        <v>17379</v>
      </c>
    </row>
    <row r="553" spans="3:7">
      <c r="C553" s="49">
        <f t="shared" si="10"/>
        <v>1</v>
      </c>
      <c r="D553" s="48">
        <v>42392</v>
      </c>
      <c r="E553" s="47">
        <v>23</v>
      </c>
      <c r="F553" s="47">
        <v>19221</v>
      </c>
      <c r="G553" s="47">
        <v>16610</v>
      </c>
    </row>
    <row r="554" spans="3:7">
      <c r="C554" s="49">
        <f t="shared" si="10"/>
        <v>1</v>
      </c>
      <c r="D554" s="48">
        <v>42392</v>
      </c>
      <c r="E554" s="47">
        <v>24</v>
      </c>
      <c r="F554" s="47">
        <v>18344</v>
      </c>
      <c r="G554" s="47">
        <v>15765</v>
      </c>
    </row>
    <row r="555" spans="3:7">
      <c r="C555" s="49">
        <f t="shared" si="10"/>
        <v>1</v>
      </c>
      <c r="D555" s="48">
        <v>42393</v>
      </c>
      <c r="E555" s="47">
        <v>1</v>
      </c>
      <c r="F555" s="47">
        <v>17841</v>
      </c>
      <c r="G555" s="47">
        <v>15194</v>
      </c>
    </row>
    <row r="556" spans="3:7">
      <c r="C556" s="49">
        <f t="shared" si="10"/>
        <v>1</v>
      </c>
      <c r="D556" s="48">
        <v>42393</v>
      </c>
      <c r="E556" s="47">
        <v>2</v>
      </c>
      <c r="F556" s="47">
        <v>17528</v>
      </c>
      <c r="G556" s="47">
        <v>14728</v>
      </c>
    </row>
    <row r="557" spans="3:7">
      <c r="C557" s="49">
        <f t="shared" si="10"/>
        <v>1</v>
      </c>
      <c r="D557" s="48">
        <v>42393</v>
      </c>
      <c r="E557" s="47">
        <v>3</v>
      </c>
      <c r="F557" s="47">
        <v>17225</v>
      </c>
      <c r="G557" s="47">
        <v>14429</v>
      </c>
    </row>
    <row r="558" spans="3:7">
      <c r="C558" s="49">
        <f t="shared" si="10"/>
        <v>1</v>
      </c>
      <c r="D558" s="48">
        <v>42393</v>
      </c>
      <c r="E558" s="47">
        <v>4</v>
      </c>
      <c r="F558" s="47">
        <v>17144</v>
      </c>
      <c r="G558" s="47">
        <v>14296</v>
      </c>
    </row>
    <row r="559" spans="3:7">
      <c r="C559" s="49">
        <f t="shared" si="10"/>
        <v>1</v>
      </c>
      <c r="D559" s="48">
        <v>42393</v>
      </c>
      <c r="E559" s="47">
        <v>5</v>
      </c>
      <c r="F559" s="47">
        <v>17247</v>
      </c>
      <c r="G559" s="47">
        <v>14299</v>
      </c>
    </row>
    <row r="560" spans="3:7">
      <c r="C560" s="49">
        <f t="shared" si="10"/>
        <v>1</v>
      </c>
      <c r="D560" s="48">
        <v>42393</v>
      </c>
      <c r="E560" s="47">
        <v>6</v>
      </c>
      <c r="F560" s="47">
        <v>17394</v>
      </c>
      <c r="G560" s="47">
        <v>14461</v>
      </c>
    </row>
    <row r="561" spans="3:7">
      <c r="C561" s="49">
        <f t="shared" si="10"/>
        <v>1</v>
      </c>
      <c r="D561" s="48">
        <v>42393</v>
      </c>
      <c r="E561" s="47">
        <v>7</v>
      </c>
      <c r="F561" s="47">
        <v>17686</v>
      </c>
      <c r="G561" s="47">
        <v>14769</v>
      </c>
    </row>
    <row r="562" spans="3:7">
      <c r="C562" s="49">
        <f t="shared" si="10"/>
        <v>1</v>
      </c>
      <c r="D562" s="48">
        <v>42393</v>
      </c>
      <c r="E562" s="47">
        <v>8</v>
      </c>
      <c r="F562" s="47">
        <v>18584</v>
      </c>
      <c r="G562" s="47">
        <v>15394</v>
      </c>
    </row>
    <row r="563" spans="3:7">
      <c r="C563" s="49">
        <f t="shared" si="10"/>
        <v>1</v>
      </c>
      <c r="D563" s="48">
        <v>42393</v>
      </c>
      <c r="E563" s="47">
        <v>9</v>
      </c>
      <c r="F563" s="47">
        <v>18860</v>
      </c>
      <c r="G563" s="47">
        <v>15897</v>
      </c>
    </row>
    <row r="564" spans="3:7">
      <c r="C564" s="49">
        <f t="shared" si="10"/>
        <v>1</v>
      </c>
      <c r="D564" s="48">
        <v>42393</v>
      </c>
      <c r="E564" s="47">
        <v>10</v>
      </c>
      <c r="F564" s="47">
        <v>19260</v>
      </c>
      <c r="G564" s="47">
        <v>16306</v>
      </c>
    </row>
    <row r="565" spans="3:7">
      <c r="C565" s="49">
        <f t="shared" si="10"/>
        <v>1</v>
      </c>
      <c r="D565" s="48">
        <v>42393</v>
      </c>
      <c r="E565" s="47">
        <v>11</v>
      </c>
      <c r="F565" s="47">
        <v>19459</v>
      </c>
      <c r="G565" s="47">
        <v>16503</v>
      </c>
    </row>
    <row r="566" spans="3:7">
      <c r="C566" s="49">
        <f t="shared" si="10"/>
        <v>1</v>
      </c>
      <c r="D566" s="48">
        <v>42393</v>
      </c>
      <c r="E566" s="47">
        <v>12</v>
      </c>
      <c r="F566" s="47">
        <v>19520</v>
      </c>
      <c r="G566" s="47">
        <v>16615</v>
      </c>
    </row>
    <row r="567" spans="3:7">
      <c r="C567" s="49">
        <f t="shared" si="10"/>
        <v>1</v>
      </c>
      <c r="D567" s="48">
        <v>42393</v>
      </c>
      <c r="E567" s="47">
        <v>13</v>
      </c>
      <c r="F567" s="47">
        <v>19590</v>
      </c>
      <c r="G567" s="47">
        <v>16648</v>
      </c>
    </row>
    <row r="568" spans="3:7">
      <c r="C568" s="49">
        <f t="shared" si="10"/>
        <v>1</v>
      </c>
      <c r="D568" s="48">
        <v>42393</v>
      </c>
      <c r="E568" s="47">
        <v>14</v>
      </c>
      <c r="F568" s="47">
        <v>19574</v>
      </c>
      <c r="G568" s="47">
        <v>16505</v>
      </c>
    </row>
    <row r="569" spans="3:7">
      <c r="C569" s="49">
        <f t="shared" si="10"/>
        <v>1</v>
      </c>
      <c r="D569" s="48">
        <v>42393</v>
      </c>
      <c r="E569" s="47">
        <v>15</v>
      </c>
      <c r="F569" s="47">
        <v>19435</v>
      </c>
      <c r="G569" s="47">
        <v>16380</v>
      </c>
    </row>
    <row r="570" spans="3:7">
      <c r="C570" s="49">
        <f t="shared" si="10"/>
        <v>1</v>
      </c>
      <c r="D570" s="48">
        <v>42393</v>
      </c>
      <c r="E570" s="47">
        <v>16</v>
      </c>
      <c r="F570" s="47">
        <v>19704</v>
      </c>
      <c r="G570" s="47">
        <v>16692</v>
      </c>
    </row>
    <row r="571" spans="3:7">
      <c r="C571" s="49">
        <f t="shared" si="10"/>
        <v>1</v>
      </c>
      <c r="D571" s="48">
        <v>42393</v>
      </c>
      <c r="E571" s="47">
        <v>17</v>
      </c>
      <c r="F571" s="47">
        <v>20600</v>
      </c>
      <c r="G571" s="47">
        <v>17470</v>
      </c>
    </row>
    <row r="572" spans="3:7">
      <c r="C572" s="49">
        <f t="shared" si="10"/>
        <v>1</v>
      </c>
      <c r="D572" s="48">
        <v>42393</v>
      </c>
      <c r="E572" s="47">
        <v>18</v>
      </c>
      <c r="F572" s="47">
        <v>21574</v>
      </c>
      <c r="G572" s="47">
        <v>18591</v>
      </c>
    </row>
    <row r="573" spans="3:7">
      <c r="C573" s="49">
        <f t="shared" si="10"/>
        <v>1</v>
      </c>
      <c r="D573" s="48">
        <v>42393</v>
      </c>
      <c r="E573" s="47">
        <v>19</v>
      </c>
      <c r="F573" s="47">
        <v>21645</v>
      </c>
      <c r="G573" s="47">
        <v>18721</v>
      </c>
    </row>
    <row r="574" spans="3:7">
      <c r="C574" s="49">
        <f t="shared" si="10"/>
        <v>1</v>
      </c>
      <c r="D574" s="48">
        <v>42393</v>
      </c>
      <c r="E574" s="47">
        <v>20</v>
      </c>
      <c r="F574" s="47">
        <v>21343</v>
      </c>
      <c r="G574" s="47">
        <v>18339</v>
      </c>
    </row>
    <row r="575" spans="3:7">
      <c r="C575" s="49">
        <f t="shared" si="10"/>
        <v>1</v>
      </c>
      <c r="D575" s="48">
        <v>42393</v>
      </c>
      <c r="E575" s="47">
        <v>21</v>
      </c>
      <c r="F575" s="47">
        <v>20812</v>
      </c>
      <c r="G575" s="47">
        <v>17869</v>
      </c>
    </row>
    <row r="576" spans="3:7">
      <c r="C576" s="49">
        <f t="shared" si="10"/>
        <v>1</v>
      </c>
      <c r="D576" s="48">
        <v>42393</v>
      </c>
      <c r="E576" s="47">
        <v>22</v>
      </c>
      <c r="F576" s="47">
        <v>19722</v>
      </c>
      <c r="G576" s="47">
        <v>17137</v>
      </c>
    </row>
    <row r="577" spans="3:7">
      <c r="C577" s="49">
        <f t="shared" si="10"/>
        <v>1</v>
      </c>
      <c r="D577" s="48">
        <v>42393</v>
      </c>
      <c r="E577" s="47">
        <v>23</v>
      </c>
      <c r="F577" s="47">
        <v>18817</v>
      </c>
      <c r="G577" s="47">
        <v>16154</v>
      </c>
    </row>
    <row r="578" spans="3:7">
      <c r="C578" s="49">
        <f t="shared" si="10"/>
        <v>1</v>
      </c>
      <c r="D578" s="48">
        <v>42393</v>
      </c>
      <c r="E578" s="47">
        <v>24</v>
      </c>
      <c r="F578" s="47">
        <v>17752</v>
      </c>
      <c r="G578" s="47">
        <v>15162</v>
      </c>
    </row>
    <row r="579" spans="3:7">
      <c r="C579" s="49">
        <f t="shared" si="10"/>
        <v>1</v>
      </c>
      <c r="D579" s="48">
        <v>42394</v>
      </c>
      <c r="E579" s="47">
        <v>1</v>
      </c>
      <c r="F579" s="47">
        <v>17083</v>
      </c>
      <c r="G579" s="47">
        <v>14434</v>
      </c>
    </row>
    <row r="580" spans="3:7">
      <c r="C580" s="49">
        <f t="shared" ref="C580:C643" si="11">MONTH(D580)</f>
        <v>1</v>
      </c>
      <c r="D580" s="48">
        <v>42394</v>
      </c>
      <c r="E580" s="47">
        <v>2</v>
      </c>
      <c r="F580" s="47">
        <v>16834</v>
      </c>
      <c r="G580" s="47">
        <v>14049</v>
      </c>
    </row>
    <row r="581" spans="3:7">
      <c r="C581" s="49">
        <f t="shared" si="11"/>
        <v>1</v>
      </c>
      <c r="D581" s="48">
        <v>42394</v>
      </c>
      <c r="E581" s="47">
        <v>3</v>
      </c>
      <c r="F581" s="47">
        <v>16690</v>
      </c>
      <c r="G581" s="47">
        <v>13889</v>
      </c>
    </row>
    <row r="582" spans="3:7">
      <c r="C582" s="49">
        <f t="shared" si="11"/>
        <v>1</v>
      </c>
      <c r="D582" s="48">
        <v>42394</v>
      </c>
      <c r="E582" s="47">
        <v>4</v>
      </c>
      <c r="F582" s="47">
        <v>16698</v>
      </c>
      <c r="G582" s="47">
        <v>13922</v>
      </c>
    </row>
    <row r="583" spans="3:7">
      <c r="C583" s="49">
        <f t="shared" si="11"/>
        <v>1</v>
      </c>
      <c r="D583" s="48">
        <v>42394</v>
      </c>
      <c r="E583" s="47">
        <v>5</v>
      </c>
      <c r="F583" s="47">
        <v>16813</v>
      </c>
      <c r="G583" s="47">
        <v>14073</v>
      </c>
    </row>
    <row r="584" spans="3:7">
      <c r="C584" s="49">
        <f t="shared" si="11"/>
        <v>1</v>
      </c>
      <c r="D584" s="48">
        <v>42394</v>
      </c>
      <c r="E584" s="47">
        <v>6</v>
      </c>
      <c r="F584" s="47">
        <v>17688</v>
      </c>
      <c r="G584" s="47">
        <v>14766</v>
      </c>
    </row>
    <row r="585" spans="3:7">
      <c r="C585" s="49">
        <f t="shared" si="11"/>
        <v>1</v>
      </c>
      <c r="D585" s="48">
        <v>42394</v>
      </c>
      <c r="E585" s="47">
        <v>7</v>
      </c>
      <c r="F585" s="47">
        <v>19062</v>
      </c>
      <c r="G585" s="47">
        <v>16260</v>
      </c>
    </row>
    <row r="586" spans="3:7">
      <c r="C586" s="49">
        <f t="shared" si="11"/>
        <v>1</v>
      </c>
      <c r="D586" s="48">
        <v>42394</v>
      </c>
      <c r="E586" s="47">
        <v>8</v>
      </c>
      <c r="F586" s="47">
        <v>20866</v>
      </c>
      <c r="G586" s="47">
        <v>17830</v>
      </c>
    </row>
    <row r="587" spans="3:7">
      <c r="C587" s="49">
        <f t="shared" si="11"/>
        <v>1</v>
      </c>
      <c r="D587" s="48">
        <v>42394</v>
      </c>
      <c r="E587" s="47">
        <v>9</v>
      </c>
      <c r="F587" s="47">
        <v>20884</v>
      </c>
      <c r="G587" s="47">
        <v>17927</v>
      </c>
    </row>
    <row r="588" spans="3:7">
      <c r="C588" s="49">
        <f t="shared" si="11"/>
        <v>1</v>
      </c>
      <c r="D588" s="48">
        <v>42394</v>
      </c>
      <c r="E588" s="47">
        <v>10</v>
      </c>
      <c r="F588" s="47">
        <v>20764</v>
      </c>
      <c r="G588" s="47">
        <v>17817</v>
      </c>
    </row>
    <row r="589" spans="3:7">
      <c r="C589" s="49">
        <f t="shared" si="11"/>
        <v>1</v>
      </c>
      <c r="D589" s="48">
        <v>42394</v>
      </c>
      <c r="E589" s="47">
        <v>11</v>
      </c>
      <c r="F589" s="47">
        <v>20638</v>
      </c>
      <c r="G589" s="47">
        <v>17650</v>
      </c>
    </row>
    <row r="590" spans="3:7">
      <c r="C590" s="49">
        <f t="shared" si="11"/>
        <v>1</v>
      </c>
      <c r="D590" s="48">
        <v>42394</v>
      </c>
      <c r="E590" s="47">
        <v>12</v>
      </c>
      <c r="F590" s="47">
        <v>20380</v>
      </c>
      <c r="G590" s="47">
        <v>17576</v>
      </c>
    </row>
    <row r="591" spans="3:7">
      <c r="C591" s="49">
        <f t="shared" si="11"/>
        <v>1</v>
      </c>
      <c r="D591" s="48">
        <v>42394</v>
      </c>
      <c r="E591" s="47">
        <v>13</v>
      </c>
      <c r="F591" s="47">
        <v>19898</v>
      </c>
      <c r="G591" s="47">
        <v>17124</v>
      </c>
    </row>
    <row r="592" spans="3:7">
      <c r="C592" s="49">
        <f t="shared" si="11"/>
        <v>1</v>
      </c>
      <c r="D592" s="48">
        <v>42394</v>
      </c>
      <c r="E592" s="47">
        <v>14</v>
      </c>
      <c r="F592" s="47">
        <v>19805</v>
      </c>
      <c r="G592" s="47">
        <v>17067</v>
      </c>
    </row>
    <row r="593" spans="3:7">
      <c r="C593" s="49">
        <f t="shared" si="11"/>
        <v>1</v>
      </c>
      <c r="D593" s="48">
        <v>42394</v>
      </c>
      <c r="E593" s="47">
        <v>15</v>
      </c>
      <c r="F593" s="47">
        <v>19676</v>
      </c>
      <c r="G593" s="47">
        <v>16804</v>
      </c>
    </row>
    <row r="594" spans="3:7">
      <c r="C594" s="49">
        <f t="shared" si="11"/>
        <v>1</v>
      </c>
      <c r="D594" s="48">
        <v>42394</v>
      </c>
      <c r="E594" s="47">
        <v>16</v>
      </c>
      <c r="F594" s="47">
        <v>19774</v>
      </c>
      <c r="G594" s="47">
        <v>16855</v>
      </c>
    </row>
    <row r="595" spans="3:7">
      <c r="C595" s="49">
        <f t="shared" si="11"/>
        <v>1</v>
      </c>
      <c r="D595" s="48">
        <v>42394</v>
      </c>
      <c r="E595" s="47">
        <v>17</v>
      </c>
      <c r="F595" s="47">
        <v>20634</v>
      </c>
      <c r="G595" s="47">
        <v>17784</v>
      </c>
    </row>
    <row r="596" spans="3:7">
      <c r="C596" s="49">
        <f t="shared" si="11"/>
        <v>1</v>
      </c>
      <c r="D596" s="48">
        <v>42394</v>
      </c>
      <c r="E596" s="47">
        <v>18</v>
      </c>
      <c r="F596" s="47">
        <v>21633</v>
      </c>
      <c r="G596" s="47">
        <v>18831</v>
      </c>
    </row>
    <row r="597" spans="3:7">
      <c r="C597" s="49">
        <f t="shared" si="11"/>
        <v>1</v>
      </c>
      <c r="D597" s="48">
        <v>42394</v>
      </c>
      <c r="E597" s="47">
        <v>19</v>
      </c>
      <c r="F597" s="47">
        <v>22075</v>
      </c>
      <c r="G597" s="47">
        <v>19199</v>
      </c>
    </row>
    <row r="598" spans="3:7">
      <c r="C598" s="49">
        <f t="shared" si="11"/>
        <v>1</v>
      </c>
      <c r="D598" s="48">
        <v>42394</v>
      </c>
      <c r="E598" s="47">
        <v>20</v>
      </c>
      <c r="F598" s="47">
        <v>21769</v>
      </c>
      <c r="G598" s="47">
        <v>18969</v>
      </c>
    </row>
    <row r="599" spans="3:7">
      <c r="C599" s="49">
        <f t="shared" si="11"/>
        <v>1</v>
      </c>
      <c r="D599" s="48">
        <v>42394</v>
      </c>
      <c r="E599" s="47">
        <v>21</v>
      </c>
      <c r="F599" s="47">
        <v>21062</v>
      </c>
      <c r="G599" s="47">
        <v>18347</v>
      </c>
    </row>
    <row r="600" spans="3:7">
      <c r="C600" s="49">
        <f t="shared" si="11"/>
        <v>1</v>
      </c>
      <c r="D600" s="48">
        <v>42394</v>
      </c>
      <c r="E600" s="47">
        <v>22</v>
      </c>
      <c r="F600" s="47">
        <v>20091</v>
      </c>
      <c r="G600" s="47">
        <v>17477</v>
      </c>
    </row>
    <row r="601" spans="3:7">
      <c r="C601" s="49">
        <f t="shared" si="11"/>
        <v>1</v>
      </c>
      <c r="D601" s="48">
        <v>42394</v>
      </c>
      <c r="E601" s="47">
        <v>23</v>
      </c>
      <c r="F601" s="47">
        <v>18837</v>
      </c>
      <c r="G601" s="47">
        <v>16179</v>
      </c>
    </row>
    <row r="602" spans="3:7">
      <c r="C602" s="49">
        <f t="shared" si="11"/>
        <v>1</v>
      </c>
      <c r="D602" s="48">
        <v>42394</v>
      </c>
      <c r="E602" s="47">
        <v>24</v>
      </c>
      <c r="F602" s="47">
        <v>17936</v>
      </c>
      <c r="G602" s="47">
        <v>15012</v>
      </c>
    </row>
    <row r="603" spans="3:7">
      <c r="C603" s="49">
        <f t="shared" si="11"/>
        <v>1</v>
      </c>
      <c r="D603" s="48">
        <v>42395</v>
      </c>
      <c r="E603" s="47">
        <v>1</v>
      </c>
      <c r="F603" s="47">
        <v>17302</v>
      </c>
      <c r="G603" s="47">
        <v>14201</v>
      </c>
    </row>
    <row r="604" spans="3:7">
      <c r="C604" s="49">
        <f t="shared" si="11"/>
        <v>1</v>
      </c>
      <c r="D604" s="48">
        <v>42395</v>
      </c>
      <c r="E604" s="47">
        <v>2</v>
      </c>
      <c r="F604" s="47">
        <v>16474</v>
      </c>
      <c r="G604" s="47">
        <v>13619</v>
      </c>
    </row>
    <row r="605" spans="3:7">
      <c r="C605" s="49">
        <f t="shared" si="11"/>
        <v>1</v>
      </c>
      <c r="D605" s="48">
        <v>42395</v>
      </c>
      <c r="E605" s="47">
        <v>3</v>
      </c>
      <c r="F605" s="47">
        <v>16692</v>
      </c>
      <c r="G605" s="47">
        <v>13315</v>
      </c>
    </row>
    <row r="606" spans="3:7">
      <c r="C606" s="49">
        <f t="shared" si="11"/>
        <v>1</v>
      </c>
      <c r="D606" s="48">
        <v>42395</v>
      </c>
      <c r="E606" s="47">
        <v>4</v>
      </c>
      <c r="F606" s="47">
        <v>16720</v>
      </c>
      <c r="G606" s="47">
        <v>13295</v>
      </c>
    </row>
    <row r="607" spans="3:7">
      <c r="C607" s="49">
        <f t="shared" si="11"/>
        <v>1</v>
      </c>
      <c r="D607" s="48">
        <v>42395</v>
      </c>
      <c r="E607" s="47">
        <v>5</v>
      </c>
      <c r="F607" s="47">
        <v>16877</v>
      </c>
      <c r="G607" s="47">
        <v>13464</v>
      </c>
    </row>
    <row r="608" spans="3:7">
      <c r="C608" s="49">
        <f t="shared" si="11"/>
        <v>1</v>
      </c>
      <c r="D608" s="48">
        <v>42395</v>
      </c>
      <c r="E608" s="47">
        <v>6</v>
      </c>
      <c r="F608" s="47">
        <v>17155</v>
      </c>
      <c r="G608" s="47">
        <v>14081</v>
      </c>
    </row>
    <row r="609" spans="3:7">
      <c r="C609" s="49">
        <f t="shared" si="11"/>
        <v>1</v>
      </c>
      <c r="D609" s="48">
        <v>42395</v>
      </c>
      <c r="E609" s="47">
        <v>7</v>
      </c>
      <c r="F609" s="47">
        <v>18166</v>
      </c>
      <c r="G609" s="47">
        <v>15362</v>
      </c>
    </row>
    <row r="610" spans="3:7">
      <c r="C610" s="49">
        <f t="shared" si="11"/>
        <v>1</v>
      </c>
      <c r="D610" s="48">
        <v>42395</v>
      </c>
      <c r="E610" s="47">
        <v>8</v>
      </c>
      <c r="F610" s="47">
        <v>19918</v>
      </c>
      <c r="G610" s="47">
        <v>16902</v>
      </c>
    </row>
    <row r="611" spans="3:7">
      <c r="C611" s="49">
        <f t="shared" si="11"/>
        <v>1</v>
      </c>
      <c r="D611" s="48">
        <v>42395</v>
      </c>
      <c r="E611" s="47">
        <v>9</v>
      </c>
      <c r="F611" s="47">
        <v>19945</v>
      </c>
      <c r="G611" s="47">
        <v>17103</v>
      </c>
    </row>
    <row r="612" spans="3:7">
      <c r="C612" s="49">
        <f t="shared" si="11"/>
        <v>1</v>
      </c>
      <c r="D612" s="48">
        <v>42395</v>
      </c>
      <c r="E612" s="47">
        <v>10</v>
      </c>
      <c r="F612" s="47">
        <v>20026</v>
      </c>
      <c r="G612" s="47">
        <v>17131</v>
      </c>
    </row>
    <row r="613" spans="3:7">
      <c r="C613" s="49">
        <f t="shared" si="11"/>
        <v>1</v>
      </c>
      <c r="D613" s="48">
        <v>42395</v>
      </c>
      <c r="E613" s="47">
        <v>11</v>
      </c>
      <c r="F613" s="47">
        <v>19990</v>
      </c>
      <c r="G613" s="47">
        <v>17189</v>
      </c>
    </row>
    <row r="614" spans="3:7">
      <c r="C614" s="49">
        <f t="shared" si="11"/>
        <v>1</v>
      </c>
      <c r="D614" s="48">
        <v>42395</v>
      </c>
      <c r="E614" s="47">
        <v>12</v>
      </c>
      <c r="F614" s="47">
        <v>20173</v>
      </c>
      <c r="G614" s="47">
        <v>17310</v>
      </c>
    </row>
    <row r="615" spans="3:7">
      <c r="C615" s="49">
        <f t="shared" si="11"/>
        <v>1</v>
      </c>
      <c r="D615" s="48">
        <v>42395</v>
      </c>
      <c r="E615" s="47">
        <v>13</v>
      </c>
      <c r="F615" s="47">
        <v>20306</v>
      </c>
      <c r="G615" s="47">
        <v>17461</v>
      </c>
    </row>
    <row r="616" spans="3:7">
      <c r="C616" s="49">
        <f t="shared" si="11"/>
        <v>1</v>
      </c>
      <c r="D616" s="48">
        <v>42395</v>
      </c>
      <c r="E616" s="47">
        <v>14</v>
      </c>
      <c r="F616" s="47">
        <v>20474</v>
      </c>
      <c r="G616" s="47">
        <v>17514</v>
      </c>
    </row>
    <row r="617" spans="3:7">
      <c r="C617" s="49">
        <f t="shared" si="11"/>
        <v>1</v>
      </c>
      <c r="D617" s="48">
        <v>42395</v>
      </c>
      <c r="E617" s="47">
        <v>15</v>
      </c>
      <c r="F617" s="47">
        <v>20359</v>
      </c>
      <c r="G617" s="47">
        <v>17420</v>
      </c>
    </row>
    <row r="618" spans="3:7">
      <c r="C618" s="49">
        <f t="shared" si="11"/>
        <v>1</v>
      </c>
      <c r="D618" s="48">
        <v>42395</v>
      </c>
      <c r="E618" s="47">
        <v>16</v>
      </c>
      <c r="F618" s="47">
        <v>20308</v>
      </c>
      <c r="G618" s="47">
        <v>17419</v>
      </c>
    </row>
    <row r="619" spans="3:7">
      <c r="C619" s="49">
        <f t="shared" si="11"/>
        <v>1</v>
      </c>
      <c r="D619" s="48">
        <v>42395</v>
      </c>
      <c r="E619" s="47">
        <v>17</v>
      </c>
      <c r="F619" s="47">
        <v>20751</v>
      </c>
      <c r="G619" s="47">
        <v>18068</v>
      </c>
    </row>
    <row r="620" spans="3:7">
      <c r="C620" s="49">
        <f t="shared" si="11"/>
        <v>1</v>
      </c>
      <c r="D620" s="48">
        <v>42395</v>
      </c>
      <c r="E620" s="47">
        <v>18</v>
      </c>
      <c r="F620" s="47">
        <v>21637</v>
      </c>
      <c r="G620" s="47">
        <v>18820</v>
      </c>
    </row>
    <row r="621" spans="3:7">
      <c r="C621" s="49">
        <f t="shared" si="11"/>
        <v>1</v>
      </c>
      <c r="D621" s="48">
        <v>42395</v>
      </c>
      <c r="E621" s="47">
        <v>19</v>
      </c>
      <c r="F621" s="47">
        <v>21439</v>
      </c>
      <c r="G621" s="47">
        <v>18728</v>
      </c>
    </row>
    <row r="622" spans="3:7">
      <c r="C622" s="49">
        <f t="shared" si="11"/>
        <v>1</v>
      </c>
      <c r="D622" s="48">
        <v>42395</v>
      </c>
      <c r="E622" s="47">
        <v>20</v>
      </c>
      <c r="F622" s="47">
        <v>21452</v>
      </c>
      <c r="G622" s="47">
        <v>18670</v>
      </c>
    </row>
    <row r="623" spans="3:7">
      <c r="C623" s="49">
        <f t="shared" si="11"/>
        <v>1</v>
      </c>
      <c r="D623" s="48">
        <v>42395</v>
      </c>
      <c r="E623" s="47">
        <v>21</v>
      </c>
      <c r="F623" s="47">
        <v>21027</v>
      </c>
      <c r="G623" s="47">
        <v>18322</v>
      </c>
    </row>
    <row r="624" spans="3:7">
      <c r="C624" s="49">
        <f t="shared" si="11"/>
        <v>1</v>
      </c>
      <c r="D624" s="48">
        <v>42395</v>
      </c>
      <c r="E624" s="47">
        <v>22</v>
      </c>
      <c r="F624" s="47">
        <v>20028</v>
      </c>
      <c r="G624" s="47">
        <v>17522</v>
      </c>
    </row>
    <row r="625" spans="3:7">
      <c r="C625" s="49">
        <f t="shared" si="11"/>
        <v>1</v>
      </c>
      <c r="D625" s="48">
        <v>42395</v>
      </c>
      <c r="E625" s="47">
        <v>23</v>
      </c>
      <c r="F625" s="47">
        <v>19078</v>
      </c>
      <c r="G625" s="47">
        <v>16347</v>
      </c>
    </row>
    <row r="626" spans="3:7">
      <c r="C626" s="49">
        <f t="shared" si="11"/>
        <v>1</v>
      </c>
      <c r="D626" s="48">
        <v>42395</v>
      </c>
      <c r="E626" s="47">
        <v>24</v>
      </c>
      <c r="F626" s="47">
        <v>17754</v>
      </c>
      <c r="G626" s="47">
        <v>15157</v>
      </c>
    </row>
    <row r="627" spans="3:7">
      <c r="C627" s="49">
        <f t="shared" si="11"/>
        <v>1</v>
      </c>
      <c r="D627" s="48">
        <v>42396</v>
      </c>
      <c r="E627" s="47">
        <v>1</v>
      </c>
      <c r="F627" s="47">
        <v>17234</v>
      </c>
      <c r="G627" s="47">
        <v>14347</v>
      </c>
    </row>
    <row r="628" spans="3:7">
      <c r="C628" s="49">
        <f t="shared" si="11"/>
        <v>1</v>
      </c>
      <c r="D628" s="48">
        <v>42396</v>
      </c>
      <c r="E628" s="47">
        <v>2</v>
      </c>
      <c r="F628" s="47">
        <v>16996</v>
      </c>
      <c r="G628" s="47">
        <v>13973</v>
      </c>
    </row>
    <row r="629" spans="3:7">
      <c r="C629" s="49">
        <f t="shared" si="11"/>
        <v>1</v>
      </c>
      <c r="D629" s="48">
        <v>42396</v>
      </c>
      <c r="E629" s="47">
        <v>3</v>
      </c>
      <c r="F629" s="47">
        <v>16830</v>
      </c>
      <c r="G629" s="47">
        <v>13832</v>
      </c>
    </row>
    <row r="630" spans="3:7">
      <c r="C630" s="49">
        <f t="shared" si="11"/>
        <v>1</v>
      </c>
      <c r="D630" s="48">
        <v>42396</v>
      </c>
      <c r="E630" s="47">
        <v>4</v>
      </c>
      <c r="F630" s="47">
        <v>16877</v>
      </c>
      <c r="G630" s="47">
        <v>13870</v>
      </c>
    </row>
    <row r="631" spans="3:7">
      <c r="C631" s="49">
        <f t="shared" si="11"/>
        <v>1</v>
      </c>
      <c r="D631" s="48">
        <v>42396</v>
      </c>
      <c r="E631" s="47">
        <v>5</v>
      </c>
      <c r="F631" s="47">
        <v>17156</v>
      </c>
      <c r="G631" s="47">
        <v>14003</v>
      </c>
    </row>
    <row r="632" spans="3:7">
      <c r="C632" s="49">
        <f t="shared" si="11"/>
        <v>1</v>
      </c>
      <c r="D632" s="48">
        <v>42396</v>
      </c>
      <c r="E632" s="47">
        <v>6</v>
      </c>
      <c r="F632" s="47">
        <v>17383</v>
      </c>
      <c r="G632" s="47">
        <v>14711</v>
      </c>
    </row>
    <row r="633" spans="3:7">
      <c r="C633" s="49">
        <f t="shared" si="11"/>
        <v>1</v>
      </c>
      <c r="D633" s="48">
        <v>42396</v>
      </c>
      <c r="E633" s="47">
        <v>7</v>
      </c>
      <c r="F633" s="47">
        <v>18854</v>
      </c>
      <c r="G633" s="47">
        <v>16141</v>
      </c>
    </row>
    <row r="634" spans="3:7">
      <c r="C634" s="49">
        <f t="shared" si="11"/>
        <v>1</v>
      </c>
      <c r="D634" s="48">
        <v>42396</v>
      </c>
      <c r="E634" s="47">
        <v>8</v>
      </c>
      <c r="F634" s="47">
        <v>20427</v>
      </c>
      <c r="G634" s="47">
        <v>17757</v>
      </c>
    </row>
    <row r="635" spans="3:7">
      <c r="C635" s="49">
        <f t="shared" si="11"/>
        <v>1</v>
      </c>
      <c r="D635" s="48">
        <v>42396</v>
      </c>
      <c r="E635" s="47">
        <v>9</v>
      </c>
      <c r="F635" s="47">
        <v>20566</v>
      </c>
      <c r="G635" s="47">
        <v>17962</v>
      </c>
    </row>
    <row r="636" spans="3:7">
      <c r="C636" s="49">
        <f t="shared" si="11"/>
        <v>1</v>
      </c>
      <c r="D636" s="48">
        <v>42396</v>
      </c>
      <c r="E636" s="47">
        <v>10</v>
      </c>
      <c r="F636" s="47">
        <v>20276</v>
      </c>
      <c r="G636" s="47">
        <v>17740</v>
      </c>
    </row>
    <row r="637" spans="3:7">
      <c r="C637" s="49">
        <f t="shared" si="11"/>
        <v>1</v>
      </c>
      <c r="D637" s="48">
        <v>42396</v>
      </c>
      <c r="E637" s="47">
        <v>11</v>
      </c>
      <c r="F637" s="47">
        <v>19651</v>
      </c>
      <c r="G637" s="47">
        <v>17221</v>
      </c>
    </row>
    <row r="638" spans="3:7">
      <c r="C638" s="49">
        <f t="shared" si="11"/>
        <v>1</v>
      </c>
      <c r="D638" s="48">
        <v>42396</v>
      </c>
      <c r="E638" s="47">
        <v>12</v>
      </c>
      <c r="F638" s="47">
        <v>19364</v>
      </c>
      <c r="G638" s="47">
        <v>16917</v>
      </c>
    </row>
    <row r="639" spans="3:7">
      <c r="C639" s="49">
        <f t="shared" si="11"/>
        <v>1</v>
      </c>
      <c r="D639" s="48">
        <v>42396</v>
      </c>
      <c r="E639" s="47">
        <v>13</v>
      </c>
      <c r="F639" s="47">
        <v>19076</v>
      </c>
      <c r="G639" s="47">
        <v>16523</v>
      </c>
    </row>
    <row r="640" spans="3:7">
      <c r="C640" s="49">
        <f t="shared" si="11"/>
        <v>1</v>
      </c>
      <c r="D640" s="48">
        <v>42396</v>
      </c>
      <c r="E640" s="47">
        <v>14</v>
      </c>
      <c r="F640" s="47">
        <v>19529</v>
      </c>
      <c r="G640" s="47">
        <v>16544</v>
      </c>
    </row>
    <row r="641" spans="3:7">
      <c r="C641" s="49">
        <f t="shared" si="11"/>
        <v>1</v>
      </c>
      <c r="D641" s="48">
        <v>42396</v>
      </c>
      <c r="E641" s="47">
        <v>15</v>
      </c>
      <c r="F641" s="47">
        <v>19565</v>
      </c>
      <c r="G641" s="47">
        <v>16530</v>
      </c>
    </row>
    <row r="642" spans="3:7">
      <c r="C642" s="49">
        <f t="shared" si="11"/>
        <v>1</v>
      </c>
      <c r="D642" s="48">
        <v>42396</v>
      </c>
      <c r="E642" s="47">
        <v>16</v>
      </c>
      <c r="F642" s="47">
        <v>19915</v>
      </c>
      <c r="G642" s="47">
        <v>16972</v>
      </c>
    </row>
    <row r="643" spans="3:7">
      <c r="C643" s="49">
        <f t="shared" si="11"/>
        <v>1</v>
      </c>
      <c r="D643" s="48">
        <v>42396</v>
      </c>
      <c r="E643" s="47">
        <v>17</v>
      </c>
      <c r="F643" s="47">
        <v>20722</v>
      </c>
      <c r="G643" s="47">
        <v>17923</v>
      </c>
    </row>
    <row r="644" spans="3:7">
      <c r="C644" s="49">
        <f t="shared" ref="C644:C707" si="12">MONTH(D644)</f>
        <v>1</v>
      </c>
      <c r="D644" s="48">
        <v>42396</v>
      </c>
      <c r="E644" s="47">
        <v>18</v>
      </c>
      <c r="F644" s="47">
        <v>22046</v>
      </c>
      <c r="G644" s="47">
        <v>19101</v>
      </c>
    </row>
    <row r="645" spans="3:7">
      <c r="C645" s="49">
        <f t="shared" si="12"/>
        <v>1</v>
      </c>
      <c r="D645" s="48">
        <v>42396</v>
      </c>
      <c r="E645" s="47">
        <v>19</v>
      </c>
      <c r="F645" s="47">
        <v>21867</v>
      </c>
      <c r="G645" s="47">
        <v>19124</v>
      </c>
    </row>
    <row r="646" spans="3:7">
      <c r="C646" s="49">
        <f t="shared" si="12"/>
        <v>1</v>
      </c>
      <c r="D646" s="48">
        <v>42396</v>
      </c>
      <c r="E646" s="47">
        <v>20</v>
      </c>
      <c r="F646" s="47">
        <v>21705</v>
      </c>
      <c r="G646" s="47">
        <v>18959</v>
      </c>
    </row>
    <row r="647" spans="3:7">
      <c r="C647" s="49">
        <f t="shared" si="12"/>
        <v>1</v>
      </c>
      <c r="D647" s="48">
        <v>42396</v>
      </c>
      <c r="E647" s="47">
        <v>21</v>
      </c>
      <c r="F647" s="47">
        <v>21356</v>
      </c>
      <c r="G647" s="47">
        <v>18503</v>
      </c>
    </row>
    <row r="648" spans="3:7">
      <c r="C648" s="49">
        <f t="shared" si="12"/>
        <v>1</v>
      </c>
      <c r="D648" s="48">
        <v>42396</v>
      </c>
      <c r="E648" s="47">
        <v>22</v>
      </c>
      <c r="F648" s="47">
        <v>20410</v>
      </c>
      <c r="G648" s="47">
        <v>17707</v>
      </c>
    </row>
    <row r="649" spans="3:7">
      <c r="C649" s="49">
        <f t="shared" si="12"/>
        <v>1</v>
      </c>
      <c r="D649" s="48">
        <v>42396</v>
      </c>
      <c r="E649" s="47">
        <v>23</v>
      </c>
      <c r="F649" s="47">
        <v>19407</v>
      </c>
      <c r="G649" s="47">
        <v>16699</v>
      </c>
    </row>
    <row r="650" spans="3:7">
      <c r="C650" s="49">
        <f t="shared" si="12"/>
        <v>1</v>
      </c>
      <c r="D650" s="48">
        <v>42396</v>
      </c>
      <c r="E650" s="47">
        <v>24</v>
      </c>
      <c r="F650" s="47">
        <v>18318</v>
      </c>
      <c r="G650" s="47">
        <v>15423</v>
      </c>
    </row>
    <row r="651" spans="3:7">
      <c r="C651" s="49">
        <f t="shared" si="12"/>
        <v>1</v>
      </c>
      <c r="D651" s="48">
        <v>42397</v>
      </c>
      <c r="E651" s="47">
        <v>1</v>
      </c>
      <c r="F651" s="47">
        <v>17847</v>
      </c>
      <c r="G651" s="47">
        <v>14741</v>
      </c>
    </row>
    <row r="652" spans="3:7">
      <c r="C652" s="49">
        <f t="shared" si="12"/>
        <v>1</v>
      </c>
      <c r="D652" s="48">
        <v>42397</v>
      </c>
      <c r="E652" s="47">
        <v>2</v>
      </c>
      <c r="F652" s="47">
        <v>17657</v>
      </c>
      <c r="G652" s="47">
        <v>14263</v>
      </c>
    </row>
    <row r="653" spans="3:7">
      <c r="C653" s="49">
        <f t="shared" si="12"/>
        <v>1</v>
      </c>
      <c r="D653" s="48">
        <v>42397</v>
      </c>
      <c r="E653" s="47">
        <v>3</v>
      </c>
      <c r="F653" s="47">
        <v>17594</v>
      </c>
      <c r="G653" s="47">
        <v>14071</v>
      </c>
    </row>
    <row r="654" spans="3:7">
      <c r="C654" s="49">
        <f t="shared" si="12"/>
        <v>1</v>
      </c>
      <c r="D654" s="48">
        <v>42397</v>
      </c>
      <c r="E654" s="47">
        <v>4</v>
      </c>
      <c r="F654" s="47">
        <v>17643</v>
      </c>
      <c r="G654" s="47">
        <v>13974</v>
      </c>
    </row>
    <row r="655" spans="3:7">
      <c r="C655" s="49">
        <f t="shared" si="12"/>
        <v>1</v>
      </c>
      <c r="D655" s="48">
        <v>42397</v>
      </c>
      <c r="E655" s="47">
        <v>5</v>
      </c>
      <c r="F655" s="47">
        <v>17589</v>
      </c>
      <c r="G655" s="47">
        <v>14072</v>
      </c>
    </row>
    <row r="656" spans="3:7">
      <c r="C656" s="49">
        <f t="shared" si="12"/>
        <v>1</v>
      </c>
      <c r="D656" s="48">
        <v>42397</v>
      </c>
      <c r="E656" s="47">
        <v>6</v>
      </c>
      <c r="F656" s="47">
        <v>17841</v>
      </c>
      <c r="G656" s="47">
        <v>14719</v>
      </c>
    </row>
    <row r="657" spans="3:7">
      <c r="C657" s="49">
        <f t="shared" si="12"/>
        <v>1</v>
      </c>
      <c r="D657" s="48">
        <v>42397</v>
      </c>
      <c r="E657" s="47">
        <v>7</v>
      </c>
      <c r="F657" s="47">
        <v>18851</v>
      </c>
      <c r="G657" s="47">
        <v>16017</v>
      </c>
    </row>
    <row r="658" spans="3:7">
      <c r="C658" s="49">
        <f t="shared" si="12"/>
        <v>1</v>
      </c>
      <c r="D658" s="48">
        <v>42397</v>
      </c>
      <c r="E658" s="47">
        <v>8</v>
      </c>
      <c r="F658" s="47">
        <v>20464</v>
      </c>
      <c r="G658" s="47">
        <v>17484</v>
      </c>
    </row>
    <row r="659" spans="3:7">
      <c r="C659" s="49">
        <f t="shared" si="12"/>
        <v>1</v>
      </c>
      <c r="D659" s="48">
        <v>42397</v>
      </c>
      <c r="E659" s="47">
        <v>9</v>
      </c>
      <c r="F659" s="47">
        <v>20821</v>
      </c>
      <c r="G659" s="47">
        <v>17794</v>
      </c>
    </row>
    <row r="660" spans="3:7">
      <c r="C660" s="49">
        <f t="shared" si="12"/>
        <v>1</v>
      </c>
      <c r="D660" s="48">
        <v>42397</v>
      </c>
      <c r="E660" s="47">
        <v>10</v>
      </c>
      <c r="F660" s="47">
        <v>20698</v>
      </c>
      <c r="G660" s="47">
        <v>17737</v>
      </c>
    </row>
    <row r="661" spans="3:7">
      <c r="C661" s="49">
        <f t="shared" si="12"/>
        <v>1</v>
      </c>
      <c r="D661" s="48">
        <v>42397</v>
      </c>
      <c r="E661" s="47">
        <v>11</v>
      </c>
      <c r="F661" s="47">
        <v>20310</v>
      </c>
      <c r="G661" s="47">
        <v>17838</v>
      </c>
    </row>
    <row r="662" spans="3:7">
      <c r="C662" s="49">
        <f t="shared" si="12"/>
        <v>1</v>
      </c>
      <c r="D662" s="48">
        <v>42397</v>
      </c>
      <c r="E662" s="47">
        <v>12</v>
      </c>
      <c r="F662" s="47">
        <v>19859</v>
      </c>
      <c r="G662" s="47">
        <v>17844</v>
      </c>
    </row>
    <row r="663" spans="3:7">
      <c r="C663" s="49">
        <f t="shared" si="12"/>
        <v>1</v>
      </c>
      <c r="D663" s="48">
        <v>42397</v>
      </c>
      <c r="E663" s="47">
        <v>13</v>
      </c>
      <c r="F663" s="47">
        <v>19773</v>
      </c>
      <c r="G663" s="47">
        <v>17763</v>
      </c>
    </row>
    <row r="664" spans="3:7">
      <c r="C664" s="49">
        <f t="shared" si="12"/>
        <v>1</v>
      </c>
      <c r="D664" s="48">
        <v>42397</v>
      </c>
      <c r="E664" s="47">
        <v>14</v>
      </c>
      <c r="F664" s="47">
        <v>19618</v>
      </c>
      <c r="G664" s="47">
        <v>17747</v>
      </c>
    </row>
    <row r="665" spans="3:7">
      <c r="C665" s="49">
        <f t="shared" si="12"/>
        <v>1</v>
      </c>
      <c r="D665" s="48">
        <v>42397</v>
      </c>
      <c r="E665" s="47">
        <v>15</v>
      </c>
      <c r="F665" s="47">
        <v>19665</v>
      </c>
      <c r="G665" s="47">
        <v>17829</v>
      </c>
    </row>
    <row r="666" spans="3:7">
      <c r="C666" s="49">
        <f t="shared" si="12"/>
        <v>1</v>
      </c>
      <c r="D666" s="48">
        <v>42397</v>
      </c>
      <c r="E666" s="47">
        <v>16</v>
      </c>
      <c r="F666" s="47">
        <v>20144</v>
      </c>
      <c r="G666" s="47">
        <v>18007</v>
      </c>
    </row>
    <row r="667" spans="3:7">
      <c r="C667" s="49">
        <f t="shared" si="12"/>
        <v>1</v>
      </c>
      <c r="D667" s="48">
        <v>42397</v>
      </c>
      <c r="E667" s="47">
        <v>17</v>
      </c>
      <c r="F667" s="47">
        <v>20809</v>
      </c>
      <c r="G667" s="47">
        <v>18563</v>
      </c>
    </row>
    <row r="668" spans="3:7">
      <c r="C668" s="49">
        <f t="shared" si="12"/>
        <v>1</v>
      </c>
      <c r="D668" s="48">
        <v>42397</v>
      </c>
      <c r="E668" s="47">
        <v>18</v>
      </c>
      <c r="F668" s="47">
        <v>21574</v>
      </c>
      <c r="G668" s="47">
        <v>19281</v>
      </c>
    </row>
    <row r="669" spans="3:7">
      <c r="C669" s="49">
        <f t="shared" si="12"/>
        <v>1</v>
      </c>
      <c r="D669" s="48">
        <v>42397</v>
      </c>
      <c r="E669" s="47">
        <v>19</v>
      </c>
      <c r="F669" s="47">
        <v>21645</v>
      </c>
      <c r="G669" s="47">
        <v>19356</v>
      </c>
    </row>
    <row r="670" spans="3:7">
      <c r="C670" s="49">
        <f t="shared" si="12"/>
        <v>1</v>
      </c>
      <c r="D670" s="48">
        <v>42397</v>
      </c>
      <c r="E670" s="47">
        <v>20</v>
      </c>
      <c r="F670" s="47">
        <v>21427</v>
      </c>
      <c r="G670" s="47">
        <v>19130</v>
      </c>
    </row>
    <row r="671" spans="3:7">
      <c r="C671" s="49">
        <f t="shared" si="12"/>
        <v>1</v>
      </c>
      <c r="D671" s="48">
        <v>42397</v>
      </c>
      <c r="E671" s="47">
        <v>21</v>
      </c>
      <c r="F671" s="47">
        <v>20991</v>
      </c>
      <c r="G671" s="47">
        <v>18696</v>
      </c>
    </row>
    <row r="672" spans="3:7">
      <c r="C672" s="49">
        <f t="shared" si="12"/>
        <v>1</v>
      </c>
      <c r="D672" s="48">
        <v>42397</v>
      </c>
      <c r="E672" s="47">
        <v>22</v>
      </c>
      <c r="F672" s="47">
        <v>19992</v>
      </c>
      <c r="G672" s="47">
        <v>17840</v>
      </c>
    </row>
    <row r="673" spans="3:7">
      <c r="C673" s="49">
        <f t="shared" si="12"/>
        <v>1</v>
      </c>
      <c r="D673" s="48">
        <v>42397</v>
      </c>
      <c r="E673" s="47">
        <v>23</v>
      </c>
      <c r="F673" s="47">
        <v>18958</v>
      </c>
      <c r="G673" s="47">
        <v>16552</v>
      </c>
    </row>
    <row r="674" spans="3:7">
      <c r="C674" s="49">
        <f t="shared" si="12"/>
        <v>1</v>
      </c>
      <c r="D674" s="48">
        <v>42397</v>
      </c>
      <c r="E674" s="47">
        <v>24</v>
      </c>
      <c r="F674" s="47">
        <v>18175</v>
      </c>
      <c r="G674" s="47">
        <v>15385</v>
      </c>
    </row>
    <row r="675" spans="3:7">
      <c r="C675" s="49">
        <f t="shared" si="12"/>
        <v>1</v>
      </c>
      <c r="D675" s="48">
        <v>42398</v>
      </c>
      <c r="E675" s="47">
        <v>1</v>
      </c>
      <c r="F675" s="47">
        <v>18039</v>
      </c>
      <c r="G675" s="47">
        <v>14598</v>
      </c>
    </row>
    <row r="676" spans="3:7">
      <c r="C676" s="49">
        <f t="shared" si="12"/>
        <v>1</v>
      </c>
      <c r="D676" s="48">
        <v>42398</v>
      </c>
      <c r="E676" s="47">
        <v>2</v>
      </c>
      <c r="F676" s="47">
        <v>17857</v>
      </c>
      <c r="G676" s="47">
        <v>14125</v>
      </c>
    </row>
    <row r="677" spans="3:7">
      <c r="C677" s="49">
        <f t="shared" si="12"/>
        <v>1</v>
      </c>
      <c r="D677" s="48">
        <v>42398</v>
      </c>
      <c r="E677" s="47">
        <v>3</v>
      </c>
      <c r="F677" s="47">
        <v>17647</v>
      </c>
      <c r="G677" s="47">
        <v>13946</v>
      </c>
    </row>
    <row r="678" spans="3:7">
      <c r="C678" s="49">
        <f t="shared" si="12"/>
        <v>1</v>
      </c>
      <c r="D678" s="48">
        <v>42398</v>
      </c>
      <c r="E678" s="47">
        <v>4</v>
      </c>
      <c r="F678" s="47">
        <v>17749</v>
      </c>
      <c r="G678" s="47">
        <v>13994</v>
      </c>
    </row>
    <row r="679" spans="3:7">
      <c r="C679" s="49">
        <f t="shared" si="12"/>
        <v>1</v>
      </c>
      <c r="D679" s="48">
        <v>42398</v>
      </c>
      <c r="E679" s="47">
        <v>5</v>
      </c>
      <c r="F679" s="47">
        <v>17972</v>
      </c>
      <c r="G679" s="47">
        <v>14144</v>
      </c>
    </row>
    <row r="680" spans="3:7">
      <c r="C680" s="49">
        <f t="shared" si="12"/>
        <v>1</v>
      </c>
      <c r="D680" s="48">
        <v>42398</v>
      </c>
      <c r="E680" s="47">
        <v>6</v>
      </c>
      <c r="F680" s="47">
        <v>18405</v>
      </c>
      <c r="G680" s="47">
        <v>14885</v>
      </c>
    </row>
    <row r="681" spans="3:7">
      <c r="C681" s="49">
        <f t="shared" si="12"/>
        <v>1</v>
      </c>
      <c r="D681" s="48">
        <v>42398</v>
      </c>
      <c r="E681" s="47">
        <v>7</v>
      </c>
      <c r="F681" s="47">
        <v>19425</v>
      </c>
      <c r="G681" s="47">
        <v>16305</v>
      </c>
    </row>
    <row r="682" spans="3:7">
      <c r="C682" s="49">
        <f t="shared" si="12"/>
        <v>1</v>
      </c>
      <c r="D682" s="48">
        <v>42398</v>
      </c>
      <c r="E682" s="47">
        <v>8</v>
      </c>
      <c r="F682" s="47">
        <v>20850</v>
      </c>
      <c r="G682" s="47">
        <v>17897</v>
      </c>
    </row>
    <row r="683" spans="3:7">
      <c r="C683" s="49">
        <f t="shared" si="12"/>
        <v>1</v>
      </c>
      <c r="D683" s="48">
        <v>42398</v>
      </c>
      <c r="E683" s="47">
        <v>9</v>
      </c>
      <c r="F683" s="47">
        <v>21047</v>
      </c>
      <c r="G683" s="47">
        <v>18153</v>
      </c>
    </row>
    <row r="684" spans="3:7">
      <c r="C684" s="49">
        <f t="shared" si="12"/>
        <v>1</v>
      </c>
      <c r="D684" s="48">
        <v>42398</v>
      </c>
      <c r="E684" s="47">
        <v>10</v>
      </c>
      <c r="F684" s="47">
        <v>20814</v>
      </c>
      <c r="G684" s="47">
        <v>17857</v>
      </c>
    </row>
    <row r="685" spans="3:7">
      <c r="C685" s="49">
        <f t="shared" si="12"/>
        <v>1</v>
      </c>
      <c r="D685" s="48">
        <v>42398</v>
      </c>
      <c r="E685" s="47">
        <v>11</v>
      </c>
      <c r="F685" s="47">
        <v>20610</v>
      </c>
      <c r="G685" s="47">
        <v>17630</v>
      </c>
    </row>
    <row r="686" spans="3:7">
      <c r="C686" s="49">
        <f t="shared" si="12"/>
        <v>1</v>
      </c>
      <c r="D686" s="48">
        <v>42398</v>
      </c>
      <c r="E686" s="47">
        <v>12</v>
      </c>
      <c r="F686" s="47">
        <v>20440</v>
      </c>
      <c r="G686" s="47">
        <v>17404</v>
      </c>
    </row>
    <row r="687" spans="3:7">
      <c r="C687" s="49">
        <f t="shared" si="12"/>
        <v>1</v>
      </c>
      <c r="D687" s="48">
        <v>42398</v>
      </c>
      <c r="E687" s="47">
        <v>13</v>
      </c>
      <c r="F687" s="47">
        <v>20306</v>
      </c>
      <c r="G687" s="47">
        <v>17270</v>
      </c>
    </row>
    <row r="688" spans="3:7">
      <c r="C688" s="49">
        <f t="shared" si="12"/>
        <v>1</v>
      </c>
      <c r="D688" s="48">
        <v>42398</v>
      </c>
      <c r="E688" s="47">
        <v>14</v>
      </c>
      <c r="F688" s="47">
        <v>20275</v>
      </c>
      <c r="G688" s="47">
        <v>17282</v>
      </c>
    </row>
    <row r="689" spans="3:7">
      <c r="C689" s="49">
        <f t="shared" si="12"/>
        <v>1</v>
      </c>
      <c r="D689" s="48">
        <v>42398</v>
      </c>
      <c r="E689" s="47">
        <v>15</v>
      </c>
      <c r="F689" s="47">
        <v>20242</v>
      </c>
      <c r="G689" s="47">
        <v>17292</v>
      </c>
    </row>
    <row r="690" spans="3:7">
      <c r="C690" s="49">
        <f t="shared" si="12"/>
        <v>1</v>
      </c>
      <c r="D690" s="48">
        <v>42398</v>
      </c>
      <c r="E690" s="47">
        <v>16</v>
      </c>
      <c r="F690" s="47">
        <v>20405</v>
      </c>
      <c r="G690" s="47">
        <v>17475</v>
      </c>
    </row>
    <row r="691" spans="3:7">
      <c r="C691" s="49">
        <f t="shared" si="12"/>
        <v>1</v>
      </c>
      <c r="D691" s="48">
        <v>42398</v>
      </c>
      <c r="E691" s="47">
        <v>17</v>
      </c>
      <c r="F691" s="47">
        <v>21112</v>
      </c>
      <c r="G691" s="47">
        <v>18189</v>
      </c>
    </row>
    <row r="692" spans="3:7">
      <c r="C692" s="49">
        <f t="shared" si="12"/>
        <v>1</v>
      </c>
      <c r="D692" s="48">
        <v>42398</v>
      </c>
      <c r="E692" s="47">
        <v>18</v>
      </c>
      <c r="F692" s="47">
        <v>22002</v>
      </c>
      <c r="G692" s="47">
        <v>19130</v>
      </c>
    </row>
    <row r="693" spans="3:7">
      <c r="C693" s="49">
        <f t="shared" si="12"/>
        <v>1</v>
      </c>
      <c r="D693" s="48">
        <v>42398</v>
      </c>
      <c r="E693" s="47">
        <v>19</v>
      </c>
      <c r="F693" s="47">
        <v>22104</v>
      </c>
      <c r="G693" s="47">
        <v>19439</v>
      </c>
    </row>
    <row r="694" spans="3:7">
      <c r="C694" s="49">
        <f t="shared" si="12"/>
        <v>1</v>
      </c>
      <c r="D694" s="48">
        <v>42398</v>
      </c>
      <c r="E694" s="47">
        <v>20</v>
      </c>
      <c r="F694" s="47">
        <v>21708</v>
      </c>
      <c r="G694" s="47">
        <v>19350</v>
      </c>
    </row>
    <row r="695" spans="3:7">
      <c r="C695" s="49">
        <f t="shared" si="12"/>
        <v>1</v>
      </c>
      <c r="D695" s="48">
        <v>42398</v>
      </c>
      <c r="E695" s="47">
        <v>21</v>
      </c>
      <c r="F695" s="47">
        <v>21022</v>
      </c>
      <c r="G695" s="47">
        <v>19057</v>
      </c>
    </row>
    <row r="696" spans="3:7">
      <c r="C696" s="49">
        <f t="shared" si="12"/>
        <v>1</v>
      </c>
      <c r="D696" s="48">
        <v>42398</v>
      </c>
      <c r="E696" s="47">
        <v>22</v>
      </c>
      <c r="F696" s="47">
        <v>20445</v>
      </c>
      <c r="G696" s="47">
        <v>18383</v>
      </c>
    </row>
    <row r="697" spans="3:7">
      <c r="C697" s="49">
        <f t="shared" si="12"/>
        <v>1</v>
      </c>
      <c r="D697" s="48">
        <v>42398</v>
      </c>
      <c r="E697" s="47">
        <v>23</v>
      </c>
      <c r="F697" s="47">
        <v>19920</v>
      </c>
      <c r="G697" s="47">
        <v>17339</v>
      </c>
    </row>
    <row r="698" spans="3:7">
      <c r="C698" s="49">
        <f t="shared" si="12"/>
        <v>1</v>
      </c>
      <c r="D698" s="48">
        <v>42398</v>
      </c>
      <c r="E698" s="47">
        <v>24</v>
      </c>
      <c r="F698" s="47">
        <v>18609</v>
      </c>
      <c r="G698" s="47">
        <v>16117</v>
      </c>
    </row>
    <row r="699" spans="3:7">
      <c r="C699" s="49">
        <f t="shared" si="12"/>
        <v>1</v>
      </c>
      <c r="D699" s="48">
        <v>42399</v>
      </c>
      <c r="E699" s="47">
        <v>1</v>
      </c>
      <c r="F699" s="47">
        <v>18043</v>
      </c>
      <c r="G699" s="47">
        <v>15318</v>
      </c>
    </row>
    <row r="700" spans="3:7">
      <c r="C700" s="49">
        <f t="shared" si="12"/>
        <v>1</v>
      </c>
      <c r="D700" s="48">
        <v>42399</v>
      </c>
      <c r="E700" s="47">
        <v>2</v>
      </c>
      <c r="F700" s="47">
        <v>17441</v>
      </c>
      <c r="G700" s="47">
        <v>14736</v>
      </c>
    </row>
    <row r="701" spans="3:7">
      <c r="C701" s="49">
        <f t="shared" si="12"/>
        <v>1</v>
      </c>
      <c r="D701" s="48">
        <v>42399</v>
      </c>
      <c r="E701" s="47">
        <v>3</v>
      </c>
      <c r="F701" s="47">
        <v>17462</v>
      </c>
      <c r="G701" s="47">
        <v>14385</v>
      </c>
    </row>
    <row r="702" spans="3:7">
      <c r="C702" s="49">
        <f t="shared" si="12"/>
        <v>1</v>
      </c>
      <c r="D702" s="48">
        <v>42399</v>
      </c>
      <c r="E702" s="47">
        <v>4</v>
      </c>
      <c r="F702" s="47">
        <v>17332</v>
      </c>
      <c r="G702" s="47">
        <v>14098</v>
      </c>
    </row>
    <row r="703" spans="3:7">
      <c r="C703" s="49">
        <f t="shared" si="12"/>
        <v>1</v>
      </c>
      <c r="D703" s="48">
        <v>42399</v>
      </c>
      <c r="E703" s="47">
        <v>5</v>
      </c>
      <c r="F703" s="47">
        <v>16708</v>
      </c>
      <c r="G703" s="47">
        <v>13939</v>
      </c>
    </row>
    <row r="704" spans="3:7">
      <c r="C704" s="49">
        <f t="shared" si="12"/>
        <v>1</v>
      </c>
      <c r="D704" s="48">
        <v>42399</v>
      </c>
      <c r="E704" s="47">
        <v>6</v>
      </c>
      <c r="F704" s="47">
        <v>17258</v>
      </c>
      <c r="G704" s="47">
        <v>14145</v>
      </c>
    </row>
    <row r="705" spans="3:7">
      <c r="C705" s="49">
        <f t="shared" si="12"/>
        <v>1</v>
      </c>
      <c r="D705" s="48">
        <v>42399</v>
      </c>
      <c r="E705" s="47">
        <v>7</v>
      </c>
      <c r="F705" s="47">
        <v>17911</v>
      </c>
      <c r="G705" s="47">
        <v>14714</v>
      </c>
    </row>
    <row r="706" spans="3:7">
      <c r="C706" s="49">
        <f t="shared" si="12"/>
        <v>1</v>
      </c>
      <c r="D706" s="48">
        <v>42399</v>
      </c>
      <c r="E706" s="47">
        <v>8</v>
      </c>
      <c r="F706" s="47">
        <v>18740</v>
      </c>
      <c r="G706" s="47">
        <v>15548</v>
      </c>
    </row>
    <row r="707" spans="3:7">
      <c r="C707" s="49">
        <f t="shared" si="12"/>
        <v>1</v>
      </c>
      <c r="D707" s="48">
        <v>42399</v>
      </c>
      <c r="E707" s="47">
        <v>9</v>
      </c>
      <c r="F707" s="47">
        <v>18801</v>
      </c>
      <c r="G707" s="47">
        <v>15908</v>
      </c>
    </row>
    <row r="708" spans="3:7">
      <c r="C708" s="49">
        <f t="shared" ref="C708:C771" si="13">MONTH(D708)</f>
        <v>1</v>
      </c>
      <c r="D708" s="48">
        <v>42399</v>
      </c>
      <c r="E708" s="47">
        <v>10</v>
      </c>
      <c r="F708" s="47">
        <v>19173</v>
      </c>
      <c r="G708" s="47">
        <v>16282</v>
      </c>
    </row>
    <row r="709" spans="3:7">
      <c r="C709" s="49">
        <f t="shared" si="13"/>
        <v>1</v>
      </c>
      <c r="D709" s="48">
        <v>42399</v>
      </c>
      <c r="E709" s="47">
        <v>11</v>
      </c>
      <c r="F709" s="47">
        <v>19183</v>
      </c>
      <c r="G709" s="47">
        <v>16323</v>
      </c>
    </row>
    <row r="710" spans="3:7">
      <c r="C710" s="49">
        <f t="shared" si="13"/>
        <v>1</v>
      </c>
      <c r="D710" s="48">
        <v>42399</v>
      </c>
      <c r="E710" s="47">
        <v>12</v>
      </c>
      <c r="F710" s="47">
        <v>19150</v>
      </c>
      <c r="G710" s="47">
        <v>16271</v>
      </c>
    </row>
    <row r="711" spans="3:7">
      <c r="C711" s="49">
        <f t="shared" si="13"/>
        <v>1</v>
      </c>
      <c r="D711" s="48">
        <v>42399</v>
      </c>
      <c r="E711" s="47">
        <v>13</v>
      </c>
      <c r="F711" s="47">
        <v>19096</v>
      </c>
      <c r="G711" s="47">
        <v>16230</v>
      </c>
    </row>
    <row r="712" spans="3:7">
      <c r="C712" s="49">
        <f t="shared" si="13"/>
        <v>1</v>
      </c>
      <c r="D712" s="48">
        <v>42399</v>
      </c>
      <c r="E712" s="47">
        <v>14</v>
      </c>
      <c r="F712" s="47">
        <v>19013</v>
      </c>
      <c r="G712" s="47">
        <v>16058</v>
      </c>
    </row>
    <row r="713" spans="3:7">
      <c r="C713" s="49">
        <f t="shared" si="13"/>
        <v>1</v>
      </c>
      <c r="D713" s="48">
        <v>42399</v>
      </c>
      <c r="E713" s="47">
        <v>15</v>
      </c>
      <c r="F713" s="47">
        <v>18915</v>
      </c>
      <c r="G713" s="47">
        <v>15977</v>
      </c>
    </row>
    <row r="714" spans="3:7">
      <c r="C714" s="49">
        <f t="shared" si="13"/>
        <v>1</v>
      </c>
      <c r="D714" s="48">
        <v>42399</v>
      </c>
      <c r="E714" s="47">
        <v>16</v>
      </c>
      <c r="F714" s="47">
        <v>18876</v>
      </c>
      <c r="G714" s="47">
        <v>15981</v>
      </c>
    </row>
    <row r="715" spans="3:7">
      <c r="C715" s="49">
        <f t="shared" si="13"/>
        <v>1</v>
      </c>
      <c r="D715" s="48">
        <v>42399</v>
      </c>
      <c r="E715" s="47">
        <v>17</v>
      </c>
      <c r="F715" s="47">
        <v>19285</v>
      </c>
      <c r="G715" s="47">
        <v>16416</v>
      </c>
    </row>
    <row r="716" spans="3:7">
      <c r="C716" s="49">
        <f t="shared" si="13"/>
        <v>1</v>
      </c>
      <c r="D716" s="48">
        <v>42399</v>
      </c>
      <c r="E716" s="47">
        <v>18</v>
      </c>
      <c r="F716" s="47">
        <v>19517</v>
      </c>
      <c r="G716" s="47">
        <v>17038</v>
      </c>
    </row>
    <row r="717" spans="3:7">
      <c r="C717" s="49">
        <f t="shared" si="13"/>
        <v>1</v>
      </c>
      <c r="D717" s="48">
        <v>42399</v>
      </c>
      <c r="E717" s="47">
        <v>19</v>
      </c>
      <c r="F717" s="47">
        <v>19978</v>
      </c>
      <c r="G717" s="47">
        <v>17412</v>
      </c>
    </row>
    <row r="718" spans="3:7">
      <c r="C718" s="49">
        <f t="shared" si="13"/>
        <v>1</v>
      </c>
      <c r="D718" s="48">
        <v>42399</v>
      </c>
      <c r="E718" s="47">
        <v>20</v>
      </c>
      <c r="F718" s="47">
        <v>19580</v>
      </c>
      <c r="G718" s="47">
        <v>16909</v>
      </c>
    </row>
    <row r="719" spans="3:7">
      <c r="C719" s="49">
        <f t="shared" si="13"/>
        <v>1</v>
      </c>
      <c r="D719" s="48">
        <v>42399</v>
      </c>
      <c r="E719" s="47">
        <v>21</v>
      </c>
      <c r="F719" s="47">
        <v>19284</v>
      </c>
      <c r="G719" s="47">
        <v>16428</v>
      </c>
    </row>
    <row r="720" spans="3:7">
      <c r="C720" s="49">
        <f t="shared" si="13"/>
        <v>1</v>
      </c>
      <c r="D720" s="48">
        <v>42399</v>
      </c>
      <c r="E720" s="47">
        <v>22</v>
      </c>
      <c r="F720" s="47">
        <v>18480</v>
      </c>
      <c r="G720" s="47">
        <v>15918</v>
      </c>
    </row>
    <row r="721" spans="3:7">
      <c r="C721" s="49">
        <f t="shared" si="13"/>
        <v>1</v>
      </c>
      <c r="D721" s="48">
        <v>42399</v>
      </c>
      <c r="E721" s="47">
        <v>23</v>
      </c>
      <c r="F721" s="47">
        <v>17678</v>
      </c>
      <c r="G721" s="47">
        <v>15135</v>
      </c>
    </row>
    <row r="722" spans="3:7">
      <c r="C722" s="49">
        <f t="shared" si="13"/>
        <v>1</v>
      </c>
      <c r="D722" s="48">
        <v>42399</v>
      </c>
      <c r="E722" s="47">
        <v>24</v>
      </c>
      <c r="F722" s="47">
        <v>17136</v>
      </c>
      <c r="G722" s="47">
        <v>14215</v>
      </c>
    </row>
    <row r="723" spans="3:7">
      <c r="C723" s="49">
        <f t="shared" si="13"/>
        <v>1</v>
      </c>
      <c r="D723" s="48">
        <v>42400</v>
      </c>
      <c r="E723" s="47">
        <v>1</v>
      </c>
      <c r="F723" s="47">
        <v>16981</v>
      </c>
      <c r="G723" s="47">
        <v>13586</v>
      </c>
    </row>
    <row r="724" spans="3:7">
      <c r="C724" s="49">
        <f t="shared" si="13"/>
        <v>1</v>
      </c>
      <c r="D724" s="48">
        <v>42400</v>
      </c>
      <c r="E724" s="47">
        <v>2</v>
      </c>
      <c r="F724" s="47">
        <v>16719</v>
      </c>
      <c r="G724" s="47">
        <v>13137</v>
      </c>
    </row>
    <row r="725" spans="3:7">
      <c r="C725" s="49">
        <f t="shared" si="13"/>
        <v>1</v>
      </c>
      <c r="D725" s="48">
        <v>42400</v>
      </c>
      <c r="E725" s="47">
        <v>3</v>
      </c>
      <c r="F725" s="47">
        <v>16310</v>
      </c>
      <c r="G725" s="47">
        <v>12788</v>
      </c>
    </row>
    <row r="726" spans="3:7">
      <c r="C726" s="49">
        <f t="shared" si="13"/>
        <v>1</v>
      </c>
      <c r="D726" s="48">
        <v>42400</v>
      </c>
      <c r="E726" s="47">
        <v>4</v>
      </c>
      <c r="F726" s="47">
        <v>16020</v>
      </c>
      <c r="G726" s="47">
        <v>12621</v>
      </c>
    </row>
    <row r="727" spans="3:7">
      <c r="C727" s="49">
        <f t="shared" si="13"/>
        <v>1</v>
      </c>
      <c r="D727" s="48">
        <v>42400</v>
      </c>
      <c r="E727" s="47">
        <v>5</v>
      </c>
      <c r="F727" s="47">
        <v>16329</v>
      </c>
      <c r="G727" s="47">
        <v>12655</v>
      </c>
    </row>
    <row r="728" spans="3:7">
      <c r="C728" s="49">
        <f t="shared" si="13"/>
        <v>1</v>
      </c>
      <c r="D728" s="48">
        <v>42400</v>
      </c>
      <c r="E728" s="47">
        <v>6</v>
      </c>
      <c r="F728" s="47">
        <v>16474</v>
      </c>
      <c r="G728" s="47">
        <v>12847</v>
      </c>
    </row>
    <row r="729" spans="3:7">
      <c r="C729" s="49">
        <f t="shared" si="13"/>
        <v>1</v>
      </c>
      <c r="D729" s="48">
        <v>42400</v>
      </c>
      <c r="E729" s="47">
        <v>7</v>
      </c>
      <c r="F729" s="47">
        <v>16740</v>
      </c>
      <c r="G729" s="47">
        <v>13210</v>
      </c>
    </row>
    <row r="730" spans="3:7">
      <c r="C730" s="49">
        <f t="shared" si="13"/>
        <v>1</v>
      </c>
      <c r="D730" s="48">
        <v>42400</v>
      </c>
      <c r="E730" s="47">
        <v>8</v>
      </c>
      <c r="F730" s="47">
        <v>17739</v>
      </c>
      <c r="G730" s="47">
        <v>14014</v>
      </c>
    </row>
    <row r="731" spans="3:7">
      <c r="C731" s="49">
        <f t="shared" si="13"/>
        <v>1</v>
      </c>
      <c r="D731" s="48">
        <v>42400</v>
      </c>
      <c r="E731" s="47">
        <v>9</v>
      </c>
      <c r="F731" s="47">
        <v>17833</v>
      </c>
      <c r="G731" s="47">
        <v>14502</v>
      </c>
    </row>
    <row r="732" spans="3:7">
      <c r="C732" s="49">
        <f t="shared" si="13"/>
        <v>1</v>
      </c>
      <c r="D732" s="48">
        <v>42400</v>
      </c>
      <c r="E732" s="47">
        <v>10</v>
      </c>
      <c r="F732" s="47">
        <v>18092</v>
      </c>
      <c r="G732" s="47">
        <v>15058</v>
      </c>
    </row>
    <row r="733" spans="3:7">
      <c r="C733" s="49">
        <f t="shared" si="13"/>
        <v>1</v>
      </c>
      <c r="D733" s="48">
        <v>42400</v>
      </c>
      <c r="E733" s="47">
        <v>11</v>
      </c>
      <c r="F733" s="47">
        <v>18330</v>
      </c>
      <c r="G733" s="47">
        <v>15299</v>
      </c>
    </row>
    <row r="734" spans="3:7">
      <c r="C734" s="49">
        <f t="shared" si="13"/>
        <v>1</v>
      </c>
      <c r="D734" s="48">
        <v>42400</v>
      </c>
      <c r="E734" s="47">
        <v>12</v>
      </c>
      <c r="F734" s="47">
        <v>18173</v>
      </c>
      <c r="G734" s="47">
        <v>15378</v>
      </c>
    </row>
    <row r="735" spans="3:7">
      <c r="C735" s="49">
        <f t="shared" si="13"/>
        <v>1</v>
      </c>
      <c r="D735" s="48">
        <v>42400</v>
      </c>
      <c r="E735" s="47">
        <v>13</v>
      </c>
      <c r="F735" s="47">
        <v>18100</v>
      </c>
      <c r="G735" s="47">
        <v>15227</v>
      </c>
    </row>
    <row r="736" spans="3:7">
      <c r="C736" s="49">
        <f t="shared" si="13"/>
        <v>1</v>
      </c>
      <c r="D736" s="48">
        <v>42400</v>
      </c>
      <c r="E736" s="47">
        <v>14</v>
      </c>
      <c r="F736" s="47">
        <v>18092</v>
      </c>
      <c r="G736" s="47">
        <v>15087</v>
      </c>
    </row>
    <row r="737" spans="3:7">
      <c r="C737" s="49">
        <f t="shared" si="13"/>
        <v>1</v>
      </c>
      <c r="D737" s="48">
        <v>42400</v>
      </c>
      <c r="E737" s="47">
        <v>15</v>
      </c>
      <c r="F737" s="47">
        <v>18065</v>
      </c>
      <c r="G737" s="47">
        <v>15141</v>
      </c>
    </row>
    <row r="738" spans="3:7">
      <c r="C738" s="49">
        <f t="shared" si="13"/>
        <v>1</v>
      </c>
      <c r="D738" s="48">
        <v>42400</v>
      </c>
      <c r="E738" s="47">
        <v>16</v>
      </c>
      <c r="F738" s="47">
        <v>18420</v>
      </c>
      <c r="G738" s="47">
        <v>15497</v>
      </c>
    </row>
    <row r="739" spans="3:7">
      <c r="C739" s="49">
        <f t="shared" si="13"/>
        <v>1</v>
      </c>
      <c r="D739" s="48">
        <v>42400</v>
      </c>
      <c r="E739" s="47">
        <v>17</v>
      </c>
      <c r="F739" s="47">
        <v>19686</v>
      </c>
      <c r="G739" s="47">
        <v>16674</v>
      </c>
    </row>
    <row r="740" spans="3:7">
      <c r="C740" s="49">
        <f t="shared" si="13"/>
        <v>1</v>
      </c>
      <c r="D740" s="48">
        <v>42400</v>
      </c>
      <c r="E740" s="47">
        <v>18</v>
      </c>
      <c r="F740" s="47">
        <v>20487</v>
      </c>
      <c r="G740" s="47">
        <v>17485</v>
      </c>
    </row>
    <row r="741" spans="3:7">
      <c r="C741" s="49">
        <f t="shared" si="13"/>
        <v>1</v>
      </c>
      <c r="D741" s="48">
        <v>42400</v>
      </c>
      <c r="E741" s="47">
        <v>19</v>
      </c>
      <c r="F741" s="47">
        <v>20143</v>
      </c>
      <c r="G741" s="47">
        <v>17316</v>
      </c>
    </row>
    <row r="742" spans="3:7">
      <c r="C742" s="49">
        <f t="shared" si="13"/>
        <v>1</v>
      </c>
      <c r="D742" s="48">
        <v>42400</v>
      </c>
      <c r="E742" s="47">
        <v>20</v>
      </c>
      <c r="F742" s="47">
        <v>19802</v>
      </c>
      <c r="G742" s="47">
        <v>16927</v>
      </c>
    </row>
    <row r="743" spans="3:7">
      <c r="C743" s="49">
        <f t="shared" si="13"/>
        <v>1</v>
      </c>
      <c r="D743" s="48">
        <v>42400</v>
      </c>
      <c r="E743" s="47">
        <v>21</v>
      </c>
      <c r="F743" s="47">
        <v>19459</v>
      </c>
      <c r="G743" s="47">
        <v>16398</v>
      </c>
    </row>
    <row r="744" spans="3:7">
      <c r="C744" s="49">
        <f t="shared" si="13"/>
        <v>1</v>
      </c>
      <c r="D744" s="48">
        <v>42400</v>
      </c>
      <c r="E744" s="47">
        <v>22</v>
      </c>
      <c r="F744" s="47">
        <v>18682</v>
      </c>
      <c r="G744" s="47">
        <v>15675</v>
      </c>
    </row>
    <row r="745" spans="3:7">
      <c r="C745" s="49">
        <f t="shared" si="13"/>
        <v>1</v>
      </c>
      <c r="D745" s="48">
        <v>42400</v>
      </c>
      <c r="E745" s="47">
        <v>23</v>
      </c>
      <c r="F745" s="47">
        <v>17615</v>
      </c>
      <c r="G745" s="47">
        <v>14743</v>
      </c>
    </row>
    <row r="746" spans="3:7">
      <c r="C746" s="49">
        <f t="shared" si="13"/>
        <v>1</v>
      </c>
      <c r="D746" s="48">
        <v>42400</v>
      </c>
      <c r="E746" s="47">
        <v>24</v>
      </c>
      <c r="F746" s="47">
        <v>16732</v>
      </c>
      <c r="G746" s="47">
        <v>13758</v>
      </c>
    </row>
    <row r="747" spans="3:7">
      <c r="C747" s="49">
        <f t="shared" si="13"/>
        <v>2</v>
      </c>
      <c r="D747" s="48">
        <v>42401</v>
      </c>
      <c r="E747" s="47">
        <v>1</v>
      </c>
      <c r="F747" s="47">
        <v>16666</v>
      </c>
      <c r="G747" s="47">
        <v>12998</v>
      </c>
    </row>
    <row r="748" spans="3:7">
      <c r="C748" s="49">
        <f t="shared" si="13"/>
        <v>2</v>
      </c>
      <c r="D748" s="48">
        <v>42401</v>
      </c>
      <c r="E748" s="47">
        <v>2</v>
      </c>
      <c r="F748" s="47">
        <v>16468</v>
      </c>
      <c r="G748" s="47">
        <v>12764</v>
      </c>
    </row>
    <row r="749" spans="3:7">
      <c r="C749" s="49">
        <f t="shared" si="13"/>
        <v>2</v>
      </c>
      <c r="D749" s="48">
        <v>42401</v>
      </c>
      <c r="E749" s="47">
        <v>3</v>
      </c>
      <c r="F749" s="47">
        <v>15900</v>
      </c>
      <c r="G749" s="47">
        <v>12533</v>
      </c>
    </row>
    <row r="750" spans="3:7">
      <c r="C750" s="49">
        <f t="shared" si="13"/>
        <v>2</v>
      </c>
      <c r="D750" s="48">
        <v>42401</v>
      </c>
      <c r="E750" s="47">
        <v>4</v>
      </c>
      <c r="F750" s="47">
        <v>16563</v>
      </c>
      <c r="G750" s="47">
        <v>12591</v>
      </c>
    </row>
    <row r="751" spans="3:7">
      <c r="C751" s="49">
        <f t="shared" si="13"/>
        <v>2</v>
      </c>
      <c r="D751" s="48">
        <v>42401</v>
      </c>
      <c r="E751" s="47">
        <v>5</v>
      </c>
      <c r="F751" s="47">
        <v>16672</v>
      </c>
      <c r="G751" s="47">
        <v>12872</v>
      </c>
    </row>
    <row r="752" spans="3:7">
      <c r="C752" s="49">
        <f t="shared" si="13"/>
        <v>2</v>
      </c>
      <c r="D752" s="48">
        <v>42401</v>
      </c>
      <c r="E752" s="47">
        <v>6</v>
      </c>
      <c r="F752" s="47">
        <v>16660</v>
      </c>
      <c r="G752" s="47">
        <v>13678</v>
      </c>
    </row>
    <row r="753" spans="3:7">
      <c r="C753" s="49">
        <f t="shared" si="13"/>
        <v>2</v>
      </c>
      <c r="D753" s="48">
        <v>42401</v>
      </c>
      <c r="E753" s="47">
        <v>7</v>
      </c>
      <c r="F753" s="47">
        <v>17598</v>
      </c>
      <c r="G753" s="47">
        <v>15183</v>
      </c>
    </row>
    <row r="754" spans="3:7">
      <c r="C754" s="49">
        <f t="shared" si="13"/>
        <v>2</v>
      </c>
      <c r="D754" s="48">
        <v>42401</v>
      </c>
      <c r="E754" s="47">
        <v>8</v>
      </c>
      <c r="F754" s="47">
        <v>19425</v>
      </c>
      <c r="G754" s="47">
        <v>16779</v>
      </c>
    </row>
    <row r="755" spans="3:7">
      <c r="C755" s="49">
        <f t="shared" si="13"/>
        <v>2</v>
      </c>
      <c r="D755" s="48">
        <v>42401</v>
      </c>
      <c r="E755" s="47">
        <v>9</v>
      </c>
      <c r="F755" s="47">
        <v>19486</v>
      </c>
      <c r="G755" s="47">
        <v>16811</v>
      </c>
    </row>
    <row r="756" spans="3:7">
      <c r="C756" s="49">
        <f t="shared" si="13"/>
        <v>2</v>
      </c>
      <c r="D756" s="48">
        <v>42401</v>
      </c>
      <c r="E756" s="47">
        <v>10</v>
      </c>
      <c r="F756" s="47">
        <v>19221</v>
      </c>
      <c r="G756" s="47">
        <v>16401</v>
      </c>
    </row>
    <row r="757" spans="3:7">
      <c r="C757" s="49">
        <f t="shared" si="13"/>
        <v>2</v>
      </c>
      <c r="D757" s="48">
        <v>42401</v>
      </c>
      <c r="E757" s="47">
        <v>11</v>
      </c>
      <c r="F757" s="47">
        <v>18627</v>
      </c>
      <c r="G757" s="47">
        <v>15984</v>
      </c>
    </row>
    <row r="758" spans="3:7">
      <c r="C758" s="49">
        <f t="shared" si="13"/>
        <v>2</v>
      </c>
      <c r="D758" s="48">
        <v>42401</v>
      </c>
      <c r="E758" s="47">
        <v>12</v>
      </c>
      <c r="F758" s="47">
        <v>18500</v>
      </c>
      <c r="G758" s="47">
        <v>15894</v>
      </c>
    </row>
    <row r="759" spans="3:7">
      <c r="C759" s="49">
        <f t="shared" si="13"/>
        <v>2</v>
      </c>
      <c r="D759" s="48">
        <v>42401</v>
      </c>
      <c r="E759" s="47">
        <v>13</v>
      </c>
      <c r="F759" s="47">
        <v>18414</v>
      </c>
      <c r="G759" s="47">
        <v>15879</v>
      </c>
    </row>
    <row r="760" spans="3:7">
      <c r="C760" s="49">
        <f t="shared" si="13"/>
        <v>2</v>
      </c>
      <c r="D760" s="48">
        <v>42401</v>
      </c>
      <c r="E760" s="47">
        <v>14</v>
      </c>
      <c r="F760" s="47">
        <v>18526</v>
      </c>
      <c r="G760" s="47">
        <v>16064</v>
      </c>
    </row>
    <row r="761" spans="3:7">
      <c r="C761" s="49">
        <f t="shared" si="13"/>
        <v>2</v>
      </c>
      <c r="D761" s="48">
        <v>42401</v>
      </c>
      <c r="E761" s="47">
        <v>15</v>
      </c>
      <c r="F761" s="47">
        <v>18708</v>
      </c>
      <c r="G761" s="47">
        <v>16164</v>
      </c>
    </row>
    <row r="762" spans="3:7">
      <c r="C762" s="49">
        <f t="shared" si="13"/>
        <v>2</v>
      </c>
      <c r="D762" s="48">
        <v>42401</v>
      </c>
      <c r="E762" s="47">
        <v>16</v>
      </c>
      <c r="F762" s="47">
        <v>18905</v>
      </c>
      <c r="G762" s="47">
        <v>16412</v>
      </c>
    </row>
    <row r="763" spans="3:7">
      <c r="C763" s="49">
        <f t="shared" si="13"/>
        <v>2</v>
      </c>
      <c r="D763" s="48">
        <v>42401</v>
      </c>
      <c r="E763" s="47">
        <v>17</v>
      </c>
      <c r="F763" s="47">
        <v>19817</v>
      </c>
      <c r="G763" s="47">
        <v>17211</v>
      </c>
    </row>
    <row r="764" spans="3:7">
      <c r="C764" s="49">
        <f t="shared" si="13"/>
        <v>2</v>
      </c>
      <c r="D764" s="48">
        <v>42401</v>
      </c>
      <c r="E764" s="47">
        <v>18</v>
      </c>
      <c r="F764" s="47">
        <v>20663</v>
      </c>
      <c r="G764" s="47">
        <v>18007</v>
      </c>
    </row>
    <row r="765" spans="3:7">
      <c r="C765" s="49">
        <f t="shared" si="13"/>
        <v>2</v>
      </c>
      <c r="D765" s="48">
        <v>42401</v>
      </c>
      <c r="E765" s="47">
        <v>19</v>
      </c>
      <c r="F765" s="47">
        <v>21417</v>
      </c>
      <c r="G765" s="47">
        <v>18735</v>
      </c>
    </row>
    <row r="766" spans="3:7">
      <c r="C766" s="49">
        <f t="shared" si="13"/>
        <v>2</v>
      </c>
      <c r="D766" s="48">
        <v>42401</v>
      </c>
      <c r="E766" s="47">
        <v>20</v>
      </c>
      <c r="F766" s="47">
        <v>21008</v>
      </c>
      <c r="G766" s="47">
        <v>18329</v>
      </c>
    </row>
    <row r="767" spans="3:7">
      <c r="C767" s="49">
        <f t="shared" si="13"/>
        <v>2</v>
      </c>
      <c r="D767" s="48">
        <v>42401</v>
      </c>
      <c r="E767" s="47">
        <v>21</v>
      </c>
      <c r="F767" s="47">
        <v>20847</v>
      </c>
      <c r="G767" s="47">
        <v>18243</v>
      </c>
    </row>
    <row r="768" spans="3:7">
      <c r="C768" s="49">
        <f t="shared" si="13"/>
        <v>2</v>
      </c>
      <c r="D768" s="48">
        <v>42401</v>
      </c>
      <c r="E768" s="47">
        <v>22</v>
      </c>
      <c r="F768" s="47">
        <v>20028</v>
      </c>
      <c r="G768" s="47">
        <v>17439</v>
      </c>
    </row>
    <row r="769" spans="3:7">
      <c r="C769" s="49">
        <f t="shared" si="13"/>
        <v>2</v>
      </c>
      <c r="D769" s="48">
        <v>42401</v>
      </c>
      <c r="E769" s="47">
        <v>23</v>
      </c>
      <c r="F769" s="47">
        <v>18621</v>
      </c>
      <c r="G769" s="47">
        <v>16224</v>
      </c>
    </row>
    <row r="770" spans="3:7">
      <c r="C770" s="49">
        <f t="shared" si="13"/>
        <v>2</v>
      </c>
      <c r="D770" s="48">
        <v>42401</v>
      </c>
      <c r="E770" s="47">
        <v>24</v>
      </c>
      <c r="F770" s="47">
        <v>17447</v>
      </c>
      <c r="G770" s="47">
        <v>14949</v>
      </c>
    </row>
    <row r="771" spans="3:7">
      <c r="C771" s="49">
        <f t="shared" si="13"/>
        <v>2</v>
      </c>
      <c r="D771" s="48">
        <v>42402</v>
      </c>
      <c r="E771" s="47">
        <v>1</v>
      </c>
      <c r="F771" s="47">
        <v>17238</v>
      </c>
      <c r="G771" s="47">
        <v>14212</v>
      </c>
    </row>
    <row r="772" spans="3:7">
      <c r="C772" s="49">
        <f t="shared" ref="C772:C835" si="14">MONTH(D772)</f>
        <v>2</v>
      </c>
      <c r="D772" s="48">
        <v>42402</v>
      </c>
      <c r="E772" s="47">
        <v>2</v>
      </c>
      <c r="F772" s="47">
        <v>16793</v>
      </c>
      <c r="G772" s="47">
        <v>13878</v>
      </c>
    </row>
    <row r="773" spans="3:7">
      <c r="C773" s="49">
        <f t="shared" si="14"/>
        <v>2</v>
      </c>
      <c r="D773" s="48">
        <v>42402</v>
      </c>
      <c r="E773" s="47">
        <v>3</v>
      </c>
      <c r="F773" s="47">
        <v>16552</v>
      </c>
      <c r="G773" s="47">
        <v>13701</v>
      </c>
    </row>
    <row r="774" spans="3:7">
      <c r="C774" s="49">
        <f t="shared" si="14"/>
        <v>2</v>
      </c>
      <c r="D774" s="48">
        <v>42402</v>
      </c>
      <c r="E774" s="47">
        <v>4</v>
      </c>
      <c r="F774" s="47">
        <v>16776</v>
      </c>
      <c r="G774" s="47">
        <v>13701</v>
      </c>
    </row>
    <row r="775" spans="3:7">
      <c r="C775" s="49">
        <f t="shared" si="14"/>
        <v>2</v>
      </c>
      <c r="D775" s="48">
        <v>42402</v>
      </c>
      <c r="E775" s="47">
        <v>5</v>
      </c>
      <c r="F775" s="47">
        <v>17063</v>
      </c>
      <c r="G775" s="47">
        <v>13861</v>
      </c>
    </row>
    <row r="776" spans="3:7">
      <c r="C776" s="49">
        <f t="shared" si="14"/>
        <v>2</v>
      </c>
      <c r="D776" s="48">
        <v>42402</v>
      </c>
      <c r="E776" s="47">
        <v>6</v>
      </c>
      <c r="F776" s="47">
        <v>17279</v>
      </c>
      <c r="G776" s="47">
        <v>14556</v>
      </c>
    </row>
    <row r="777" spans="3:7">
      <c r="C777" s="49">
        <f t="shared" si="14"/>
        <v>2</v>
      </c>
      <c r="D777" s="48">
        <v>42402</v>
      </c>
      <c r="E777" s="47">
        <v>7</v>
      </c>
      <c r="F777" s="47">
        <v>18599</v>
      </c>
      <c r="G777" s="47">
        <v>15877</v>
      </c>
    </row>
    <row r="778" spans="3:7">
      <c r="C778" s="49">
        <f t="shared" si="14"/>
        <v>2</v>
      </c>
      <c r="D778" s="48">
        <v>42402</v>
      </c>
      <c r="E778" s="47">
        <v>8</v>
      </c>
      <c r="F778" s="47">
        <v>19965</v>
      </c>
      <c r="G778" s="47">
        <v>17317</v>
      </c>
    </row>
    <row r="779" spans="3:7">
      <c r="C779" s="49">
        <f t="shared" si="14"/>
        <v>2</v>
      </c>
      <c r="D779" s="48">
        <v>42402</v>
      </c>
      <c r="E779" s="47">
        <v>9</v>
      </c>
      <c r="F779" s="47">
        <v>19928</v>
      </c>
      <c r="G779" s="47">
        <v>17301</v>
      </c>
    </row>
    <row r="780" spans="3:7">
      <c r="C780" s="49">
        <f t="shared" si="14"/>
        <v>2</v>
      </c>
      <c r="D780" s="48">
        <v>42402</v>
      </c>
      <c r="E780" s="47">
        <v>10</v>
      </c>
      <c r="F780" s="47">
        <v>19519</v>
      </c>
      <c r="G780" s="47">
        <v>16977</v>
      </c>
    </row>
    <row r="781" spans="3:7">
      <c r="C781" s="49">
        <f t="shared" si="14"/>
        <v>2</v>
      </c>
      <c r="D781" s="48">
        <v>42402</v>
      </c>
      <c r="E781" s="47">
        <v>11</v>
      </c>
      <c r="F781" s="47">
        <v>19067</v>
      </c>
      <c r="G781" s="47">
        <v>16528</v>
      </c>
    </row>
    <row r="782" spans="3:7">
      <c r="C782" s="49">
        <f t="shared" si="14"/>
        <v>2</v>
      </c>
      <c r="D782" s="48">
        <v>42402</v>
      </c>
      <c r="E782" s="47">
        <v>12</v>
      </c>
      <c r="F782" s="47">
        <v>18619</v>
      </c>
      <c r="G782" s="47">
        <v>16168</v>
      </c>
    </row>
    <row r="783" spans="3:7">
      <c r="C783" s="49">
        <f t="shared" si="14"/>
        <v>2</v>
      </c>
      <c r="D783" s="48">
        <v>42402</v>
      </c>
      <c r="E783" s="47">
        <v>13</v>
      </c>
      <c r="F783" s="47">
        <v>18551</v>
      </c>
      <c r="G783" s="47">
        <v>16125</v>
      </c>
    </row>
    <row r="784" spans="3:7">
      <c r="C784" s="49">
        <f t="shared" si="14"/>
        <v>2</v>
      </c>
      <c r="D784" s="48">
        <v>42402</v>
      </c>
      <c r="E784" s="47">
        <v>14</v>
      </c>
      <c r="F784" s="47">
        <v>19039</v>
      </c>
      <c r="G784" s="47">
        <v>16097</v>
      </c>
    </row>
    <row r="785" spans="3:7">
      <c r="C785" s="49">
        <f t="shared" si="14"/>
        <v>2</v>
      </c>
      <c r="D785" s="48">
        <v>42402</v>
      </c>
      <c r="E785" s="47">
        <v>15</v>
      </c>
      <c r="F785" s="47">
        <v>18726</v>
      </c>
      <c r="G785" s="47">
        <v>16105</v>
      </c>
    </row>
    <row r="786" spans="3:7">
      <c r="C786" s="49">
        <f t="shared" si="14"/>
        <v>2</v>
      </c>
      <c r="D786" s="48">
        <v>42402</v>
      </c>
      <c r="E786" s="47">
        <v>16</v>
      </c>
      <c r="F786" s="47">
        <v>19017</v>
      </c>
      <c r="G786" s="47">
        <v>16460</v>
      </c>
    </row>
    <row r="787" spans="3:7">
      <c r="C787" s="49">
        <f t="shared" si="14"/>
        <v>2</v>
      </c>
      <c r="D787" s="48">
        <v>42402</v>
      </c>
      <c r="E787" s="47">
        <v>17</v>
      </c>
      <c r="F787" s="47">
        <v>19881</v>
      </c>
      <c r="G787" s="47">
        <v>17351</v>
      </c>
    </row>
    <row r="788" spans="3:7">
      <c r="C788" s="49">
        <f t="shared" si="14"/>
        <v>2</v>
      </c>
      <c r="D788" s="48">
        <v>42402</v>
      </c>
      <c r="E788" s="47">
        <v>18</v>
      </c>
      <c r="F788" s="47">
        <v>20949</v>
      </c>
      <c r="G788" s="47">
        <v>18363</v>
      </c>
    </row>
    <row r="789" spans="3:7">
      <c r="C789" s="49">
        <f t="shared" si="14"/>
        <v>2</v>
      </c>
      <c r="D789" s="48">
        <v>42402</v>
      </c>
      <c r="E789" s="47">
        <v>19</v>
      </c>
      <c r="F789" s="47">
        <v>21171</v>
      </c>
      <c r="G789" s="47">
        <v>18534</v>
      </c>
    </row>
    <row r="790" spans="3:7">
      <c r="C790" s="49">
        <f t="shared" si="14"/>
        <v>2</v>
      </c>
      <c r="D790" s="48">
        <v>42402</v>
      </c>
      <c r="E790" s="47">
        <v>20</v>
      </c>
      <c r="F790" s="47">
        <v>20940</v>
      </c>
      <c r="G790" s="47">
        <v>18416</v>
      </c>
    </row>
    <row r="791" spans="3:7">
      <c r="C791" s="49">
        <f t="shared" si="14"/>
        <v>2</v>
      </c>
      <c r="D791" s="48">
        <v>42402</v>
      </c>
      <c r="E791" s="47">
        <v>21</v>
      </c>
      <c r="F791" s="47">
        <v>20709</v>
      </c>
      <c r="G791" s="47">
        <v>18136</v>
      </c>
    </row>
    <row r="792" spans="3:7">
      <c r="C792" s="49">
        <f t="shared" si="14"/>
        <v>2</v>
      </c>
      <c r="D792" s="48">
        <v>42402</v>
      </c>
      <c r="E792" s="47">
        <v>22</v>
      </c>
      <c r="F792" s="47">
        <v>20231</v>
      </c>
      <c r="G792" s="47">
        <v>17661</v>
      </c>
    </row>
    <row r="793" spans="3:7">
      <c r="C793" s="49">
        <f t="shared" si="14"/>
        <v>2</v>
      </c>
      <c r="D793" s="48">
        <v>42402</v>
      </c>
      <c r="E793" s="47">
        <v>23</v>
      </c>
      <c r="F793" s="47">
        <v>19711</v>
      </c>
      <c r="G793" s="47">
        <v>16753</v>
      </c>
    </row>
    <row r="794" spans="3:7">
      <c r="C794" s="49">
        <f t="shared" si="14"/>
        <v>2</v>
      </c>
      <c r="D794" s="48">
        <v>42402</v>
      </c>
      <c r="E794" s="47">
        <v>24</v>
      </c>
      <c r="F794" s="47">
        <v>18826</v>
      </c>
      <c r="G794" s="47">
        <v>15667</v>
      </c>
    </row>
    <row r="795" spans="3:7">
      <c r="C795" s="49">
        <f t="shared" si="14"/>
        <v>2</v>
      </c>
      <c r="D795" s="48">
        <v>42403</v>
      </c>
      <c r="E795" s="47">
        <v>1</v>
      </c>
      <c r="F795" s="47">
        <v>18536</v>
      </c>
      <c r="G795" s="47">
        <v>14802</v>
      </c>
    </row>
    <row r="796" spans="3:7">
      <c r="C796" s="49">
        <f t="shared" si="14"/>
        <v>2</v>
      </c>
      <c r="D796" s="48">
        <v>42403</v>
      </c>
      <c r="E796" s="47">
        <v>2</v>
      </c>
      <c r="F796" s="47">
        <v>17848</v>
      </c>
      <c r="G796" s="47">
        <v>14232</v>
      </c>
    </row>
    <row r="797" spans="3:7">
      <c r="C797" s="49">
        <f t="shared" si="14"/>
        <v>2</v>
      </c>
      <c r="D797" s="48">
        <v>42403</v>
      </c>
      <c r="E797" s="47">
        <v>3</v>
      </c>
      <c r="F797" s="47">
        <v>17552</v>
      </c>
      <c r="G797" s="47">
        <v>13996</v>
      </c>
    </row>
    <row r="798" spans="3:7">
      <c r="C798" s="49">
        <f t="shared" si="14"/>
        <v>2</v>
      </c>
      <c r="D798" s="48">
        <v>42403</v>
      </c>
      <c r="E798" s="47">
        <v>4</v>
      </c>
      <c r="F798" s="47">
        <v>17253</v>
      </c>
      <c r="G798" s="47">
        <v>13731</v>
      </c>
    </row>
    <row r="799" spans="3:7">
      <c r="C799" s="49">
        <f t="shared" si="14"/>
        <v>2</v>
      </c>
      <c r="D799" s="48">
        <v>42403</v>
      </c>
      <c r="E799" s="47">
        <v>5</v>
      </c>
      <c r="F799" s="47">
        <v>17219</v>
      </c>
      <c r="G799" s="47">
        <v>13761</v>
      </c>
    </row>
    <row r="800" spans="3:7">
      <c r="C800" s="49">
        <f t="shared" si="14"/>
        <v>2</v>
      </c>
      <c r="D800" s="48">
        <v>42403</v>
      </c>
      <c r="E800" s="47">
        <v>6</v>
      </c>
      <c r="F800" s="47">
        <v>17903</v>
      </c>
      <c r="G800" s="47">
        <v>14298</v>
      </c>
    </row>
    <row r="801" spans="3:7">
      <c r="C801" s="49">
        <f t="shared" si="14"/>
        <v>2</v>
      </c>
      <c r="D801" s="48">
        <v>42403</v>
      </c>
      <c r="E801" s="47">
        <v>7</v>
      </c>
      <c r="F801" s="47">
        <v>18389</v>
      </c>
      <c r="G801" s="47">
        <v>15470</v>
      </c>
    </row>
    <row r="802" spans="3:7">
      <c r="C802" s="49">
        <f t="shared" si="14"/>
        <v>2</v>
      </c>
      <c r="D802" s="48">
        <v>42403</v>
      </c>
      <c r="E802" s="47">
        <v>8</v>
      </c>
      <c r="F802" s="47">
        <v>19403</v>
      </c>
      <c r="G802" s="47">
        <v>16759</v>
      </c>
    </row>
    <row r="803" spans="3:7">
      <c r="C803" s="49">
        <f t="shared" si="14"/>
        <v>2</v>
      </c>
      <c r="D803" s="48">
        <v>42403</v>
      </c>
      <c r="E803" s="47">
        <v>9</v>
      </c>
      <c r="F803" s="47">
        <v>19551</v>
      </c>
      <c r="G803" s="47">
        <v>16952</v>
      </c>
    </row>
    <row r="804" spans="3:7">
      <c r="C804" s="49">
        <f t="shared" si="14"/>
        <v>2</v>
      </c>
      <c r="D804" s="48">
        <v>42403</v>
      </c>
      <c r="E804" s="47">
        <v>10</v>
      </c>
      <c r="F804" s="47">
        <v>19558</v>
      </c>
      <c r="G804" s="47">
        <v>16853</v>
      </c>
    </row>
    <row r="805" spans="3:7">
      <c r="C805" s="49">
        <f t="shared" si="14"/>
        <v>2</v>
      </c>
      <c r="D805" s="48">
        <v>42403</v>
      </c>
      <c r="E805" s="47">
        <v>11</v>
      </c>
      <c r="F805" s="47">
        <v>19705</v>
      </c>
      <c r="G805" s="47">
        <v>16890</v>
      </c>
    </row>
    <row r="806" spans="3:7">
      <c r="C806" s="49">
        <f t="shared" si="14"/>
        <v>2</v>
      </c>
      <c r="D806" s="48">
        <v>42403</v>
      </c>
      <c r="E806" s="47">
        <v>12</v>
      </c>
      <c r="F806" s="47">
        <v>19595</v>
      </c>
      <c r="G806" s="47">
        <v>16763</v>
      </c>
    </row>
    <row r="807" spans="3:7">
      <c r="C807" s="49">
        <f t="shared" si="14"/>
        <v>2</v>
      </c>
      <c r="D807" s="48">
        <v>42403</v>
      </c>
      <c r="E807" s="47">
        <v>13</v>
      </c>
      <c r="F807" s="47">
        <v>19445</v>
      </c>
      <c r="G807" s="47">
        <v>16451</v>
      </c>
    </row>
    <row r="808" spans="3:7">
      <c r="C808" s="49">
        <f t="shared" si="14"/>
        <v>2</v>
      </c>
      <c r="D808" s="48">
        <v>42403</v>
      </c>
      <c r="E808" s="47">
        <v>14</v>
      </c>
      <c r="F808" s="47">
        <v>17173</v>
      </c>
      <c r="G808" s="47">
        <v>16305</v>
      </c>
    </row>
    <row r="809" spans="3:7">
      <c r="C809" s="49">
        <f t="shared" si="14"/>
        <v>2</v>
      </c>
      <c r="D809" s="48">
        <v>42403</v>
      </c>
      <c r="E809" s="47">
        <v>15</v>
      </c>
      <c r="F809" s="47">
        <v>19085</v>
      </c>
      <c r="G809" s="47">
        <v>15929</v>
      </c>
    </row>
    <row r="810" spans="3:7">
      <c r="C810" s="49">
        <f t="shared" si="14"/>
        <v>2</v>
      </c>
      <c r="D810" s="48">
        <v>42403</v>
      </c>
      <c r="E810" s="47">
        <v>16</v>
      </c>
      <c r="F810" s="47">
        <v>18753</v>
      </c>
      <c r="G810" s="47">
        <v>15927</v>
      </c>
    </row>
    <row r="811" spans="3:7">
      <c r="C811" s="49">
        <f t="shared" si="14"/>
        <v>2</v>
      </c>
      <c r="D811" s="48">
        <v>42403</v>
      </c>
      <c r="E811" s="47">
        <v>17</v>
      </c>
      <c r="F811" s="47">
        <v>19455</v>
      </c>
      <c r="G811" s="47">
        <v>16553</v>
      </c>
    </row>
    <row r="812" spans="3:7">
      <c r="C812" s="49">
        <f t="shared" si="14"/>
        <v>2</v>
      </c>
      <c r="D812" s="48">
        <v>42403</v>
      </c>
      <c r="E812" s="47">
        <v>18</v>
      </c>
      <c r="F812" s="47">
        <v>20210</v>
      </c>
      <c r="G812" s="47">
        <v>17345</v>
      </c>
    </row>
    <row r="813" spans="3:7">
      <c r="C813" s="49">
        <f t="shared" si="14"/>
        <v>2</v>
      </c>
      <c r="D813" s="48">
        <v>42403</v>
      </c>
      <c r="E813" s="47">
        <v>19</v>
      </c>
      <c r="F813" s="47">
        <v>20813</v>
      </c>
      <c r="G813" s="47">
        <v>18004</v>
      </c>
    </row>
    <row r="814" spans="3:7">
      <c r="C814" s="49">
        <f t="shared" si="14"/>
        <v>2</v>
      </c>
      <c r="D814" s="48">
        <v>42403</v>
      </c>
      <c r="E814" s="47">
        <v>20</v>
      </c>
      <c r="F814" s="47">
        <v>20898</v>
      </c>
      <c r="G814" s="47">
        <v>17935</v>
      </c>
    </row>
    <row r="815" spans="3:7">
      <c r="C815" s="49">
        <f t="shared" si="14"/>
        <v>2</v>
      </c>
      <c r="D815" s="48">
        <v>42403</v>
      </c>
      <c r="E815" s="47">
        <v>21</v>
      </c>
      <c r="F815" s="47">
        <v>20503</v>
      </c>
      <c r="G815" s="47">
        <v>17684</v>
      </c>
    </row>
    <row r="816" spans="3:7">
      <c r="C816" s="49">
        <f t="shared" si="14"/>
        <v>2</v>
      </c>
      <c r="D816" s="48">
        <v>42403</v>
      </c>
      <c r="E816" s="47">
        <v>22</v>
      </c>
      <c r="F816" s="47">
        <v>20091</v>
      </c>
      <c r="G816" s="47">
        <v>16916</v>
      </c>
    </row>
    <row r="817" spans="3:7">
      <c r="C817" s="49">
        <f t="shared" si="14"/>
        <v>2</v>
      </c>
      <c r="D817" s="48">
        <v>42403</v>
      </c>
      <c r="E817" s="47">
        <v>23</v>
      </c>
      <c r="F817" s="47">
        <v>19297</v>
      </c>
      <c r="G817" s="47">
        <v>15704</v>
      </c>
    </row>
    <row r="818" spans="3:7">
      <c r="C818" s="49">
        <f t="shared" si="14"/>
        <v>2</v>
      </c>
      <c r="D818" s="48">
        <v>42403</v>
      </c>
      <c r="E818" s="47">
        <v>24</v>
      </c>
      <c r="F818" s="47">
        <v>18358</v>
      </c>
      <c r="G818" s="47">
        <v>14668</v>
      </c>
    </row>
    <row r="819" spans="3:7">
      <c r="C819" s="49">
        <f t="shared" si="14"/>
        <v>2</v>
      </c>
      <c r="D819" s="48">
        <v>42404</v>
      </c>
      <c r="E819" s="47">
        <v>1</v>
      </c>
      <c r="F819" s="47">
        <v>16931</v>
      </c>
      <c r="G819" s="47">
        <v>13729</v>
      </c>
    </row>
    <row r="820" spans="3:7">
      <c r="C820" s="49">
        <f t="shared" si="14"/>
        <v>2</v>
      </c>
      <c r="D820" s="48">
        <v>42404</v>
      </c>
      <c r="E820" s="47">
        <v>2</v>
      </c>
      <c r="F820" s="47">
        <v>16959</v>
      </c>
      <c r="G820" s="47">
        <v>13402</v>
      </c>
    </row>
    <row r="821" spans="3:7">
      <c r="C821" s="49">
        <f t="shared" si="14"/>
        <v>2</v>
      </c>
      <c r="D821" s="48">
        <v>42404</v>
      </c>
      <c r="E821" s="47">
        <v>3</v>
      </c>
      <c r="F821" s="47">
        <v>16705</v>
      </c>
      <c r="G821" s="47">
        <v>13211</v>
      </c>
    </row>
    <row r="822" spans="3:7">
      <c r="C822" s="49">
        <f t="shared" si="14"/>
        <v>2</v>
      </c>
      <c r="D822" s="48">
        <v>42404</v>
      </c>
      <c r="E822" s="47">
        <v>4</v>
      </c>
      <c r="F822" s="47">
        <v>16772</v>
      </c>
      <c r="G822" s="47">
        <v>13121</v>
      </c>
    </row>
    <row r="823" spans="3:7">
      <c r="C823" s="49">
        <f t="shared" si="14"/>
        <v>2</v>
      </c>
      <c r="D823" s="48">
        <v>42404</v>
      </c>
      <c r="E823" s="47">
        <v>5</v>
      </c>
      <c r="F823" s="47">
        <v>16051</v>
      </c>
      <c r="G823" s="47">
        <v>13351</v>
      </c>
    </row>
    <row r="824" spans="3:7">
      <c r="C824" s="49">
        <f t="shared" si="14"/>
        <v>2</v>
      </c>
      <c r="D824" s="48">
        <v>42404</v>
      </c>
      <c r="E824" s="47">
        <v>6</v>
      </c>
      <c r="F824" s="47">
        <v>17493</v>
      </c>
      <c r="G824" s="47">
        <v>14026</v>
      </c>
    </row>
    <row r="825" spans="3:7">
      <c r="C825" s="49">
        <f t="shared" si="14"/>
        <v>2</v>
      </c>
      <c r="D825" s="48">
        <v>42404</v>
      </c>
      <c r="E825" s="47">
        <v>7</v>
      </c>
      <c r="F825" s="47">
        <v>18361</v>
      </c>
      <c r="G825" s="47">
        <v>15484</v>
      </c>
    </row>
    <row r="826" spans="3:7">
      <c r="C826" s="49">
        <f t="shared" si="14"/>
        <v>2</v>
      </c>
      <c r="D826" s="48">
        <v>42404</v>
      </c>
      <c r="E826" s="47">
        <v>8</v>
      </c>
      <c r="F826" s="47">
        <v>19674</v>
      </c>
      <c r="G826" s="47">
        <v>17023</v>
      </c>
    </row>
    <row r="827" spans="3:7">
      <c r="C827" s="49">
        <f t="shared" si="14"/>
        <v>2</v>
      </c>
      <c r="D827" s="48">
        <v>42404</v>
      </c>
      <c r="E827" s="47">
        <v>9</v>
      </c>
      <c r="F827" s="47">
        <v>19787</v>
      </c>
      <c r="G827" s="47">
        <v>17339</v>
      </c>
    </row>
    <row r="828" spans="3:7">
      <c r="C828" s="49">
        <f t="shared" si="14"/>
        <v>2</v>
      </c>
      <c r="D828" s="48">
        <v>42404</v>
      </c>
      <c r="E828" s="47">
        <v>10</v>
      </c>
      <c r="F828" s="47">
        <v>20080</v>
      </c>
      <c r="G828" s="47">
        <v>17305</v>
      </c>
    </row>
    <row r="829" spans="3:7">
      <c r="C829" s="49">
        <f t="shared" si="14"/>
        <v>2</v>
      </c>
      <c r="D829" s="48">
        <v>42404</v>
      </c>
      <c r="E829" s="47">
        <v>11</v>
      </c>
      <c r="F829" s="47">
        <v>19549</v>
      </c>
      <c r="G829" s="47">
        <v>17047</v>
      </c>
    </row>
    <row r="830" spans="3:7">
      <c r="C830" s="49">
        <f t="shared" si="14"/>
        <v>2</v>
      </c>
      <c r="D830" s="48">
        <v>42404</v>
      </c>
      <c r="E830" s="47">
        <v>12</v>
      </c>
      <c r="F830" s="47">
        <v>19355</v>
      </c>
      <c r="G830" s="47">
        <v>16802</v>
      </c>
    </row>
    <row r="831" spans="3:7">
      <c r="C831" s="49">
        <f t="shared" si="14"/>
        <v>2</v>
      </c>
      <c r="D831" s="48">
        <v>42404</v>
      </c>
      <c r="E831" s="47">
        <v>13</v>
      </c>
      <c r="F831" s="47">
        <v>19093</v>
      </c>
      <c r="G831" s="47">
        <v>16588</v>
      </c>
    </row>
    <row r="832" spans="3:7">
      <c r="C832" s="49">
        <f t="shared" si="14"/>
        <v>2</v>
      </c>
      <c r="D832" s="48">
        <v>42404</v>
      </c>
      <c r="E832" s="47">
        <v>14</v>
      </c>
      <c r="F832" s="47">
        <v>19087</v>
      </c>
      <c r="G832" s="47">
        <v>16612</v>
      </c>
    </row>
    <row r="833" spans="3:7">
      <c r="C833" s="49">
        <f t="shared" si="14"/>
        <v>2</v>
      </c>
      <c r="D833" s="48">
        <v>42404</v>
      </c>
      <c r="E833" s="47">
        <v>15</v>
      </c>
      <c r="F833" s="47">
        <v>19013</v>
      </c>
      <c r="G833" s="47">
        <v>16501</v>
      </c>
    </row>
    <row r="834" spans="3:7">
      <c r="C834" s="49">
        <f t="shared" si="14"/>
        <v>2</v>
      </c>
      <c r="D834" s="48">
        <v>42404</v>
      </c>
      <c r="E834" s="47">
        <v>16</v>
      </c>
      <c r="F834" s="47">
        <v>19285</v>
      </c>
      <c r="G834" s="47">
        <v>16737</v>
      </c>
    </row>
    <row r="835" spans="3:7">
      <c r="C835" s="49">
        <f t="shared" si="14"/>
        <v>2</v>
      </c>
      <c r="D835" s="48">
        <v>42404</v>
      </c>
      <c r="E835" s="47">
        <v>17</v>
      </c>
      <c r="F835" s="47">
        <v>19712</v>
      </c>
      <c r="G835" s="47">
        <v>17480</v>
      </c>
    </row>
    <row r="836" spans="3:7">
      <c r="C836" s="49">
        <f t="shared" ref="C836:C899" si="15">MONTH(D836)</f>
        <v>2</v>
      </c>
      <c r="D836" s="48">
        <v>42404</v>
      </c>
      <c r="E836" s="47">
        <v>18</v>
      </c>
      <c r="F836" s="47">
        <v>20591</v>
      </c>
      <c r="G836" s="47">
        <v>18307</v>
      </c>
    </row>
    <row r="837" spans="3:7">
      <c r="C837" s="49">
        <f t="shared" si="15"/>
        <v>2</v>
      </c>
      <c r="D837" s="48">
        <v>42404</v>
      </c>
      <c r="E837" s="47">
        <v>19</v>
      </c>
      <c r="F837" s="47">
        <v>21091</v>
      </c>
      <c r="G837" s="47">
        <v>18818</v>
      </c>
    </row>
    <row r="838" spans="3:7">
      <c r="C838" s="49">
        <f t="shared" si="15"/>
        <v>2</v>
      </c>
      <c r="D838" s="48">
        <v>42404</v>
      </c>
      <c r="E838" s="47">
        <v>20</v>
      </c>
      <c r="F838" s="47">
        <v>20697</v>
      </c>
      <c r="G838" s="47">
        <v>18504</v>
      </c>
    </row>
    <row r="839" spans="3:7">
      <c r="C839" s="49">
        <f t="shared" si="15"/>
        <v>2</v>
      </c>
      <c r="D839" s="48">
        <v>42404</v>
      </c>
      <c r="E839" s="47">
        <v>21</v>
      </c>
      <c r="F839" s="47">
        <v>20652</v>
      </c>
      <c r="G839" s="47">
        <v>18448</v>
      </c>
    </row>
    <row r="840" spans="3:7">
      <c r="C840" s="49">
        <f t="shared" si="15"/>
        <v>2</v>
      </c>
      <c r="D840" s="48">
        <v>42404</v>
      </c>
      <c r="E840" s="47">
        <v>22</v>
      </c>
      <c r="F840" s="47">
        <v>19934</v>
      </c>
      <c r="G840" s="47">
        <v>17665</v>
      </c>
    </row>
    <row r="841" spans="3:7">
      <c r="C841" s="49">
        <f t="shared" si="15"/>
        <v>2</v>
      </c>
      <c r="D841" s="48">
        <v>42404</v>
      </c>
      <c r="E841" s="47">
        <v>23</v>
      </c>
      <c r="F841" s="47">
        <v>19070</v>
      </c>
      <c r="G841" s="47">
        <v>16630</v>
      </c>
    </row>
    <row r="842" spans="3:7">
      <c r="C842" s="49">
        <f t="shared" si="15"/>
        <v>2</v>
      </c>
      <c r="D842" s="48">
        <v>42404</v>
      </c>
      <c r="E842" s="47">
        <v>24</v>
      </c>
      <c r="F842" s="47">
        <v>17965</v>
      </c>
      <c r="G842" s="47">
        <v>15418</v>
      </c>
    </row>
    <row r="843" spans="3:7">
      <c r="C843" s="49">
        <f t="shared" si="15"/>
        <v>2</v>
      </c>
      <c r="D843" s="48">
        <v>42405</v>
      </c>
      <c r="E843" s="47">
        <v>1</v>
      </c>
      <c r="F843" s="47">
        <v>17795</v>
      </c>
      <c r="G843" s="47">
        <v>14747</v>
      </c>
    </row>
    <row r="844" spans="3:7">
      <c r="C844" s="49">
        <f t="shared" si="15"/>
        <v>2</v>
      </c>
      <c r="D844" s="48">
        <v>42405</v>
      </c>
      <c r="E844" s="47">
        <v>2</v>
      </c>
      <c r="F844" s="47">
        <v>17417</v>
      </c>
      <c r="G844" s="47">
        <v>14256</v>
      </c>
    </row>
    <row r="845" spans="3:7">
      <c r="C845" s="49">
        <f t="shared" si="15"/>
        <v>2</v>
      </c>
      <c r="D845" s="48">
        <v>42405</v>
      </c>
      <c r="E845" s="47">
        <v>3</v>
      </c>
      <c r="F845" s="47">
        <v>17456</v>
      </c>
      <c r="G845" s="47">
        <v>14036</v>
      </c>
    </row>
    <row r="846" spans="3:7">
      <c r="C846" s="49">
        <f t="shared" si="15"/>
        <v>2</v>
      </c>
      <c r="D846" s="48">
        <v>42405</v>
      </c>
      <c r="E846" s="47">
        <v>4</v>
      </c>
      <c r="F846" s="47">
        <v>17292</v>
      </c>
      <c r="G846" s="47">
        <v>14067</v>
      </c>
    </row>
    <row r="847" spans="3:7">
      <c r="C847" s="49">
        <f t="shared" si="15"/>
        <v>2</v>
      </c>
      <c r="D847" s="48">
        <v>42405</v>
      </c>
      <c r="E847" s="47">
        <v>5</v>
      </c>
      <c r="F847" s="47">
        <v>17308</v>
      </c>
      <c r="G847" s="47">
        <v>14167</v>
      </c>
    </row>
    <row r="848" spans="3:7">
      <c r="C848" s="49">
        <f t="shared" si="15"/>
        <v>2</v>
      </c>
      <c r="D848" s="48">
        <v>42405</v>
      </c>
      <c r="E848" s="47">
        <v>6</v>
      </c>
      <c r="F848" s="47">
        <v>17669</v>
      </c>
      <c r="G848" s="47">
        <v>14759</v>
      </c>
    </row>
    <row r="849" spans="3:7">
      <c r="C849" s="49">
        <f t="shared" si="15"/>
        <v>2</v>
      </c>
      <c r="D849" s="48">
        <v>42405</v>
      </c>
      <c r="E849" s="47">
        <v>7</v>
      </c>
      <c r="F849" s="47">
        <v>18768</v>
      </c>
      <c r="G849" s="47">
        <v>16109</v>
      </c>
    </row>
    <row r="850" spans="3:7">
      <c r="C850" s="49">
        <f t="shared" si="15"/>
        <v>2</v>
      </c>
      <c r="D850" s="48">
        <v>42405</v>
      </c>
      <c r="E850" s="47">
        <v>8</v>
      </c>
      <c r="F850" s="47">
        <v>20452</v>
      </c>
      <c r="G850" s="47">
        <v>17723</v>
      </c>
    </row>
    <row r="851" spans="3:7">
      <c r="C851" s="49">
        <f t="shared" si="15"/>
        <v>2</v>
      </c>
      <c r="D851" s="48">
        <v>42405</v>
      </c>
      <c r="E851" s="47">
        <v>9</v>
      </c>
      <c r="F851" s="47">
        <v>19790</v>
      </c>
      <c r="G851" s="47">
        <v>17584</v>
      </c>
    </row>
    <row r="852" spans="3:7">
      <c r="C852" s="49">
        <f t="shared" si="15"/>
        <v>2</v>
      </c>
      <c r="D852" s="48">
        <v>42405</v>
      </c>
      <c r="E852" s="47">
        <v>10</v>
      </c>
      <c r="F852" s="47">
        <v>19449</v>
      </c>
      <c r="G852" s="47">
        <v>17134</v>
      </c>
    </row>
    <row r="853" spans="3:7">
      <c r="C853" s="49">
        <f t="shared" si="15"/>
        <v>2</v>
      </c>
      <c r="D853" s="48">
        <v>42405</v>
      </c>
      <c r="E853" s="47">
        <v>11</v>
      </c>
      <c r="F853" s="47">
        <v>18885</v>
      </c>
      <c r="G853" s="47">
        <v>16582</v>
      </c>
    </row>
    <row r="854" spans="3:7">
      <c r="C854" s="49">
        <f t="shared" si="15"/>
        <v>2</v>
      </c>
      <c r="D854" s="48">
        <v>42405</v>
      </c>
      <c r="E854" s="47">
        <v>12</v>
      </c>
      <c r="F854" s="47">
        <v>18901</v>
      </c>
      <c r="G854" s="47">
        <v>16419</v>
      </c>
    </row>
    <row r="855" spans="3:7">
      <c r="C855" s="49">
        <f t="shared" si="15"/>
        <v>2</v>
      </c>
      <c r="D855" s="48">
        <v>42405</v>
      </c>
      <c r="E855" s="47">
        <v>13</v>
      </c>
      <c r="F855" s="47">
        <v>18670</v>
      </c>
      <c r="G855" s="47">
        <v>16260</v>
      </c>
    </row>
    <row r="856" spans="3:7">
      <c r="C856" s="49">
        <f t="shared" si="15"/>
        <v>2</v>
      </c>
      <c r="D856" s="48">
        <v>42405</v>
      </c>
      <c r="E856" s="47">
        <v>14</v>
      </c>
      <c r="F856" s="47">
        <v>19005</v>
      </c>
      <c r="G856" s="47">
        <v>16334</v>
      </c>
    </row>
    <row r="857" spans="3:7">
      <c r="C857" s="49">
        <f t="shared" si="15"/>
        <v>2</v>
      </c>
      <c r="D857" s="48">
        <v>42405</v>
      </c>
      <c r="E857" s="47">
        <v>15</v>
      </c>
      <c r="F857" s="47">
        <v>19332</v>
      </c>
      <c r="G857" s="47">
        <v>16552</v>
      </c>
    </row>
    <row r="858" spans="3:7">
      <c r="C858" s="49">
        <f t="shared" si="15"/>
        <v>2</v>
      </c>
      <c r="D858" s="48">
        <v>42405</v>
      </c>
      <c r="E858" s="47">
        <v>16</v>
      </c>
      <c r="F858" s="47">
        <v>19449</v>
      </c>
      <c r="G858" s="47">
        <v>16762</v>
      </c>
    </row>
    <row r="859" spans="3:7">
      <c r="C859" s="49">
        <f t="shared" si="15"/>
        <v>2</v>
      </c>
      <c r="D859" s="48">
        <v>42405</v>
      </c>
      <c r="E859" s="47">
        <v>17</v>
      </c>
      <c r="F859" s="47">
        <v>20162</v>
      </c>
      <c r="G859" s="47">
        <v>17420</v>
      </c>
    </row>
    <row r="860" spans="3:7">
      <c r="C860" s="49">
        <f t="shared" si="15"/>
        <v>2</v>
      </c>
      <c r="D860" s="48">
        <v>42405</v>
      </c>
      <c r="E860" s="47">
        <v>18</v>
      </c>
      <c r="F860" s="47">
        <v>21021</v>
      </c>
      <c r="G860" s="47">
        <v>18290</v>
      </c>
    </row>
    <row r="861" spans="3:7">
      <c r="C861" s="49">
        <f t="shared" si="15"/>
        <v>2</v>
      </c>
      <c r="D861" s="48">
        <v>42405</v>
      </c>
      <c r="E861" s="47">
        <v>19</v>
      </c>
      <c r="F861" s="47">
        <v>21254</v>
      </c>
      <c r="G861" s="47">
        <v>18560</v>
      </c>
    </row>
    <row r="862" spans="3:7">
      <c r="C862" s="49">
        <f t="shared" si="15"/>
        <v>2</v>
      </c>
      <c r="D862" s="48">
        <v>42405</v>
      </c>
      <c r="E862" s="47">
        <v>20</v>
      </c>
      <c r="F862" s="47">
        <v>20906</v>
      </c>
      <c r="G862" s="47">
        <v>18321</v>
      </c>
    </row>
    <row r="863" spans="3:7">
      <c r="C863" s="49">
        <f t="shared" si="15"/>
        <v>2</v>
      </c>
      <c r="D863" s="48">
        <v>42405</v>
      </c>
      <c r="E863" s="47">
        <v>21</v>
      </c>
      <c r="F863" s="47">
        <v>20684</v>
      </c>
      <c r="G863" s="47">
        <v>18014</v>
      </c>
    </row>
    <row r="864" spans="3:7">
      <c r="C864" s="49">
        <f t="shared" si="15"/>
        <v>2</v>
      </c>
      <c r="D864" s="48">
        <v>42405</v>
      </c>
      <c r="E864" s="47">
        <v>22</v>
      </c>
      <c r="F864" s="47">
        <v>20086</v>
      </c>
      <c r="G864" s="47">
        <v>17446</v>
      </c>
    </row>
    <row r="865" spans="3:7">
      <c r="C865" s="49">
        <f t="shared" si="15"/>
        <v>2</v>
      </c>
      <c r="D865" s="48">
        <v>42405</v>
      </c>
      <c r="E865" s="47">
        <v>23</v>
      </c>
      <c r="F865" s="47">
        <v>18919</v>
      </c>
      <c r="G865" s="47">
        <v>16358</v>
      </c>
    </row>
    <row r="866" spans="3:7">
      <c r="C866" s="49">
        <f t="shared" si="15"/>
        <v>2</v>
      </c>
      <c r="D866" s="48">
        <v>42405</v>
      </c>
      <c r="E866" s="47">
        <v>24</v>
      </c>
      <c r="F866" s="47">
        <v>17886</v>
      </c>
      <c r="G866" s="47">
        <v>15317</v>
      </c>
    </row>
    <row r="867" spans="3:7">
      <c r="C867" s="49">
        <f t="shared" si="15"/>
        <v>2</v>
      </c>
      <c r="D867" s="48">
        <v>42406</v>
      </c>
      <c r="E867" s="47">
        <v>1</v>
      </c>
      <c r="F867" s="47">
        <v>17260</v>
      </c>
      <c r="G867" s="47">
        <v>14529</v>
      </c>
    </row>
    <row r="868" spans="3:7">
      <c r="C868" s="49">
        <f t="shared" si="15"/>
        <v>2</v>
      </c>
      <c r="D868" s="48">
        <v>42406</v>
      </c>
      <c r="E868" s="47">
        <v>2</v>
      </c>
      <c r="F868" s="47">
        <v>16831</v>
      </c>
      <c r="G868" s="47">
        <v>13885</v>
      </c>
    </row>
    <row r="869" spans="3:7">
      <c r="C869" s="49">
        <f t="shared" si="15"/>
        <v>2</v>
      </c>
      <c r="D869" s="48">
        <v>42406</v>
      </c>
      <c r="E869" s="47">
        <v>3</v>
      </c>
      <c r="F869" s="47">
        <v>16783</v>
      </c>
      <c r="G869" s="47">
        <v>13633</v>
      </c>
    </row>
    <row r="870" spans="3:7">
      <c r="C870" s="49">
        <f t="shared" si="15"/>
        <v>2</v>
      </c>
      <c r="D870" s="48">
        <v>42406</v>
      </c>
      <c r="E870" s="47">
        <v>4</v>
      </c>
      <c r="F870" s="47">
        <v>16597</v>
      </c>
      <c r="G870" s="47">
        <v>13519</v>
      </c>
    </row>
    <row r="871" spans="3:7">
      <c r="C871" s="49">
        <f t="shared" si="15"/>
        <v>2</v>
      </c>
      <c r="D871" s="48">
        <v>42406</v>
      </c>
      <c r="E871" s="47">
        <v>5</v>
      </c>
      <c r="F871" s="47">
        <v>16657</v>
      </c>
      <c r="G871" s="47">
        <v>13441</v>
      </c>
    </row>
    <row r="872" spans="3:7">
      <c r="C872" s="49">
        <f t="shared" si="15"/>
        <v>2</v>
      </c>
      <c r="D872" s="48">
        <v>42406</v>
      </c>
      <c r="E872" s="47">
        <v>6</v>
      </c>
      <c r="F872" s="47">
        <v>16945</v>
      </c>
      <c r="G872" s="47">
        <v>13743</v>
      </c>
    </row>
    <row r="873" spans="3:7">
      <c r="C873" s="49">
        <f t="shared" si="15"/>
        <v>2</v>
      </c>
      <c r="D873" s="48">
        <v>42406</v>
      </c>
      <c r="E873" s="47">
        <v>7</v>
      </c>
      <c r="F873" s="47">
        <v>17190</v>
      </c>
      <c r="G873" s="47">
        <v>14339</v>
      </c>
    </row>
    <row r="874" spans="3:7">
      <c r="C874" s="49">
        <f t="shared" si="15"/>
        <v>2</v>
      </c>
      <c r="D874" s="48">
        <v>42406</v>
      </c>
      <c r="E874" s="47">
        <v>8</v>
      </c>
      <c r="F874" s="47">
        <v>18106</v>
      </c>
      <c r="G874" s="47">
        <v>15287</v>
      </c>
    </row>
    <row r="875" spans="3:7">
      <c r="C875" s="49">
        <f t="shared" si="15"/>
        <v>2</v>
      </c>
      <c r="D875" s="48">
        <v>42406</v>
      </c>
      <c r="E875" s="47">
        <v>9</v>
      </c>
      <c r="F875" s="47">
        <v>18835</v>
      </c>
      <c r="G875" s="47">
        <v>15834</v>
      </c>
    </row>
    <row r="876" spans="3:7">
      <c r="C876" s="49">
        <f t="shared" si="15"/>
        <v>2</v>
      </c>
      <c r="D876" s="48">
        <v>42406</v>
      </c>
      <c r="E876" s="47">
        <v>10</v>
      </c>
      <c r="F876" s="47">
        <v>19012</v>
      </c>
      <c r="G876" s="47">
        <v>16075</v>
      </c>
    </row>
    <row r="877" spans="3:7">
      <c r="C877" s="49">
        <f t="shared" si="15"/>
        <v>2</v>
      </c>
      <c r="D877" s="48">
        <v>42406</v>
      </c>
      <c r="E877" s="47">
        <v>11</v>
      </c>
      <c r="F877" s="47">
        <v>18958</v>
      </c>
      <c r="G877" s="47">
        <v>16078</v>
      </c>
    </row>
    <row r="878" spans="3:7">
      <c r="C878" s="49">
        <f t="shared" si="15"/>
        <v>2</v>
      </c>
      <c r="D878" s="48">
        <v>42406</v>
      </c>
      <c r="E878" s="47">
        <v>12</v>
      </c>
      <c r="F878" s="47">
        <v>18829</v>
      </c>
      <c r="G878" s="47">
        <v>15982</v>
      </c>
    </row>
    <row r="879" spans="3:7">
      <c r="C879" s="49">
        <f t="shared" si="15"/>
        <v>2</v>
      </c>
      <c r="D879" s="48">
        <v>42406</v>
      </c>
      <c r="E879" s="47">
        <v>13</v>
      </c>
      <c r="F879" s="47">
        <v>18670</v>
      </c>
      <c r="G879" s="47">
        <v>15792</v>
      </c>
    </row>
    <row r="880" spans="3:7">
      <c r="C880" s="49">
        <f t="shared" si="15"/>
        <v>2</v>
      </c>
      <c r="D880" s="48">
        <v>42406</v>
      </c>
      <c r="E880" s="47">
        <v>14</v>
      </c>
      <c r="F880" s="47">
        <v>18035</v>
      </c>
      <c r="G880" s="47">
        <v>15384</v>
      </c>
    </row>
    <row r="881" spans="3:7">
      <c r="C881" s="49">
        <f t="shared" si="15"/>
        <v>2</v>
      </c>
      <c r="D881" s="48">
        <v>42406</v>
      </c>
      <c r="E881" s="47">
        <v>15</v>
      </c>
      <c r="F881" s="47">
        <v>17847</v>
      </c>
      <c r="G881" s="47">
        <v>15190</v>
      </c>
    </row>
    <row r="882" spans="3:7">
      <c r="C882" s="49">
        <f t="shared" si="15"/>
        <v>2</v>
      </c>
      <c r="D882" s="48">
        <v>42406</v>
      </c>
      <c r="E882" s="47">
        <v>16</v>
      </c>
      <c r="F882" s="47">
        <v>17961</v>
      </c>
      <c r="G882" s="47">
        <v>15318</v>
      </c>
    </row>
    <row r="883" spans="3:7">
      <c r="C883" s="49">
        <f t="shared" si="15"/>
        <v>2</v>
      </c>
      <c r="D883" s="48">
        <v>42406</v>
      </c>
      <c r="E883" s="47">
        <v>17</v>
      </c>
      <c r="F883" s="47">
        <v>18620</v>
      </c>
      <c r="G883" s="47">
        <v>15921</v>
      </c>
    </row>
    <row r="884" spans="3:7">
      <c r="C884" s="49">
        <f t="shared" si="15"/>
        <v>2</v>
      </c>
      <c r="D884" s="48">
        <v>42406</v>
      </c>
      <c r="E884" s="47">
        <v>18</v>
      </c>
      <c r="F884" s="47">
        <v>19607</v>
      </c>
      <c r="G884" s="47">
        <v>16775</v>
      </c>
    </row>
    <row r="885" spans="3:7">
      <c r="C885" s="49">
        <f t="shared" si="15"/>
        <v>2</v>
      </c>
      <c r="D885" s="48">
        <v>42406</v>
      </c>
      <c r="E885" s="47">
        <v>19</v>
      </c>
      <c r="F885" s="47">
        <v>20342</v>
      </c>
      <c r="G885" s="47">
        <v>17467</v>
      </c>
    </row>
    <row r="886" spans="3:7">
      <c r="C886" s="49">
        <f t="shared" si="15"/>
        <v>2</v>
      </c>
      <c r="D886" s="48">
        <v>42406</v>
      </c>
      <c r="E886" s="47">
        <v>20</v>
      </c>
      <c r="F886" s="47">
        <v>19811</v>
      </c>
      <c r="G886" s="47">
        <v>16965</v>
      </c>
    </row>
    <row r="887" spans="3:7">
      <c r="C887" s="49">
        <f t="shared" si="15"/>
        <v>2</v>
      </c>
      <c r="D887" s="48">
        <v>42406</v>
      </c>
      <c r="E887" s="47">
        <v>21</v>
      </c>
      <c r="F887" s="47">
        <v>19296</v>
      </c>
      <c r="G887" s="47">
        <v>16441</v>
      </c>
    </row>
    <row r="888" spans="3:7">
      <c r="C888" s="49">
        <f t="shared" si="15"/>
        <v>2</v>
      </c>
      <c r="D888" s="48">
        <v>42406</v>
      </c>
      <c r="E888" s="47">
        <v>22</v>
      </c>
      <c r="F888" s="47">
        <v>18546</v>
      </c>
      <c r="G888" s="47">
        <v>15858</v>
      </c>
    </row>
    <row r="889" spans="3:7">
      <c r="C889" s="49">
        <f t="shared" si="15"/>
        <v>2</v>
      </c>
      <c r="D889" s="48">
        <v>42406</v>
      </c>
      <c r="E889" s="47">
        <v>23</v>
      </c>
      <c r="F889" s="47">
        <v>17919</v>
      </c>
      <c r="G889" s="47">
        <v>15179</v>
      </c>
    </row>
    <row r="890" spans="3:7">
      <c r="C890" s="49">
        <f t="shared" si="15"/>
        <v>2</v>
      </c>
      <c r="D890" s="48">
        <v>42406</v>
      </c>
      <c r="E890" s="47">
        <v>24</v>
      </c>
      <c r="F890" s="47">
        <v>17159</v>
      </c>
      <c r="G890" s="47">
        <v>14290</v>
      </c>
    </row>
    <row r="891" spans="3:7">
      <c r="C891" s="49">
        <f t="shared" si="15"/>
        <v>2</v>
      </c>
      <c r="D891" s="48">
        <v>42407</v>
      </c>
      <c r="E891" s="47">
        <v>1</v>
      </c>
      <c r="F891" s="47">
        <v>16564</v>
      </c>
      <c r="G891" s="47">
        <v>13540</v>
      </c>
    </row>
    <row r="892" spans="3:7">
      <c r="C892" s="49">
        <f t="shared" si="15"/>
        <v>2</v>
      </c>
      <c r="D892" s="48">
        <v>42407</v>
      </c>
      <c r="E892" s="47">
        <v>2</v>
      </c>
      <c r="F892" s="47">
        <v>16089</v>
      </c>
      <c r="G892" s="47">
        <v>13018</v>
      </c>
    </row>
    <row r="893" spans="3:7">
      <c r="C893" s="49">
        <f t="shared" si="15"/>
        <v>2</v>
      </c>
      <c r="D893" s="48">
        <v>42407</v>
      </c>
      <c r="E893" s="47">
        <v>3</v>
      </c>
      <c r="F893" s="47">
        <v>16403</v>
      </c>
      <c r="G893" s="47">
        <v>12825</v>
      </c>
    </row>
    <row r="894" spans="3:7">
      <c r="C894" s="49">
        <f t="shared" si="15"/>
        <v>2</v>
      </c>
      <c r="D894" s="48">
        <v>42407</v>
      </c>
      <c r="E894" s="47">
        <v>4</v>
      </c>
      <c r="F894" s="47">
        <v>16399</v>
      </c>
      <c r="G894" s="47">
        <v>12812</v>
      </c>
    </row>
    <row r="895" spans="3:7">
      <c r="C895" s="49">
        <f t="shared" si="15"/>
        <v>2</v>
      </c>
      <c r="D895" s="48">
        <v>42407</v>
      </c>
      <c r="E895" s="47">
        <v>5</v>
      </c>
      <c r="F895" s="47">
        <v>16355</v>
      </c>
      <c r="G895" s="47">
        <v>12813</v>
      </c>
    </row>
    <row r="896" spans="3:7">
      <c r="C896" s="49">
        <f t="shared" si="15"/>
        <v>2</v>
      </c>
      <c r="D896" s="48">
        <v>42407</v>
      </c>
      <c r="E896" s="47">
        <v>6</v>
      </c>
      <c r="F896" s="47">
        <v>16485</v>
      </c>
      <c r="G896" s="47">
        <v>12937</v>
      </c>
    </row>
    <row r="897" spans="3:7">
      <c r="C897" s="49">
        <f t="shared" si="15"/>
        <v>2</v>
      </c>
      <c r="D897" s="48">
        <v>42407</v>
      </c>
      <c r="E897" s="47">
        <v>7</v>
      </c>
      <c r="F897" s="47">
        <v>16849</v>
      </c>
      <c r="G897" s="47">
        <v>13363</v>
      </c>
    </row>
    <row r="898" spans="3:7">
      <c r="C898" s="49">
        <f t="shared" si="15"/>
        <v>2</v>
      </c>
      <c r="D898" s="48">
        <v>42407</v>
      </c>
      <c r="E898" s="47">
        <v>8</v>
      </c>
      <c r="F898" s="47">
        <v>17097</v>
      </c>
      <c r="G898" s="47">
        <v>14006</v>
      </c>
    </row>
    <row r="899" spans="3:7">
      <c r="C899" s="49">
        <f t="shared" si="15"/>
        <v>2</v>
      </c>
      <c r="D899" s="48">
        <v>42407</v>
      </c>
      <c r="E899" s="47">
        <v>9</v>
      </c>
      <c r="F899" s="47">
        <v>17385</v>
      </c>
      <c r="G899" s="47">
        <v>14405</v>
      </c>
    </row>
    <row r="900" spans="3:7">
      <c r="C900" s="49">
        <f t="shared" ref="C900:C963" si="16">MONTH(D900)</f>
        <v>2</v>
      </c>
      <c r="D900" s="48">
        <v>42407</v>
      </c>
      <c r="E900" s="47">
        <v>10</v>
      </c>
      <c r="F900" s="47">
        <v>17646</v>
      </c>
      <c r="G900" s="47">
        <v>14735</v>
      </c>
    </row>
    <row r="901" spans="3:7">
      <c r="C901" s="49">
        <f t="shared" si="16"/>
        <v>2</v>
      </c>
      <c r="D901" s="48">
        <v>42407</v>
      </c>
      <c r="E901" s="47">
        <v>11</v>
      </c>
      <c r="F901" s="47">
        <v>17844</v>
      </c>
      <c r="G901" s="47">
        <v>14949</v>
      </c>
    </row>
    <row r="902" spans="3:7">
      <c r="C902" s="49">
        <f t="shared" si="16"/>
        <v>2</v>
      </c>
      <c r="D902" s="48">
        <v>42407</v>
      </c>
      <c r="E902" s="47">
        <v>12</v>
      </c>
      <c r="F902" s="47">
        <v>18029</v>
      </c>
      <c r="G902" s="47">
        <v>15089</v>
      </c>
    </row>
    <row r="903" spans="3:7">
      <c r="C903" s="49">
        <f t="shared" si="16"/>
        <v>2</v>
      </c>
      <c r="D903" s="48">
        <v>42407</v>
      </c>
      <c r="E903" s="47">
        <v>13</v>
      </c>
      <c r="F903" s="47">
        <v>18239</v>
      </c>
      <c r="G903" s="47">
        <v>15173</v>
      </c>
    </row>
    <row r="904" spans="3:7">
      <c r="C904" s="49">
        <f t="shared" si="16"/>
        <v>2</v>
      </c>
      <c r="D904" s="48">
        <v>42407</v>
      </c>
      <c r="E904" s="47">
        <v>14</v>
      </c>
      <c r="F904" s="47">
        <v>18126</v>
      </c>
      <c r="G904" s="47">
        <v>15139</v>
      </c>
    </row>
    <row r="905" spans="3:7">
      <c r="C905" s="49">
        <f t="shared" si="16"/>
        <v>2</v>
      </c>
      <c r="D905" s="48">
        <v>42407</v>
      </c>
      <c r="E905" s="47">
        <v>15</v>
      </c>
      <c r="F905" s="47">
        <v>18284</v>
      </c>
      <c r="G905" s="47">
        <v>15281</v>
      </c>
    </row>
    <row r="906" spans="3:7">
      <c r="C906" s="49">
        <f t="shared" si="16"/>
        <v>2</v>
      </c>
      <c r="D906" s="48">
        <v>42407</v>
      </c>
      <c r="E906" s="47">
        <v>16</v>
      </c>
      <c r="F906" s="47">
        <v>18858</v>
      </c>
      <c r="G906" s="47">
        <v>15639</v>
      </c>
    </row>
    <row r="907" spans="3:7">
      <c r="C907" s="49">
        <f t="shared" si="16"/>
        <v>2</v>
      </c>
      <c r="D907" s="48">
        <v>42407</v>
      </c>
      <c r="E907" s="47">
        <v>17</v>
      </c>
      <c r="F907" s="47">
        <v>19551</v>
      </c>
      <c r="G907" s="47">
        <v>16448</v>
      </c>
    </row>
    <row r="908" spans="3:7">
      <c r="C908" s="49">
        <f t="shared" si="16"/>
        <v>2</v>
      </c>
      <c r="D908" s="48">
        <v>42407</v>
      </c>
      <c r="E908" s="47">
        <v>18</v>
      </c>
      <c r="F908" s="47">
        <v>20203</v>
      </c>
      <c r="G908" s="47">
        <v>17290</v>
      </c>
    </row>
    <row r="909" spans="3:7">
      <c r="C909" s="49">
        <f t="shared" si="16"/>
        <v>2</v>
      </c>
      <c r="D909" s="48">
        <v>42407</v>
      </c>
      <c r="E909" s="47">
        <v>19</v>
      </c>
      <c r="F909" s="47">
        <v>20485</v>
      </c>
      <c r="G909" s="47">
        <v>17606</v>
      </c>
    </row>
    <row r="910" spans="3:7">
      <c r="C910" s="49">
        <f t="shared" si="16"/>
        <v>2</v>
      </c>
      <c r="D910" s="48">
        <v>42407</v>
      </c>
      <c r="E910" s="47">
        <v>20</v>
      </c>
      <c r="F910" s="47">
        <v>19897</v>
      </c>
      <c r="G910" s="47">
        <v>17093</v>
      </c>
    </row>
    <row r="911" spans="3:7">
      <c r="C911" s="49">
        <f t="shared" si="16"/>
        <v>2</v>
      </c>
      <c r="D911" s="48">
        <v>42407</v>
      </c>
      <c r="E911" s="47">
        <v>21</v>
      </c>
      <c r="F911" s="47">
        <v>19373</v>
      </c>
      <c r="G911" s="47">
        <v>16439</v>
      </c>
    </row>
    <row r="912" spans="3:7">
      <c r="C912" s="49">
        <f t="shared" si="16"/>
        <v>2</v>
      </c>
      <c r="D912" s="48">
        <v>42407</v>
      </c>
      <c r="E912" s="47">
        <v>22</v>
      </c>
      <c r="F912" s="47">
        <v>18906</v>
      </c>
      <c r="G912" s="47">
        <v>16060</v>
      </c>
    </row>
    <row r="913" spans="3:7">
      <c r="C913" s="49">
        <f t="shared" si="16"/>
        <v>2</v>
      </c>
      <c r="D913" s="48">
        <v>42407</v>
      </c>
      <c r="E913" s="47">
        <v>23</v>
      </c>
      <c r="F913" s="47">
        <v>18360</v>
      </c>
      <c r="G913" s="47">
        <v>15457</v>
      </c>
    </row>
    <row r="914" spans="3:7">
      <c r="C914" s="49">
        <f t="shared" si="16"/>
        <v>2</v>
      </c>
      <c r="D914" s="48">
        <v>42407</v>
      </c>
      <c r="E914" s="47">
        <v>24</v>
      </c>
      <c r="F914" s="47">
        <v>17545</v>
      </c>
      <c r="G914" s="47">
        <v>14450</v>
      </c>
    </row>
    <row r="915" spans="3:7">
      <c r="C915" s="49">
        <f t="shared" si="16"/>
        <v>2</v>
      </c>
      <c r="D915" s="48">
        <v>42408</v>
      </c>
      <c r="E915" s="47">
        <v>1</v>
      </c>
      <c r="F915" s="47">
        <v>16943</v>
      </c>
      <c r="G915" s="47">
        <v>13800</v>
      </c>
    </row>
    <row r="916" spans="3:7">
      <c r="C916" s="49">
        <f t="shared" si="16"/>
        <v>2</v>
      </c>
      <c r="D916" s="48">
        <v>42408</v>
      </c>
      <c r="E916" s="47">
        <v>2</v>
      </c>
      <c r="F916" s="47">
        <v>16983</v>
      </c>
      <c r="G916" s="47">
        <v>13448</v>
      </c>
    </row>
    <row r="917" spans="3:7">
      <c r="C917" s="49">
        <f t="shared" si="16"/>
        <v>2</v>
      </c>
      <c r="D917" s="48">
        <v>42408</v>
      </c>
      <c r="E917" s="47">
        <v>3</v>
      </c>
      <c r="F917" s="47">
        <v>16600</v>
      </c>
      <c r="G917" s="47">
        <v>13285</v>
      </c>
    </row>
    <row r="918" spans="3:7">
      <c r="C918" s="49">
        <f t="shared" si="16"/>
        <v>2</v>
      </c>
      <c r="D918" s="48">
        <v>42408</v>
      </c>
      <c r="E918" s="47">
        <v>4</v>
      </c>
      <c r="F918" s="47">
        <v>16273</v>
      </c>
      <c r="G918" s="47">
        <v>13304</v>
      </c>
    </row>
    <row r="919" spans="3:7">
      <c r="C919" s="49">
        <f t="shared" si="16"/>
        <v>2</v>
      </c>
      <c r="D919" s="48">
        <v>42408</v>
      </c>
      <c r="E919" s="47">
        <v>5</v>
      </c>
      <c r="F919" s="47">
        <v>16401</v>
      </c>
      <c r="G919" s="47">
        <v>13495</v>
      </c>
    </row>
    <row r="920" spans="3:7">
      <c r="C920" s="49">
        <f t="shared" si="16"/>
        <v>2</v>
      </c>
      <c r="D920" s="48">
        <v>42408</v>
      </c>
      <c r="E920" s="47">
        <v>6</v>
      </c>
      <c r="F920" s="47">
        <v>16796</v>
      </c>
      <c r="G920" s="47">
        <v>14163</v>
      </c>
    </row>
    <row r="921" spans="3:7">
      <c r="C921" s="49">
        <f t="shared" si="16"/>
        <v>2</v>
      </c>
      <c r="D921" s="48">
        <v>42408</v>
      </c>
      <c r="E921" s="47">
        <v>7</v>
      </c>
      <c r="F921" s="47">
        <v>17910</v>
      </c>
      <c r="G921" s="47">
        <v>15539</v>
      </c>
    </row>
    <row r="922" spans="3:7">
      <c r="C922" s="49">
        <f t="shared" si="16"/>
        <v>2</v>
      </c>
      <c r="D922" s="48">
        <v>42408</v>
      </c>
      <c r="E922" s="47">
        <v>8</v>
      </c>
      <c r="F922" s="47">
        <v>19442</v>
      </c>
      <c r="G922" s="47">
        <v>17108</v>
      </c>
    </row>
    <row r="923" spans="3:7">
      <c r="C923" s="49">
        <f t="shared" si="16"/>
        <v>2</v>
      </c>
      <c r="D923" s="48">
        <v>42408</v>
      </c>
      <c r="E923" s="47">
        <v>9</v>
      </c>
      <c r="F923" s="47">
        <v>19437</v>
      </c>
      <c r="G923" s="47">
        <v>17192</v>
      </c>
    </row>
    <row r="924" spans="3:7">
      <c r="C924" s="49">
        <f t="shared" si="16"/>
        <v>2</v>
      </c>
      <c r="D924" s="48">
        <v>42408</v>
      </c>
      <c r="E924" s="47">
        <v>10</v>
      </c>
      <c r="F924" s="47">
        <v>19451</v>
      </c>
      <c r="G924" s="47">
        <v>17287</v>
      </c>
    </row>
    <row r="925" spans="3:7">
      <c r="C925" s="49">
        <f t="shared" si="16"/>
        <v>2</v>
      </c>
      <c r="D925" s="48">
        <v>42408</v>
      </c>
      <c r="E925" s="47">
        <v>11</v>
      </c>
      <c r="F925" s="47">
        <v>19524</v>
      </c>
      <c r="G925" s="47">
        <v>17223</v>
      </c>
    </row>
    <row r="926" spans="3:7">
      <c r="C926" s="49">
        <f t="shared" si="16"/>
        <v>2</v>
      </c>
      <c r="D926" s="48">
        <v>42408</v>
      </c>
      <c r="E926" s="47">
        <v>12</v>
      </c>
      <c r="F926" s="47">
        <v>19513</v>
      </c>
      <c r="G926" s="47">
        <v>17020</v>
      </c>
    </row>
    <row r="927" spans="3:7">
      <c r="C927" s="49">
        <f t="shared" si="16"/>
        <v>2</v>
      </c>
      <c r="D927" s="48">
        <v>42408</v>
      </c>
      <c r="E927" s="47">
        <v>13</v>
      </c>
      <c r="F927" s="47">
        <v>19539</v>
      </c>
      <c r="G927" s="47">
        <v>16918</v>
      </c>
    </row>
    <row r="928" spans="3:7">
      <c r="C928" s="49">
        <f t="shared" si="16"/>
        <v>2</v>
      </c>
      <c r="D928" s="48">
        <v>42408</v>
      </c>
      <c r="E928" s="47">
        <v>14</v>
      </c>
      <c r="F928" s="47">
        <v>20009</v>
      </c>
      <c r="G928" s="47">
        <v>17126</v>
      </c>
    </row>
    <row r="929" spans="3:7">
      <c r="C929" s="49">
        <f t="shared" si="16"/>
        <v>2</v>
      </c>
      <c r="D929" s="48">
        <v>42408</v>
      </c>
      <c r="E929" s="47">
        <v>15</v>
      </c>
      <c r="F929" s="47">
        <v>20055</v>
      </c>
      <c r="G929" s="47">
        <v>17148</v>
      </c>
    </row>
    <row r="930" spans="3:7">
      <c r="C930" s="49">
        <f t="shared" si="16"/>
        <v>2</v>
      </c>
      <c r="D930" s="48">
        <v>42408</v>
      </c>
      <c r="E930" s="47">
        <v>16</v>
      </c>
      <c r="F930" s="47">
        <v>20301</v>
      </c>
      <c r="G930" s="47">
        <v>17424</v>
      </c>
    </row>
    <row r="931" spans="3:7">
      <c r="C931" s="49">
        <f t="shared" si="16"/>
        <v>2</v>
      </c>
      <c r="D931" s="48">
        <v>42408</v>
      </c>
      <c r="E931" s="47">
        <v>17</v>
      </c>
      <c r="F931" s="47">
        <v>20739</v>
      </c>
      <c r="G931" s="47">
        <v>18199</v>
      </c>
    </row>
    <row r="932" spans="3:7">
      <c r="C932" s="49">
        <f t="shared" si="16"/>
        <v>2</v>
      </c>
      <c r="D932" s="48">
        <v>42408</v>
      </c>
      <c r="E932" s="47">
        <v>18</v>
      </c>
      <c r="F932" s="47">
        <v>21299</v>
      </c>
      <c r="G932" s="47">
        <v>18927</v>
      </c>
    </row>
    <row r="933" spans="3:7">
      <c r="C933" s="49">
        <f t="shared" si="16"/>
        <v>2</v>
      </c>
      <c r="D933" s="48">
        <v>42408</v>
      </c>
      <c r="E933" s="47">
        <v>19</v>
      </c>
      <c r="F933" s="47">
        <v>21565</v>
      </c>
      <c r="G933" s="47">
        <v>19225</v>
      </c>
    </row>
    <row r="934" spans="3:7">
      <c r="C934" s="49">
        <f t="shared" si="16"/>
        <v>2</v>
      </c>
      <c r="D934" s="48">
        <v>42408</v>
      </c>
      <c r="E934" s="47">
        <v>20</v>
      </c>
      <c r="F934" s="47">
        <v>21217</v>
      </c>
      <c r="G934" s="47">
        <v>18856</v>
      </c>
    </row>
    <row r="935" spans="3:7">
      <c r="C935" s="49">
        <f t="shared" si="16"/>
        <v>2</v>
      </c>
      <c r="D935" s="48">
        <v>42408</v>
      </c>
      <c r="E935" s="47">
        <v>21</v>
      </c>
      <c r="F935" s="47">
        <v>20705</v>
      </c>
      <c r="G935" s="47">
        <v>18595</v>
      </c>
    </row>
    <row r="936" spans="3:7">
      <c r="C936" s="49">
        <f t="shared" si="16"/>
        <v>2</v>
      </c>
      <c r="D936" s="48">
        <v>42408</v>
      </c>
      <c r="E936" s="47">
        <v>22</v>
      </c>
      <c r="F936" s="47">
        <v>20139</v>
      </c>
      <c r="G936" s="47">
        <v>17753</v>
      </c>
    </row>
    <row r="937" spans="3:7">
      <c r="C937" s="49">
        <f t="shared" si="16"/>
        <v>2</v>
      </c>
      <c r="D937" s="48">
        <v>42408</v>
      </c>
      <c r="E937" s="47">
        <v>23</v>
      </c>
      <c r="F937" s="47">
        <v>19090</v>
      </c>
      <c r="G937" s="47">
        <v>16609</v>
      </c>
    </row>
    <row r="938" spans="3:7">
      <c r="C938" s="49">
        <f t="shared" si="16"/>
        <v>2</v>
      </c>
      <c r="D938" s="48">
        <v>42408</v>
      </c>
      <c r="E938" s="47">
        <v>24</v>
      </c>
      <c r="F938" s="47">
        <v>18111</v>
      </c>
      <c r="G938" s="47">
        <v>15474</v>
      </c>
    </row>
    <row r="939" spans="3:7">
      <c r="C939" s="49">
        <f t="shared" si="16"/>
        <v>2</v>
      </c>
      <c r="D939" s="48">
        <v>42409</v>
      </c>
      <c r="E939" s="47">
        <v>1</v>
      </c>
      <c r="F939" s="47">
        <v>17556</v>
      </c>
      <c r="G939" s="47">
        <v>14836</v>
      </c>
    </row>
    <row r="940" spans="3:7">
      <c r="C940" s="49">
        <f t="shared" si="16"/>
        <v>2</v>
      </c>
      <c r="D940" s="48">
        <v>42409</v>
      </c>
      <c r="E940" s="47">
        <v>2</v>
      </c>
      <c r="F940" s="47">
        <v>17160</v>
      </c>
      <c r="G940" s="47">
        <v>14362</v>
      </c>
    </row>
    <row r="941" spans="3:7">
      <c r="C941" s="49">
        <f t="shared" si="16"/>
        <v>2</v>
      </c>
      <c r="D941" s="48">
        <v>42409</v>
      </c>
      <c r="E941" s="47">
        <v>3</v>
      </c>
      <c r="F941" s="47">
        <v>16852</v>
      </c>
      <c r="G941" s="47">
        <v>14119</v>
      </c>
    </row>
    <row r="942" spans="3:7">
      <c r="C942" s="49">
        <f t="shared" si="16"/>
        <v>2</v>
      </c>
      <c r="D942" s="48">
        <v>42409</v>
      </c>
      <c r="E942" s="47">
        <v>4</v>
      </c>
      <c r="F942" s="47">
        <v>16892</v>
      </c>
      <c r="G942" s="47">
        <v>14154</v>
      </c>
    </row>
    <row r="943" spans="3:7">
      <c r="C943" s="49">
        <f t="shared" si="16"/>
        <v>2</v>
      </c>
      <c r="D943" s="48">
        <v>42409</v>
      </c>
      <c r="E943" s="47">
        <v>5</v>
      </c>
      <c r="F943" s="47">
        <v>16985</v>
      </c>
      <c r="G943" s="47">
        <v>14189</v>
      </c>
    </row>
    <row r="944" spans="3:7">
      <c r="C944" s="49">
        <f t="shared" si="16"/>
        <v>2</v>
      </c>
      <c r="D944" s="48">
        <v>42409</v>
      </c>
      <c r="E944" s="47">
        <v>6</v>
      </c>
      <c r="F944" s="47">
        <v>17594</v>
      </c>
      <c r="G944" s="47">
        <v>14899</v>
      </c>
    </row>
    <row r="945" spans="3:7">
      <c r="C945" s="49">
        <f t="shared" si="16"/>
        <v>2</v>
      </c>
      <c r="D945" s="48">
        <v>42409</v>
      </c>
      <c r="E945" s="47">
        <v>7</v>
      </c>
      <c r="F945" s="47">
        <v>18568</v>
      </c>
      <c r="G945" s="47">
        <v>16284</v>
      </c>
    </row>
    <row r="946" spans="3:7">
      <c r="C946" s="49">
        <f t="shared" si="16"/>
        <v>2</v>
      </c>
      <c r="D946" s="48">
        <v>42409</v>
      </c>
      <c r="E946" s="47">
        <v>8</v>
      </c>
      <c r="F946" s="47">
        <v>20126</v>
      </c>
      <c r="G946" s="47">
        <v>17695</v>
      </c>
    </row>
    <row r="947" spans="3:7">
      <c r="C947" s="49">
        <f t="shared" si="16"/>
        <v>2</v>
      </c>
      <c r="D947" s="48">
        <v>42409</v>
      </c>
      <c r="E947" s="47">
        <v>9</v>
      </c>
      <c r="F947" s="47">
        <v>20336</v>
      </c>
      <c r="G947" s="47">
        <v>17834</v>
      </c>
    </row>
    <row r="948" spans="3:7">
      <c r="C948" s="49">
        <f t="shared" si="16"/>
        <v>2</v>
      </c>
      <c r="D948" s="48">
        <v>42409</v>
      </c>
      <c r="E948" s="47">
        <v>10</v>
      </c>
      <c r="F948" s="47">
        <v>20471</v>
      </c>
      <c r="G948" s="47">
        <v>17809</v>
      </c>
    </row>
    <row r="949" spans="3:7">
      <c r="C949" s="49">
        <f t="shared" si="16"/>
        <v>2</v>
      </c>
      <c r="D949" s="48">
        <v>42409</v>
      </c>
      <c r="E949" s="47">
        <v>11</v>
      </c>
      <c r="F949" s="47">
        <v>20629</v>
      </c>
      <c r="G949" s="47">
        <v>17850</v>
      </c>
    </row>
    <row r="950" spans="3:7">
      <c r="C950" s="49">
        <f t="shared" si="16"/>
        <v>2</v>
      </c>
      <c r="D950" s="48">
        <v>42409</v>
      </c>
      <c r="E950" s="47">
        <v>12</v>
      </c>
      <c r="F950" s="47">
        <v>19933</v>
      </c>
      <c r="G950" s="47">
        <v>17684</v>
      </c>
    </row>
    <row r="951" spans="3:7">
      <c r="C951" s="49">
        <f t="shared" si="16"/>
        <v>2</v>
      </c>
      <c r="D951" s="48">
        <v>42409</v>
      </c>
      <c r="E951" s="47">
        <v>13</v>
      </c>
      <c r="F951" s="47">
        <v>19931</v>
      </c>
      <c r="G951" s="47">
        <v>17612</v>
      </c>
    </row>
    <row r="952" spans="3:7">
      <c r="C952" s="49">
        <f t="shared" si="16"/>
        <v>2</v>
      </c>
      <c r="D952" s="48">
        <v>42409</v>
      </c>
      <c r="E952" s="47">
        <v>14</v>
      </c>
      <c r="F952" s="47">
        <v>20076</v>
      </c>
      <c r="G952" s="47">
        <v>17580</v>
      </c>
    </row>
    <row r="953" spans="3:7">
      <c r="C953" s="49">
        <f t="shared" si="16"/>
        <v>2</v>
      </c>
      <c r="D953" s="48">
        <v>42409</v>
      </c>
      <c r="E953" s="47">
        <v>15</v>
      </c>
      <c r="F953" s="47">
        <v>20080</v>
      </c>
      <c r="G953" s="47">
        <v>17556</v>
      </c>
    </row>
    <row r="954" spans="3:7">
      <c r="C954" s="49">
        <f t="shared" si="16"/>
        <v>2</v>
      </c>
      <c r="D954" s="48">
        <v>42409</v>
      </c>
      <c r="E954" s="47">
        <v>16</v>
      </c>
      <c r="F954" s="47">
        <v>20131</v>
      </c>
      <c r="G954" s="47">
        <v>17677</v>
      </c>
    </row>
    <row r="955" spans="3:7">
      <c r="C955" s="49">
        <f t="shared" si="16"/>
        <v>2</v>
      </c>
      <c r="D955" s="48">
        <v>42409</v>
      </c>
      <c r="E955" s="47">
        <v>17</v>
      </c>
      <c r="F955" s="47">
        <v>20408</v>
      </c>
      <c r="G955" s="47">
        <v>18331</v>
      </c>
    </row>
    <row r="956" spans="3:7">
      <c r="C956" s="49">
        <f t="shared" si="16"/>
        <v>2</v>
      </c>
      <c r="D956" s="48">
        <v>42409</v>
      </c>
      <c r="E956" s="47">
        <v>18</v>
      </c>
      <c r="F956" s="47">
        <v>20663</v>
      </c>
      <c r="G956" s="47">
        <v>18930</v>
      </c>
    </row>
    <row r="957" spans="3:7">
      <c r="C957" s="49">
        <f t="shared" si="16"/>
        <v>2</v>
      </c>
      <c r="D957" s="48">
        <v>42409</v>
      </c>
      <c r="E957" s="47">
        <v>19</v>
      </c>
      <c r="F957" s="47">
        <v>21342</v>
      </c>
      <c r="G957" s="47">
        <v>19256</v>
      </c>
    </row>
    <row r="958" spans="3:7">
      <c r="C958" s="49">
        <f t="shared" si="16"/>
        <v>2</v>
      </c>
      <c r="D958" s="48">
        <v>42409</v>
      </c>
      <c r="E958" s="47">
        <v>20</v>
      </c>
      <c r="F958" s="47">
        <v>21369</v>
      </c>
      <c r="G958" s="47">
        <v>18985</v>
      </c>
    </row>
    <row r="959" spans="3:7">
      <c r="C959" s="49">
        <f t="shared" si="16"/>
        <v>2</v>
      </c>
      <c r="D959" s="48">
        <v>42409</v>
      </c>
      <c r="E959" s="47">
        <v>21</v>
      </c>
      <c r="F959" s="47">
        <v>21114</v>
      </c>
      <c r="G959" s="47">
        <v>18589</v>
      </c>
    </row>
    <row r="960" spans="3:7">
      <c r="C960" s="49">
        <f t="shared" si="16"/>
        <v>2</v>
      </c>
      <c r="D960" s="48">
        <v>42409</v>
      </c>
      <c r="E960" s="47">
        <v>22</v>
      </c>
      <c r="F960" s="47">
        <v>20464</v>
      </c>
      <c r="G960" s="47">
        <v>17913</v>
      </c>
    </row>
    <row r="961" spans="3:7">
      <c r="C961" s="49">
        <f t="shared" si="16"/>
        <v>2</v>
      </c>
      <c r="D961" s="48">
        <v>42409</v>
      </c>
      <c r="E961" s="47">
        <v>23</v>
      </c>
      <c r="F961" s="47">
        <v>19446</v>
      </c>
      <c r="G961" s="47">
        <v>16838</v>
      </c>
    </row>
    <row r="962" spans="3:7">
      <c r="C962" s="49">
        <f t="shared" si="16"/>
        <v>2</v>
      </c>
      <c r="D962" s="48">
        <v>42409</v>
      </c>
      <c r="E962" s="47">
        <v>24</v>
      </c>
      <c r="F962" s="47">
        <v>18235</v>
      </c>
      <c r="G962" s="47">
        <v>15578</v>
      </c>
    </row>
    <row r="963" spans="3:7">
      <c r="C963" s="49">
        <f t="shared" si="16"/>
        <v>2</v>
      </c>
      <c r="D963" s="48">
        <v>42410</v>
      </c>
      <c r="E963" s="47">
        <v>1</v>
      </c>
      <c r="F963" s="47">
        <v>17273</v>
      </c>
      <c r="G963" s="47">
        <v>14813</v>
      </c>
    </row>
    <row r="964" spans="3:7">
      <c r="C964" s="49">
        <f t="shared" ref="C964:C1027" si="17">MONTH(D964)</f>
        <v>2</v>
      </c>
      <c r="D964" s="48">
        <v>42410</v>
      </c>
      <c r="E964" s="47">
        <v>2</v>
      </c>
      <c r="F964" s="47">
        <v>16782</v>
      </c>
      <c r="G964" s="47">
        <v>14390</v>
      </c>
    </row>
    <row r="965" spans="3:7">
      <c r="C965" s="49">
        <f t="shared" si="17"/>
        <v>2</v>
      </c>
      <c r="D965" s="48">
        <v>42410</v>
      </c>
      <c r="E965" s="47">
        <v>3</v>
      </c>
      <c r="F965" s="47">
        <v>16918</v>
      </c>
      <c r="G965" s="47">
        <v>14106</v>
      </c>
    </row>
    <row r="966" spans="3:7">
      <c r="C966" s="49">
        <f t="shared" si="17"/>
        <v>2</v>
      </c>
      <c r="D966" s="48">
        <v>42410</v>
      </c>
      <c r="E966" s="47">
        <v>4</v>
      </c>
      <c r="F966" s="47">
        <v>16916</v>
      </c>
      <c r="G966" s="47">
        <v>14082</v>
      </c>
    </row>
    <row r="967" spans="3:7">
      <c r="C967" s="49">
        <f t="shared" si="17"/>
        <v>2</v>
      </c>
      <c r="D967" s="48">
        <v>42410</v>
      </c>
      <c r="E967" s="47">
        <v>5</v>
      </c>
      <c r="F967" s="47">
        <v>17436</v>
      </c>
      <c r="G967" s="47">
        <v>14348</v>
      </c>
    </row>
    <row r="968" spans="3:7">
      <c r="C968" s="49">
        <f t="shared" si="17"/>
        <v>2</v>
      </c>
      <c r="D968" s="48">
        <v>42410</v>
      </c>
      <c r="E968" s="47">
        <v>6</v>
      </c>
      <c r="F968" s="47">
        <v>17744</v>
      </c>
      <c r="G968" s="47">
        <v>15130</v>
      </c>
    </row>
    <row r="969" spans="3:7">
      <c r="C969" s="49">
        <f t="shared" si="17"/>
        <v>2</v>
      </c>
      <c r="D969" s="48">
        <v>42410</v>
      </c>
      <c r="E969" s="47">
        <v>7</v>
      </c>
      <c r="F969" s="47">
        <v>19091</v>
      </c>
      <c r="G969" s="47">
        <v>16574</v>
      </c>
    </row>
    <row r="970" spans="3:7">
      <c r="C970" s="49">
        <f t="shared" si="17"/>
        <v>2</v>
      </c>
      <c r="D970" s="48">
        <v>42410</v>
      </c>
      <c r="E970" s="47">
        <v>8</v>
      </c>
      <c r="F970" s="47">
        <v>20149</v>
      </c>
      <c r="G970" s="47">
        <v>17963</v>
      </c>
    </row>
    <row r="971" spans="3:7">
      <c r="C971" s="49">
        <f t="shared" si="17"/>
        <v>2</v>
      </c>
      <c r="D971" s="48">
        <v>42410</v>
      </c>
      <c r="E971" s="47">
        <v>9</v>
      </c>
      <c r="F971" s="47">
        <v>20212</v>
      </c>
      <c r="G971" s="47">
        <v>17993</v>
      </c>
    </row>
    <row r="972" spans="3:7">
      <c r="C972" s="49">
        <f t="shared" si="17"/>
        <v>2</v>
      </c>
      <c r="D972" s="48">
        <v>42410</v>
      </c>
      <c r="E972" s="47">
        <v>10</v>
      </c>
      <c r="F972" s="47">
        <v>20477</v>
      </c>
      <c r="G972" s="47">
        <v>17900</v>
      </c>
    </row>
    <row r="973" spans="3:7">
      <c r="C973" s="49">
        <f t="shared" si="17"/>
        <v>2</v>
      </c>
      <c r="D973" s="48">
        <v>42410</v>
      </c>
      <c r="E973" s="47">
        <v>11</v>
      </c>
      <c r="F973" s="47">
        <v>20448</v>
      </c>
      <c r="G973" s="47">
        <v>17734</v>
      </c>
    </row>
    <row r="974" spans="3:7">
      <c r="C974" s="49">
        <f t="shared" si="17"/>
        <v>2</v>
      </c>
      <c r="D974" s="48">
        <v>42410</v>
      </c>
      <c r="E974" s="47">
        <v>12</v>
      </c>
      <c r="F974" s="47">
        <v>20609</v>
      </c>
      <c r="G974" s="47">
        <v>17698</v>
      </c>
    </row>
    <row r="975" spans="3:7">
      <c r="C975" s="49">
        <f t="shared" si="17"/>
        <v>2</v>
      </c>
      <c r="D975" s="48">
        <v>42410</v>
      </c>
      <c r="E975" s="47">
        <v>13</v>
      </c>
      <c r="F975" s="47">
        <v>20338</v>
      </c>
      <c r="G975" s="47">
        <v>17401</v>
      </c>
    </row>
    <row r="976" spans="3:7">
      <c r="C976" s="49">
        <f t="shared" si="17"/>
        <v>2</v>
      </c>
      <c r="D976" s="48">
        <v>42410</v>
      </c>
      <c r="E976" s="47">
        <v>14</v>
      </c>
      <c r="F976" s="47">
        <v>20256</v>
      </c>
      <c r="G976" s="47">
        <v>17412</v>
      </c>
    </row>
    <row r="977" spans="3:7">
      <c r="C977" s="49">
        <f t="shared" si="17"/>
        <v>2</v>
      </c>
      <c r="D977" s="48">
        <v>42410</v>
      </c>
      <c r="E977" s="47">
        <v>15</v>
      </c>
      <c r="F977" s="47">
        <v>20011</v>
      </c>
      <c r="G977" s="47">
        <v>17387</v>
      </c>
    </row>
    <row r="978" spans="3:7">
      <c r="C978" s="49">
        <f t="shared" si="17"/>
        <v>2</v>
      </c>
      <c r="D978" s="48">
        <v>42410</v>
      </c>
      <c r="E978" s="47">
        <v>16</v>
      </c>
      <c r="F978" s="47">
        <v>20508</v>
      </c>
      <c r="G978" s="47">
        <v>17743</v>
      </c>
    </row>
    <row r="979" spans="3:7">
      <c r="C979" s="49">
        <f t="shared" si="17"/>
        <v>2</v>
      </c>
      <c r="D979" s="48">
        <v>42410</v>
      </c>
      <c r="E979" s="47">
        <v>17</v>
      </c>
      <c r="F979" s="47">
        <v>21325</v>
      </c>
      <c r="G979" s="47">
        <v>18427</v>
      </c>
    </row>
    <row r="980" spans="3:7">
      <c r="C980" s="49">
        <f t="shared" si="17"/>
        <v>2</v>
      </c>
      <c r="D980" s="48">
        <v>42410</v>
      </c>
      <c r="E980" s="47">
        <v>18</v>
      </c>
      <c r="F980" s="47">
        <v>21689</v>
      </c>
      <c r="G980" s="47">
        <v>18997</v>
      </c>
    </row>
    <row r="981" spans="3:7">
      <c r="C981" s="49">
        <f t="shared" si="17"/>
        <v>2</v>
      </c>
      <c r="D981" s="48">
        <v>42410</v>
      </c>
      <c r="E981" s="47">
        <v>19</v>
      </c>
      <c r="F981" s="47">
        <v>22332</v>
      </c>
      <c r="G981" s="47">
        <v>19741</v>
      </c>
    </row>
    <row r="982" spans="3:7">
      <c r="C982" s="49">
        <f t="shared" si="17"/>
        <v>2</v>
      </c>
      <c r="D982" s="48">
        <v>42410</v>
      </c>
      <c r="E982" s="47">
        <v>20</v>
      </c>
      <c r="F982" s="47">
        <v>21853</v>
      </c>
      <c r="G982" s="47">
        <v>19569</v>
      </c>
    </row>
    <row r="983" spans="3:7">
      <c r="C983" s="49">
        <f t="shared" si="17"/>
        <v>2</v>
      </c>
      <c r="D983" s="48">
        <v>42410</v>
      </c>
      <c r="E983" s="47">
        <v>21</v>
      </c>
      <c r="F983" s="47">
        <v>21667</v>
      </c>
      <c r="G983" s="47">
        <v>19200</v>
      </c>
    </row>
    <row r="984" spans="3:7">
      <c r="C984" s="49">
        <f t="shared" si="17"/>
        <v>2</v>
      </c>
      <c r="D984" s="48">
        <v>42410</v>
      </c>
      <c r="E984" s="47">
        <v>22</v>
      </c>
      <c r="F984" s="47">
        <v>20789</v>
      </c>
      <c r="G984" s="47">
        <v>18479</v>
      </c>
    </row>
    <row r="985" spans="3:7">
      <c r="C985" s="49">
        <f t="shared" si="17"/>
        <v>2</v>
      </c>
      <c r="D985" s="48">
        <v>42410</v>
      </c>
      <c r="E985" s="47">
        <v>23</v>
      </c>
      <c r="F985" s="47">
        <v>20022</v>
      </c>
      <c r="G985" s="47">
        <v>17548</v>
      </c>
    </row>
    <row r="986" spans="3:7">
      <c r="C986" s="49">
        <f t="shared" si="17"/>
        <v>2</v>
      </c>
      <c r="D986" s="48">
        <v>42410</v>
      </c>
      <c r="E986" s="47">
        <v>24</v>
      </c>
      <c r="F986" s="47">
        <v>18981</v>
      </c>
      <c r="G986" s="47">
        <v>16373</v>
      </c>
    </row>
    <row r="987" spans="3:7">
      <c r="C987" s="49">
        <f t="shared" si="17"/>
        <v>2</v>
      </c>
      <c r="D987" s="48">
        <v>42411</v>
      </c>
      <c r="E987" s="47">
        <v>1</v>
      </c>
      <c r="F987" s="47">
        <v>18414</v>
      </c>
      <c r="G987" s="47">
        <v>15708</v>
      </c>
    </row>
    <row r="988" spans="3:7">
      <c r="C988" s="49">
        <f t="shared" si="17"/>
        <v>2</v>
      </c>
      <c r="D988" s="48">
        <v>42411</v>
      </c>
      <c r="E988" s="47">
        <v>2</v>
      </c>
      <c r="F988" s="47">
        <v>18492</v>
      </c>
      <c r="G988" s="47">
        <v>15401</v>
      </c>
    </row>
    <row r="989" spans="3:7">
      <c r="C989" s="49">
        <f t="shared" si="17"/>
        <v>2</v>
      </c>
      <c r="D989" s="48">
        <v>42411</v>
      </c>
      <c r="E989" s="47">
        <v>3</v>
      </c>
      <c r="F989" s="47">
        <v>18616</v>
      </c>
      <c r="G989" s="47">
        <v>15264</v>
      </c>
    </row>
    <row r="990" spans="3:7">
      <c r="C990" s="49">
        <f t="shared" si="17"/>
        <v>2</v>
      </c>
      <c r="D990" s="48">
        <v>42411</v>
      </c>
      <c r="E990" s="47">
        <v>4</v>
      </c>
      <c r="F990" s="47">
        <v>18633</v>
      </c>
      <c r="G990" s="47">
        <v>15283</v>
      </c>
    </row>
    <row r="991" spans="3:7">
      <c r="C991" s="49">
        <f t="shared" si="17"/>
        <v>2</v>
      </c>
      <c r="D991" s="48">
        <v>42411</v>
      </c>
      <c r="E991" s="47">
        <v>5</v>
      </c>
      <c r="F991" s="47">
        <v>18115</v>
      </c>
      <c r="G991" s="47">
        <v>15440</v>
      </c>
    </row>
    <row r="992" spans="3:7">
      <c r="C992" s="49">
        <f t="shared" si="17"/>
        <v>2</v>
      </c>
      <c r="D992" s="48">
        <v>42411</v>
      </c>
      <c r="E992" s="47">
        <v>6</v>
      </c>
      <c r="F992" s="47">
        <v>18879</v>
      </c>
      <c r="G992" s="47">
        <v>16165</v>
      </c>
    </row>
    <row r="993" spans="3:7">
      <c r="C993" s="49">
        <f t="shared" si="17"/>
        <v>2</v>
      </c>
      <c r="D993" s="48">
        <v>42411</v>
      </c>
      <c r="E993" s="47">
        <v>7</v>
      </c>
      <c r="F993" s="47">
        <v>20163</v>
      </c>
      <c r="G993" s="47">
        <v>17652</v>
      </c>
    </row>
    <row r="994" spans="3:7">
      <c r="C994" s="49">
        <f t="shared" si="17"/>
        <v>2</v>
      </c>
      <c r="D994" s="48">
        <v>42411</v>
      </c>
      <c r="E994" s="47">
        <v>8</v>
      </c>
      <c r="F994" s="47">
        <v>21506</v>
      </c>
      <c r="G994" s="47">
        <v>19037</v>
      </c>
    </row>
    <row r="995" spans="3:7">
      <c r="C995" s="49">
        <f t="shared" si="17"/>
        <v>2</v>
      </c>
      <c r="D995" s="48">
        <v>42411</v>
      </c>
      <c r="E995" s="47">
        <v>9</v>
      </c>
      <c r="F995" s="47">
        <v>21967</v>
      </c>
      <c r="G995" s="47">
        <v>19105</v>
      </c>
    </row>
    <row r="996" spans="3:7">
      <c r="C996" s="49">
        <f t="shared" si="17"/>
        <v>2</v>
      </c>
      <c r="D996" s="48">
        <v>42411</v>
      </c>
      <c r="E996" s="47">
        <v>10</v>
      </c>
      <c r="F996" s="47">
        <v>21609</v>
      </c>
      <c r="G996" s="47">
        <v>18777</v>
      </c>
    </row>
    <row r="997" spans="3:7">
      <c r="C997" s="49">
        <f t="shared" si="17"/>
        <v>2</v>
      </c>
      <c r="D997" s="48">
        <v>42411</v>
      </c>
      <c r="E997" s="47">
        <v>11</v>
      </c>
      <c r="F997" s="47">
        <v>21390</v>
      </c>
      <c r="G997" s="47">
        <v>18546</v>
      </c>
    </row>
    <row r="998" spans="3:7">
      <c r="C998" s="49">
        <f t="shared" si="17"/>
        <v>2</v>
      </c>
      <c r="D998" s="48">
        <v>42411</v>
      </c>
      <c r="E998" s="47">
        <v>12</v>
      </c>
      <c r="F998" s="47">
        <v>21388</v>
      </c>
      <c r="G998" s="47">
        <v>18429</v>
      </c>
    </row>
    <row r="999" spans="3:7">
      <c r="C999" s="49">
        <f t="shared" si="17"/>
        <v>2</v>
      </c>
      <c r="D999" s="48">
        <v>42411</v>
      </c>
      <c r="E999" s="47">
        <v>13</v>
      </c>
      <c r="F999" s="47">
        <v>20912</v>
      </c>
      <c r="G999" s="47">
        <v>18139</v>
      </c>
    </row>
    <row r="1000" spans="3:7">
      <c r="C1000" s="49">
        <f t="shared" si="17"/>
        <v>2</v>
      </c>
      <c r="D1000" s="48">
        <v>42411</v>
      </c>
      <c r="E1000" s="47">
        <v>14</v>
      </c>
      <c r="F1000" s="47">
        <v>20941</v>
      </c>
      <c r="G1000" s="47">
        <v>18157</v>
      </c>
    </row>
    <row r="1001" spans="3:7">
      <c r="C1001" s="49">
        <f t="shared" si="17"/>
        <v>2</v>
      </c>
      <c r="D1001" s="48">
        <v>42411</v>
      </c>
      <c r="E1001" s="47">
        <v>15</v>
      </c>
      <c r="F1001" s="47">
        <v>20427</v>
      </c>
      <c r="G1001" s="47">
        <v>18001</v>
      </c>
    </row>
    <row r="1002" spans="3:7">
      <c r="C1002" s="49">
        <f t="shared" si="17"/>
        <v>2</v>
      </c>
      <c r="D1002" s="48">
        <v>42411</v>
      </c>
      <c r="E1002" s="47">
        <v>16</v>
      </c>
      <c r="F1002" s="47">
        <v>20585</v>
      </c>
      <c r="G1002" s="47">
        <v>18232</v>
      </c>
    </row>
    <row r="1003" spans="3:7">
      <c r="C1003" s="49">
        <f t="shared" si="17"/>
        <v>2</v>
      </c>
      <c r="D1003" s="48">
        <v>42411</v>
      </c>
      <c r="E1003" s="47">
        <v>17</v>
      </c>
      <c r="F1003" s="47">
        <v>20837</v>
      </c>
      <c r="G1003" s="47">
        <v>18824</v>
      </c>
    </row>
    <row r="1004" spans="3:7">
      <c r="C1004" s="49">
        <f t="shared" si="17"/>
        <v>2</v>
      </c>
      <c r="D1004" s="48">
        <v>42411</v>
      </c>
      <c r="E1004" s="47">
        <v>18</v>
      </c>
      <c r="F1004" s="47">
        <v>21760</v>
      </c>
      <c r="G1004" s="47">
        <v>19949</v>
      </c>
    </row>
    <row r="1005" spans="3:7">
      <c r="C1005" s="49">
        <f t="shared" si="17"/>
        <v>2</v>
      </c>
      <c r="D1005" s="48">
        <v>42411</v>
      </c>
      <c r="E1005" s="47">
        <v>19</v>
      </c>
      <c r="F1005" s="47">
        <v>22046</v>
      </c>
      <c r="G1005" s="47">
        <v>20766</v>
      </c>
    </row>
    <row r="1006" spans="3:7">
      <c r="C1006" s="49">
        <f t="shared" si="17"/>
        <v>2</v>
      </c>
      <c r="D1006" s="48">
        <v>42411</v>
      </c>
      <c r="E1006" s="47">
        <v>20</v>
      </c>
      <c r="F1006" s="47">
        <v>21832</v>
      </c>
      <c r="G1006" s="47">
        <v>20660</v>
      </c>
    </row>
    <row r="1007" spans="3:7">
      <c r="C1007" s="49">
        <f t="shared" si="17"/>
        <v>2</v>
      </c>
      <c r="D1007" s="48">
        <v>42411</v>
      </c>
      <c r="E1007" s="47">
        <v>21</v>
      </c>
      <c r="F1007" s="47">
        <v>22016</v>
      </c>
      <c r="G1007" s="47">
        <v>20250</v>
      </c>
    </row>
    <row r="1008" spans="3:7">
      <c r="C1008" s="49">
        <f t="shared" si="17"/>
        <v>2</v>
      </c>
      <c r="D1008" s="48">
        <v>42411</v>
      </c>
      <c r="E1008" s="47">
        <v>22</v>
      </c>
      <c r="F1008" s="47">
        <v>21819</v>
      </c>
      <c r="G1008" s="47">
        <v>19576</v>
      </c>
    </row>
    <row r="1009" spans="3:7">
      <c r="C1009" s="49">
        <f t="shared" si="17"/>
        <v>2</v>
      </c>
      <c r="D1009" s="48">
        <v>42411</v>
      </c>
      <c r="E1009" s="47">
        <v>23</v>
      </c>
      <c r="F1009" s="47">
        <v>20770</v>
      </c>
      <c r="G1009" s="47">
        <v>18505</v>
      </c>
    </row>
    <row r="1010" spans="3:7">
      <c r="C1010" s="49">
        <f t="shared" si="17"/>
        <v>2</v>
      </c>
      <c r="D1010" s="48">
        <v>42411</v>
      </c>
      <c r="E1010" s="47">
        <v>24</v>
      </c>
      <c r="F1010" s="47">
        <v>19567</v>
      </c>
      <c r="G1010" s="47">
        <v>17150</v>
      </c>
    </row>
    <row r="1011" spans="3:7">
      <c r="C1011" s="49">
        <f t="shared" si="17"/>
        <v>2</v>
      </c>
      <c r="D1011" s="48">
        <v>42412</v>
      </c>
      <c r="E1011" s="47">
        <v>1</v>
      </c>
      <c r="F1011" s="47">
        <v>18869</v>
      </c>
      <c r="G1011" s="47">
        <v>16250</v>
      </c>
    </row>
    <row r="1012" spans="3:7">
      <c r="C1012" s="49">
        <f t="shared" si="17"/>
        <v>2</v>
      </c>
      <c r="D1012" s="48">
        <v>42412</v>
      </c>
      <c r="E1012" s="47">
        <v>2</v>
      </c>
      <c r="F1012" s="47">
        <v>18758</v>
      </c>
      <c r="G1012" s="47">
        <v>15918</v>
      </c>
    </row>
    <row r="1013" spans="3:7">
      <c r="C1013" s="49">
        <f t="shared" si="17"/>
        <v>2</v>
      </c>
      <c r="D1013" s="48">
        <v>42412</v>
      </c>
      <c r="E1013" s="47">
        <v>3</v>
      </c>
      <c r="F1013" s="47">
        <v>18668</v>
      </c>
      <c r="G1013" s="47">
        <v>15785</v>
      </c>
    </row>
    <row r="1014" spans="3:7">
      <c r="C1014" s="49">
        <f t="shared" si="17"/>
        <v>2</v>
      </c>
      <c r="D1014" s="48">
        <v>42412</v>
      </c>
      <c r="E1014" s="47">
        <v>4</v>
      </c>
      <c r="F1014" s="47">
        <v>18556</v>
      </c>
      <c r="G1014" s="47">
        <v>15808</v>
      </c>
    </row>
    <row r="1015" spans="3:7">
      <c r="C1015" s="49">
        <f t="shared" si="17"/>
        <v>2</v>
      </c>
      <c r="D1015" s="48">
        <v>42412</v>
      </c>
      <c r="E1015" s="47">
        <v>5</v>
      </c>
      <c r="F1015" s="47">
        <v>18599</v>
      </c>
      <c r="G1015" s="47">
        <v>15859</v>
      </c>
    </row>
    <row r="1016" spans="3:7">
      <c r="C1016" s="49">
        <f t="shared" si="17"/>
        <v>2</v>
      </c>
      <c r="D1016" s="48">
        <v>42412</v>
      </c>
      <c r="E1016" s="47">
        <v>6</v>
      </c>
      <c r="F1016" s="47">
        <v>19069</v>
      </c>
      <c r="G1016" s="47">
        <v>16337</v>
      </c>
    </row>
    <row r="1017" spans="3:7">
      <c r="C1017" s="49">
        <f t="shared" si="17"/>
        <v>2</v>
      </c>
      <c r="D1017" s="48">
        <v>42412</v>
      </c>
      <c r="E1017" s="47">
        <v>7</v>
      </c>
      <c r="F1017" s="47">
        <v>20148</v>
      </c>
      <c r="G1017" s="47">
        <v>17614</v>
      </c>
    </row>
    <row r="1018" spans="3:7">
      <c r="C1018" s="49">
        <f t="shared" si="17"/>
        <v>2</v>
      </c>
      <c r="D1018" s="48">
        <v>42412</v>
      </c>
      <c r="E1018" s="47">
        <v>8</v>
      </c>
      <c r="F1018" s="47">
        <v>21126</v>
      </c>
      <c r="G1018" s="47">
        <v>18685</v>
      </c>
    </row>
    <row r="1019" spans="3:7">
      <c r="C1019" s="49">
        <f t="shared" si="17"/>
        <v>2</v>
      </c>
      <c r="D1019" s="48">
        <v>42412</v>
      </c>
      <c r="E1019" s="47">
        <v>9</v>
      </c>
      <c r="F1019" s="47">
        <v>21350</v>
      </c>
      <c r="G1019" s="47">
        <v>18789</v>
      </c>
    </row>
    <row r="1020" spans="3:7">
      <c r="C1020" s="49">
        <f t="shared" si="17"/>
        <v>2</v>
      </c>
      <c r="D1020" s="48">
        <v>42412</v>
      </c>
      <c r="E1020" s="47">
        <v>10</v>
      </c>
      <c r="F1020" s="47">
        <v>21245</v>
      </c>
      <c r="G1020" s="47">
        <v>18675</v>
      </c>
    </row>
    <row r="1021" spans="3:7">
      <c r="C1021" s="49">
        <f t="shared" si="17"/>
        <v>2</v>
      </c>
      <c r="D1021" s="48">
        <v>42412</v>
      </c>
      <c r="E1021" s="47">
        <v>11</v>
      </c>
      <c r="F1021" s="47">
        <v>21356</v>
      </c>
      <c r="G1021" s="47">
        <v>18573</v>
      </c>
    </row>
    <row r="1022" spans="3:7">
      <c r="C1022" s="49">
        <f t="shared" si="17"/>
        <v>2</v>
      </c>
      <c r="D1022" s="48">
        <v>42412</v>
      </c>
      <c r="E1022" s="47">
        <v>12</v>
      </c>
      <c r="F1022" s="47">
        <v>21108</v>
      </c>
      <c r="G1022" s="47">
        <v>18317</v>
      </c>
    </row>
    <row r="1023" spans="3:7">
      <c r="C1023" s="49">
        <f t="shared" si="17"/>
        <v>2</v>
      </c>
      <c r="D1023" s="48">
        <v>42412</v>
      </c>
      <c r="E1023" s="47">
        <v>13</v>
      </c>
      <c r="F1023" s="47">
        <v>21106</v>
      </c>
      <c r="G1023" s="47">
        <v>18221</v>
      </c>
    </row>
    <row r="1024" spans="3:7">
      <c r="C1024" s="49">
        <f t="shared" si="17"/>
        <v>2</v>
      </c>
      <c r="D1024" s="48">
        <v>42412</v>
      </c>
      <c r="E1024" s="47">
        <v>14</v>
      </c>
      <c r="F1024" s="47">
        <v>21093</v>
      </c>
      <c r="G1024" s="47">
        <v>18327</v>
      </c>
    </row>
    <row r="1025" spans="3:7">
      <c r="C1025" s="49">
        <f t="shared" si="17"/>
        <v>2</v>
      </c>
      <c r="D1025" s="48">
        <v>42412</v>
      </c>
      <c r="E1025" s="47">
        <v>15</v>
      </c>
      <c r="F1025" s="47">
        <v>21038</v>
      </c>
      <c r="G1025" s="47">
        <v>18351</v>
      </c>
    </row>
    <row r="1026" spans="3:7">
      <c r="C1026" s="49">
        <f t="shared" si="17"/>
        <v>2</v>
      </c>
      <c r="D1026" s="48">
        <v>42412</v>
      </c>
      <c r="E1026" s="47">
        <v>16</v>
      </c>
      <c r="F1026" s="47">
        <v>21077</v>
      </c>
      <c r="G1026" s="47">
        <v>18191</v>
      </c>
    </row>
    <row r="1027" spans="3:7">
      <c r="C1027" s="49">
        <f t="shared" si="17"/>
        <v>2</v>
      </c>
      <c r="D1027" s="48">
        <v>42412</v>
      </c>
      <c r="E1027" s="47">
        <v>17</v>
      </c>
      <c r="F1027" s="47">
        <v>21387</v>
      </c>
      <c r="G1027" s="47">
        <v>18582</v>
      </c>
    </row>
    <row r="1028" spans="3:7">
      <c r="C1028" s="49">
        <f t="shared" ref="C1028:C1091" si="18">MONTH(D1028)</f>
        <v>2</v>
      </c>
      <c r="D1028" s="48">
        <v>42412</v>
      </c>
      <c r="E1028" s="47">
        <v>18</v>
      </c>
      <c r="F1028" s="47">
        <v>22148</v>
      </c>
      <c r="G1028" s="47">
        <v>19282</v>
      </c>
    </row>
    <row r="1029" spans="3:7">
      <c r="C1029" s="49">
        <f t="shared" si="18"/>
        <v>2</v>
      </c>
      <c r="D1029" s="48">
        <v>42412</v>
      </c>
      <c r="E1029" s="47">
        <v>19</v>
      </c>
      <c r="F1029" s="47">
        <v>22191</v>
      </c>
      <c r="G1029" s="47">
        <v>19805</v>
      </c>
    </row>
    <row r="1030" spans="3:7">
      <c r="C1030" s="49">
        <f t="shared" si="18"/>
        <v>2</v>
      </c>
      <c r="D1030" s="48">
        <v>42412</v>
      </c>
      <c r="E1030" s="47">
        <v>20</v>
      </c>
      <c r="F1030" s="47">
        <v>22377</v>
      </c>
      <c r="G1030" s="47">
        <v>19840</v>
      </c>
    </row>
    <row r="1031" spans="3:7">
      <c r="C1031" s="49">
        <f t="shared" si="18"/>
        <v>2</v>
      </c>
      <c r="D1031" s="48">
        <v>42412</v>
      </c>
      <c r="E1031" s="47">
        <v>21</v>
      </c>
      <c r="F1031" s="47">
        <v>21897</v>
      </c>
      <c r="G1031" s="47">
        <v>19406</v>
      </c>
    </row>
    <row r="1032" spans="3:7">
      <c r="C1032" s="49">
        <f t="shared" si="18"/>
        <v>2</v>
      </c>
      <c r="D1032" s="48">
        <v>42412</v>
      </c>
      <c r="E1032" s="47">
        <v>22</v>
      </c>
      <c r="F1032" s="47">
        <v>21182</v>
      </c>
      <c r="G1032" s="47">
        <v>18853</v>
      </c>
    </row>
    <row r="1033" spans="3:7">
      <c r="C1033" s="49">
        <f t="shared" si="18"/>
        <v>2</v>
      </c>
      <c r="D1033" s="48">
        <v>42412</v>
      </c>
      <c r="E1033" s="47">
        <v>23</v>
      </c>
      <c r="F1033" s="47">
        <v>20345</v>
      </c>
      <c r="G1033" s="47">
        <v>17961</v>
      </c>
    </row>
    <row r="1034" spans="3:7">
      <c r="C1034" s="49">
        <f t="shared" si="18"/>
        <v>2</v>
      </c>
      <c r="D1034" s="48">
        <v>42412</v>
      </c>
      <c r="E1034" s="47">
        <v>24</v>
      </c>
      <c r="F1034" s="47">
        <v>19612</v>
      </c>
      <c r="G1034" s="47">
        <v>17027</v>
      </c>
    </row>
    <row r="1035" spans="3:7">
      <c r="C1035" s="49">
        <f t="shared" si="18"/>
        <v>2</v>
      </c>
      <c r="D1035" s="48">
        <v>42413</v>
      </c>
      <c r="E1035" s="47">
        <v>1</v>
      </c>
      <c r="F1035" s="47">
        <v>19008</v>
      </c>
      <c r="G1035" s="47">
        <v>16328</v>
      </c>
    </row>
    <row r="1036" spans="3:7">
      <c r="C1036" s="49">
        <f t="shared" si="18"/>
        <v>2</v>
      </c>
      <c r="D1036" s="48">
        <v>42413</v>
      </c>
      <c r="E1036" s="47">
        <v>2</v>
      </c>
      <c r="F1036" s="47">
        <v>18910</v>
      </c>
      <c r="G1036" s="47">
        <v>16002</v>
      </c>
    </row>
    <row r="1037" spans="3:7">
      <c r="C1037" s="49">
        <f t="shared" si="18"/>
        <v>2</v>
      </c>
      <c r="D1037" s="48">
        <v>42413</v>
      </c>
      <c r="E1037" s="47">
        <v>3</v>
      </c>
      <c r="F1037" s="47">
        <v>18871</v>
      </c>
      <c r="G1037" s="47">
        <v>15811</v>
      </c>
    </row>
    <row r="1038" spans="3:7">
      <c r="C1038" s="49">
        <f t="shared" si="18"/>
        <v>2</v>
      </c>
      <c r="D1038" s="48">
        <v>42413</v>
      </c>
      <c r="E1038" s="47">
        <v>4</v>
      </c>
      <c r="F1038" s="47">
        <v>18996</v>
      </c>
      <c r="G1038" s="47">
        <v>15832</v>
      </c>
    </row>
    <row r="1039" spans="3:7">
      <c r="C1039" s="49">
        <f t="shared" si="18"/>
        <v>2</v>
      </c>
      <c r="D1039" s="48">
        <v>42413</v>
      </c>
      <c r="E1039" s="47">
        <v>5</v>
      </c>
      <c r="F1039" s="47">
        <v>19052</v>
      </c>
      <c r="G1039" s="47">
        <v>15929</v>
      </c>
    </row>
    <row r="1040" spans="3:7">
      <c r="C1040" s="49">
        <f t="shared" si="18"/>
        <v>2</v>
      </c>
      <c r="D1040" s="48">
        <v>42413</v>
      </c>
      <c r="E1040" s="47">
        <v>6</v>
      </c>
      <c r="F1040" s="47">
        <v>19328</v>
      </c>
      <c r="G1040" s="47">
        <v>16344</v>
      </c>
    </row>
    <row r="1041" spans="3:7">
      <c r="C1041" s="49">
        <f t="shared" si="18"/>
        <v>2</v>
      </c>
      <c r="D1041" s="48">
        <v>42413</v>
      </c>
      <c r="E1041" s="47">
        <v>7</v>
      </c>
      <c r="F1041" s="47">
        <v>19529</v>
      </c>
      <c r="G1041" s="47">
        <v>17035</v>
      </c>
    </row>
    <row r="1042" spans="3:7">
      <c r="C1042" s="49">
        <f t="shared" si="18"/>
        <v>2</v>
      </c>
      <c r="D1042" s="48">
        <v>42413</v>
      </c>
      <c r="E1042" s="47">
        <v>8</v>
      </c>
      <c r="F1042" s="47">
        <v>20306</v>
      </c>
      <c r="G1042" s="47">
        <v>17749</v>
      </c>
    </row>
    <row r="1043" spans="3:7">
      <c r="C1043" s="49">
        <f t="shared" si="18"/>
        <v>2</v>
      </c>
      <c r="D1043" s="48">
        <v>42413</v>
      </c>
      <c r="E1043" s="47">
        <v>9</v>
      </c>
      <c r="F1043" s="47">
        <v>20539</v>
      </c>
      <c r="G1043" s="47">
        <v>18128</v>
      </c>
    </row>
    <row r="1044" spans="3:7">
      <c r="C1044" s="49">
        <f t="shared" si="18"/>
        <v>2</v>
      </c>
      <c r="D1044" s="48">
        <v>42413</v>
      </c>
      <c r="E1044" s="47">
        <v>10</v>
      </c>
      <c r="F1044" s="47">
        <v>20621</v>
      </c>
      <c r="G1044" s="47">
        <v>18415</v>
      </c>
    </row>
    <row r="1045" spans="3:7">
      <c r="C1045" s="49">
        <f t="shared" si="18"/>
        <v>2</v>
      </c>
      <c r="D1045" s="48">
        <v>42413</v>
      </c>
      <c r="E1045" s="47">
        <v>11</v>
      </c>
      <c r="F1045" s="47">
        <v>20614</v>
      </c>
      <c r="G1045" s="47">
        <v>18512</v>
      </c>
    </row>
    <row r="1046" spans="3:7">
      <c r="C1046" s="49">
        <f t="shared" si="18"/>
        <v>2</v>
      </c>
      <c r="D1046" s="48">
        <v>42413</v>
      </c>
      <c r="E1046" s="47">
        <v>12</v>
      </c>
      <c r="F1046" s="47">
        <v>20548</v>
      </c>
      <c r="G1046" s="47">
        <v>18494</v>
      </c>
    </row>
    <row r="1047" spans="3:7">
      <c r="C1047" s="49">
        <f t="shared" si="18"/>
        <v>2</v>
      </c>
      <c r="D1047" s="48">
        <v>42413</v>
      </c>
      <c r="E1047" s="47">
        <v>13</v>
      </c>
      <c r="F1047" s="47">
        <v>20452</v>
      </c>
      <c r="G1047" s="47">
        <v>18230</v>
      </c>
    </row>
    <row r="1048" spans="3:7">
      <c r="C1048" s="49">
        <f t="shared" si="18"/>
        <v>2</v>
      </c>
      <c r="D1048" s="48">
        <v>42413</v>
      </c>
      <c r="E1048" s="47">
        <v>14</v>
      </c>
      <c r="F1048" s="47">
        <v>20672</v>
      </c>
      <c r="G1048" s="47">
        <v>17943</v>
      </c>
    </row>
    <row r="1049" spans="3:7">
      <c r="C1049" s="49">
        <f t="shared" si="18"/>
        <v>2</v>
      </c>
      <c r="D1049" s="48">
        <v>42413</v>
      </c>
      <c r="E1049" s="47">
        <v>15</v>
      </c>
      <c r="F1049" s="47">
        <v>20627</v>
      </c>
      <c r="G1049" s="47">
        <v>17863</v>
      </c>
    </row>
    <row r="1050" spans="3:7">
      <c r="C1050" s="49">
        <f t="shared" si="18"/>
        <v>2</v>
      </c>
      <c r="D1050" s="48">
        <v>42413</v>
      </c>
      <c r="E1050" s="47">
        <v>16</v>
      </c>
      <c r="F1050" s="47">
        <v>20760</v>
      </c>
      <c r="G1050" s="47">
        <v>17952</v>
      </c>
    </row>
    <row r="1051" spans="3:7">
      <c r="C1051" s="49">
        <f t="shared" si="18"/>
        <v>2</v>
      </c>
      <c r="D1051" s="48">
        <v>42413</v>
      </c>
      <c r="E1051" s="47">
        <v>17</v>
      </c>
      <c r="F1051" s="47">
        <v>21397</v>
      </c>
      <c r="G1051" s="47">
        <v>18699</v>
      </c>
    </row>
    <row r="1052" spans="3:7">
      <c r="C1052" s="49">
        <f t="shared" si="18"/>
        <v>2</v>
      </c>
      <c r="D1052" s="48">
        <v>42413</v>
      </c>
      <c r="E1052" s="47">
        <v>18</v>
      </c>
      <c r="F1052" s="47">
        <v>22727</v>
      </c>
      <c r="G1052" s="47">
        <v>19786</v>
      </c>
    </row>
    <row r="1053" spans="3:7">
      <c r="C1053" s="49">
        <f t="shared" si="18"/>
        <v>2</v>
      </c>
      <c r="D1053" s="48">
        <v>42413</v>
      </c>
      <c r="E1053" s="47">
        <v>19</v>
      </c>
      <c r="F1053" s="47">
        <v>23132</v>
      </c>
      <c r="G1053" s="47">
        <v>20597</v>
      </c>
    </row>
    <row r="1054" spans="3:7">
      <c r="C1054" s="49">
        <f t="shared" si="18"/>
        <v>2</v>
      </c>
      <c r="D1054" s="48">
        <v>42413</v>
      </c>
      <c r="E1054" s="47">
        <v>20</v>
      </c>
      <c r="F1054" s="47">
        <v>23156</v>
      </c>
      <c r="G1054" s="47">
        <v>20275</v>
      </c>
    </row>
    <row r="1055" spans="3:7">
      <c r="C1055" s="49">
        <f t="shared" si="18"/>
        <v>2</v>
      </c>
      <c r="D1055" s="48">
        <v>42413</v>
      </c>
      <c r="E1055" s="47">
        <v>21</v>
      </c>
      <c r="F1055" s="47">
        <v>22393</v>
      </c>
      <c r="G1055" s="47">
        <v>19881</v>
      </c>
    </row>
    <row r="1056" spans="3:7">
      <c r="C1056" s="49">
        <f t="shared" si="18"/>
        <v>2</v>
      </c>
      <c r="D1056" s="48">
        <v>42413</v>
      </c>
      <c r="E1056" s="47">
        <v>22</v>
      </c>
      <c r="F1056" s="47">
        <v>21231</v>
      </c>
      <c r="G1056" s="47">
        <v>19238</v>
      </c>
    </row>
    <row r="1057" spans="3:7">
      <c r="C1057" s="49">
        <f t="shared" si="18"/>
        <v>2</v>
      </c>
      <c r="D1057" s="48">
        <v>42413</v>
      </c>
      <c r="E1057" s="47">
        <v>23</v>
      </c>
      <c r="F1057" s="47">
        <v>20264</v>
      </c>
      <c r="G1057" s="47">
        <v>18535</v>
      </c>
    </row>
    <row r="1058" spans="3:7">
      <c r="C1058" s="49">
        <f t="shared" si="18"/>
        <v>2</v>
      </c>
      <c r="D1058" s="48">
        <v>42413</v>
      </c>
      <c r="E1058" s="47">
        <v>24</v>
      </c>
      <c r="F1058" s="47">
        <v>19541</v>
      </c>
      <c r="G1058" s="47">
        <v>17756</v>
      </c>
    </row>
    <row r="1059" spans="3:7">
      <c r="C1059" s="49">
        <f t="shared" si="18"/>
        <v>2</v>
      </c>
      <c r="D1059" s="48">
        <v>42414</v>
      </c>
      <c r="E1059" s="47">
        <v>1</v>
      </c>
      <c r="F1059" s="47">
        <v>18976</v>
      </c>
      <c r="G1059" s="47">
        <v>17098</v>
      </c>
    </row>
    <row r="1060" spans="3:7">
      <c r="C1060" s="49">
        <f t="shared" si="18"/>
        <v>2</v>
      </c>
      <c r="D1060" s="48">
        <v>42414</v>
      </c>
      <c r="E1060" s="47">
        <v>2</v>
      </c>
      <c r="F1060" s="47">
        <v>19115</v>
      </c>
      <c r="G1060" s="47">
        <v>16640</v>
      </c>
    </row>
    <row r="1061" spans="3:7">
      <c r="C1061" s="49">
        <f t="shared" si="18"/>
        <v>2</v>
      </c>
      <c r="D1061" s="48">
        <v>42414</v>
      </c>
      <c r="E1061" s="47">
        <v>3</v>
      </c>
      <c r="F1061" s="47">
        <v>18873</v>
      </c>
      <c r="G1061" s="47">
        <v>16469</v>
      </c>
    </row>
    <row r="1062" spans="3:7">
      <c r="C1062" s="49">
        <f t="shared" si="18"/>
        <v>2</v>
      </c>
      <c r="D1062" s="48">
        <v>42414</v>
      </c>
      <c r="E1062" s="47">
        <v>4</v>
      </c>
      <c r="F1062" s="47">
        <v>19054</v>
      </c>
      <c r="G1062" s="47">
        <v>16333</v>
      </c>
    </row>
    <row r="1063" spans="3:7">
      <c r="C1063" s="49">
        <f t="shared" si="18"/>
        <v>2</v>
      </c>
      <c r="D1063" s="48">
        <v>42414</v>
      </c>
      <c r="E1063" s="47">
        <v>5</v>
      </c>
      <c r="F1063" s="47">
        <v>19517</v>
      </c>
      <c r="G1063" s="47">
        <v>16457</v>
      </c>
    </row>
    <row r="1064" spans="3:7">
      <c r="C1064" s="49">
        <f t="shared" si="18"/>
        <v>2</v>
      </c>
      <c r="D1064" s="48">
        <v>42414</v>
      </c>
      <c r="E1064" s="47">
        <v>6</v>
      </c>
      <c r="F1064" s="47">
        <v>20010</v>
      </c>
      <c r="G1064" s="47">
        <v>16712</v>
      </c>
    </row>
    <row r="1065" spans="3:7">
      <c r="C1065" s="49">
        <f t="shared" si="18"/>
        <v>2</v>
      </c>
      <c r="D1065" s="48">
        <v>42414</v>
      </c>
      <c r="E1065" s="47">
        <v>7</v>
      </c>
      <c r="F1065" s="47">
        <v>20476</v>
      </c>
      <c r="G1065" s="47">
        <v>17146</v>
      </c>
    </row>
    <row r="1066" spans="3:7">
      <c r="C1066" s="49">
        <f t="shared" si="18"/>
        <v>2</v>
      </c>
      <c r="D1066" s="48">
        <v>42414</v>
      </c>
      <c r="E1066" s="47">
        <v>8</v>
      </c>
      <c r="F1066" s="47">
        <v>21021</v>
      </c>
      <c r="G1066" s="47">
        <v>17617</v>
      </c>
    </row>
    <row r="1067" spans="3:7">
      <c r="C1067" s="49">
        <f t="shared" si="18"/>
        <v>2</v>
      </c>
      <c r="D1067" s="48">
        <v>42414</v>
      </c>
      <c r="E1067" s="47">
        <v>9</v>
      </c>
      <c r="F1067" s="47">
        <v>20884</v>
      </c>
      <c r="G1067" s="47">
        <v>17712</v>
      </c>
    </row>
    <row r="1068" spans="3:7">
      <c r="C1068" s="49">
        <f t="shared" si="18"/>
        <v>2</v>
      </c>
      <c r="D1068" s="48">
        <v>42414</v>
      </c>
      <c r="E1068" s="47">
        <v>10</v>
      </c>
      <c r="F1068" s="47">
        <v>20830</v>
      </c>
      <c r="G1068" s="47">
        <v>17694</v>
      </c>
    </row>
    <row r="1069" spans="3:7">
      <c r="C1069" s="49">
        <f t="shared" si="18"/>
        <v>2</v>
      </c>
      <c r="D1069" s="48">
        <v>42414</v>
      </c>
      <c r="E1069" s="47">
        <v>11</v>
      </c>
      <c r="F1069" s="47">
        <v>21056</v>
      </c>
      <c r="G1069" s="47">
        <v>17626</v>
      </c>
    </row>
    <row r="1070" spans="3:7">
      <c r="C1070" s="49">
        <f t="shared" si="18"/>
        <v>2</v>
      </c>
      <c r="D1070" s="48">
        <v>42414</v>
      </c>
      <c r="E1070" s="47">
        <v>12</v>
      </c>
      <c r="F1070" s="47">
        <v>20024</v>
      </c>
      <c r="G1070" s="47">
        <v>17343</v>
      </c>
    </row>
    <row r="1071" spans="3:7">
      <c r="C1071" s="49">
        <f t="shared" si="18"/>
        <v>2</v>
      </c>
      <c r="D1071" s="48">
        <v>42414</v>
      </c>
      <c r="E1071" s="47">
        <v>13</v>
      </c>
      <c r="F1071" s="47">
        <v>19556</v>
      </c>
      <c r="G1071" s="47">
        <v>16981</v>
      </c>
    </row>
    <row r="1072" spans="3:7">
      <c r="C1072" s="49">
        <f t="shared" si="18"/>
        <v>2</v>
      </c>
      <c r="D1072" s="48">
        <v>42414</v>
      </c>
      <c r="E1072" s="47">
        <v>14</v>
      </c>
      <c r="F1072" s="47">
        <v>18868</v>
      </c>
      <c r="G1072" s="47">
        <v>16657</v>
      </c>
    </row>
    <row r="1073" spans="3:7">
      <c r="C1073" s="49">
        <f t="shared" si="18"/>
        <v>2</v>
      </c>
      <c r="D1073" s="48">
        <v>42414</v>
      </c>
      <c r="E1073" s="47">
        <v>15</v>
      </c>
      <c r="F1073" s="47">
        <v>19272</v>
      </c>
      <c r="G1073" s="47">
        <v>16654</v>
      </c>
    </row>
    <row r="1074" spans="3:7">
      <c r="C1074" s="49">
        <f t="shared" si="18"/>
        <v>2</v>
      </c>
      <c r="D1074" s="48">
        <v>42414</v>
      </c>
      <c r="E1074" s="47">
        <v>16</v>
      </c>
      <c r="F1074" s="47">
        <v>19454</v>
      </c>
      <c r="G1074" s="47">
        <v>16831</v>
      </c>
    </row>
    <row r="1075" spans="3:7">
      <c r="C1075" s="49">
        <f t="shared" si="18"/>
        <v>2</v>
      </c>
      <c r="D1075" s="48">
        <v>42414</v>
      </c>
      <c r="E1075" s="47">
        <v>17</v>
      </c>
      <c r="F1075" s="47">
        <v>20430</v>
      </c>
      <c r="G1075" s="47">
        <v>17597</v>
      </c>
    </row>
    <row r="1076" spans="3:7">
      <c r="C1076" s="49">
        <f t="shared" si="18"/>
        <v>2</v>
      </c>
      <c r="D1076" s="48">
        <v>42414</v>
      </c>
      <c r="E1076" s="47">
        <v>18</v>
      </c>
      <c r="F1076" s="47">
        <v>22267</v>
      </c>
      <c r="G1076" s="47">
        <v>18913</v>
      </c>
    </row>
    <row r="1077" spans="3:7">
      <c r="C1077" s="49">
        <f t="shared" si="18"/>
        <v>2</v>
      </c>
      <c r="D1077" s="48">
        <v>42414</v>
      </c>
      <c r="E1077" s="47">
        <v>19</v>
      </c>
      <c r="F1077" s="47">
        <v>22740</v>
      </c>
      <c r="G1077" s="47">
        <v>19577</v>
      </c>
    </row>
    <row r="1078" spans="3:7">
      <c r="C1078" s="49">
        <f t="shared" si="18"/>
        <v>2</v>
      </c>
      <c r="D1078" s="48">
        <v>42414</v>
      </c>
      <c r="E1078" s="47">
        <v>20</v>
      </c>
      <c r="F1078" s="47">
        <v>22338</v>
      </c>
      <c r="G1078" s="47">
        <v>19217</v>
      </c>
    </row>
    <row r="1079" spans="3:7">
      <c r="C1079" s="49">
        <f t="shared" si="18"/>
        <v>2</v>
      </c>
      <c r="D1079" s="48">
        <v>42414</v>
      </c>
      <c r="E1079" s="47">
        <v>21</v>
      </c>
      <c r="F1079" s="47">
        <v>21875</v>
      </c>
      <c r="G1079" s="47">
        <v>18714</v>
      </c>
    </row>
    <row r="1080" spans="3:7">
      <c r="C1080" s="49">
        <f t="shared" si="18"/>
        <v>2</v>
      </c>
      <c r="D1080" s="48">
        <v>42414</v>
      </c>
      <c r="E1080" s="47">
        <v>22</v>
      </c>
      <c r="F1080" s="47">
        <v>21273</v>
      </c>
      <c r="G1080" s="47">
        <v>18254</v>
      </c>
    </row>
    <row r="1081" spans="3:7">
      <c r="C1081" s="49">
        <f t="shared" si="18"/>
        <v>2</v>
      </c>
      <c r="D1081" s="48">
        <v>42414</v>
      </c>
      <c r="E1081" s="47">
        <v>23</v>
      </c>
      <c r="F1081" s="47">
        <v>20335</v>
      </c>
      <c r="G1081" s="47">
        <v>17674</v>
      </c>
    </row>
    <row r="1082" spans="3:7">
      <c r="C1082" s="49">
        <f t="shared" si="18"/>
        <v>2</v>
      </c>
      <c r="D1082" s="48">
        <v>42414</v>
      </c>
      <c r="E1082" s="47">
        <v>24</v>
      </c>
      <c r="F1082" s="47">
        <v>19584</v>
      </c>
      <c r="G1082" s="47">
        <v>16896</v>
      </c>
    </row>
    <row r="1083" spans="3:7">
      <c r="C1083" s="49">
        <f t="shared" si="18"/>
        <v>2</v>
      </c>
      <c r="D1083" s="48">
        <v>42415</v>
      </c>
      <c r="E1083" s="47">
        <v>1</v>
      </c>
      <c r="F1083" s="47">
        <v>19141</v>
      </c>
      <c r="G1083" s="47">
        <v>16284</v>
      </c>
    </row>
    <row r="1084" spans="3:7">
      <c r="C1084" s="49">
        <f t="shared" si="18"/>
        <v>2</v>
      </c>
      <c r="D1084" s="48">
        <v>42415</v>
      </c>
      <c r="E1084" s="47">
        <v>2</v>
      </c>
      <c r="F1084" s="47">
        <v>18868</v>
      </c>
      <c r="G1084" s="47">
        <v>15861</v>
      </c>
    </row>
    <row r="1085" spans="3:7">
      <c r="C1085" s="49">
        <f t="shared" si="18"/>
        <v>2</v>
      </c>
      <c r="D1085" s="48">
        <v>42415</v>
      </c>
      <c r="E1085" s="47">
        <v>3</v>
      </c>
      <c r="F1085" s="47">
        <v>18769</v>
      </c>
      <c r="G1085" s="47">
        <v>15696</v>
      </c>
    </row>
    <row r="1086" spans="3:7">
      <c r="C1086" s="49">
        <f t="shared" si="18"/>
        <v>2</v>
      </c>
      <c r="D1086" s="48">
        <v>42415</v>
      </c>
      <c r="E1086" s="47">
        <v>4</v>
      </c>
      <c r="F1086" s="47">
        <v>18558</v>
      </c>
      <c r="G1086" s="47">
        <v>15654</v>
      </c>
    </row>
    <row r="1087" spans="3:7">
      <c r="C1087" s="49">
        <f t="shared" si="18"/>
        <v>2</v>
      </c>
      <c r="D1087" s="48">
        <v>42415</v>
      </c>
      <c r="E1087" s="47">
        <v>5</v>
      </c>
      <c r="F1087" s="47">
        <v>18656</v>
      </c>
      <c r="G1087" s="47">
        <v>15666</v>
      </c>
    </row>
    <row r="1088" spans="3:7">
      <c r="C1088" s="49">
        <f t="shared" si="18"/>
        <v>2</v>
      </c>
      <c r="D1088" s="48">
        <v>42415</v>
      </c>
      <c r="E1088" s="47">
        <v>6</v>
      </c>
      <c r="F1088" s="47">
        <v>19112</v>
      </c>
      <c r="G1088" s="47">
        <v>15861</v>
      </c>
    </row>
    <row r="1089" spans="3:7">
      <c r="C1089" s="49">
        <f t="shared" si="18"/>
        <v>2</v>
      </c>
      <c r="D1089" s="48">
        <v>42415</v>
      </c>
      <c r="E1089" s="47">
        <v>7</v>
      </c>
      <c r="F1089" s="47">
        <v>20085</v>
      </c>
      <c r="G1089" s="47">
        <v>16355</v>
      </c>
    </row>
    <row r="1090" spans="3:7">
      <c r="C1090" s="49">
        <f t="shared" si="18"/>
        <v>2</v>
      </c>
      <c r="D1090" s="48">
        <v>42415</v>
      </c>
      <c r="E1090" s="47">
        <v>8</v>
      </c>
      <c r="F1090" s="47">
        <v>20333</v>
      </c>
      <c r="G1090" s="47">
        <v>16848</v>
      </c>
    </row>
    <row r="1091" spans="3:7">
      <c r="C1091" s="49">
        <f t="shared" si="18"/>
        <v>2</v>
      </c>
      <c r="D1091" s="48">
        <v>42415</v>
      </c>
      <c r="E1091" s="47">
        <v>9</v>
      </c>
      <c r="F1091" s="47">
        <v>20872</v>
      </c>
      <c r="G1091" s="47">
        <v>16835</v>
      </c>
    </row>
    <row r="1092" spans="3:7">
      <c r="C1092" s="49">
        <f t="shared" ref="C1092:C1155" si="19">MONTH(D1092)</f>
        <v>2</v>
      </c>
      <c r="D1092" s="48">
        <v>42415</v>
      </c>
      <c r="E1092" s="47">
        <v>10</v>
      </c>
      <c r="F1092" s="47">
        <v>20133</v>
      </c>
      <c r="G1092" s="47">
        <v>16949</v>
      </c>
    </row>
    <row r="1093" spans="3:7">
      <c r="C1093" s="49">
        <f t="shared" si="19"/>
        <v>2</v>
      </c>
      <c r="D1093" s="48">
        <v>42415</v>
      </c>
      <c r="E1093" s="47">
        <v>11</v>
      </c>
      <c r="F1093" s="47">
        <v>19911</v>
      </c>
      <c r="G1093" s="47">
        <v>17230</v>
      </c>
    </row>
    <row r="1094" spans="3:7">
      <c r="C1094" s="49">
        <f t="shared" si="19"/>
        <v>2</v>
      </c>
      <c r="D1094" s="48">
        <v>42415</v>
      </c>
      <c r="E1094" s="47">
        <v>12</v>
      </c>
      <c r="F1094" s="47">
        <v>20284</v>
      </c>
      <c r="G1094" s="47">
        <v>17528</v>
      </c>
    </row>
    <row r="1095" spans="3:7">
      <c r="C1095" s="49">
        <f t="shared" si="19"/>
        <v>2</v>
      </c>
      <c r="D1095" s="48">
        <v>42415</v>
      </c>
      <c r="E1095" s="47">
        <v>13</v>
      </c>
      <c r="F1095" s="47">
        <v>20689</v>
      </c>
      <c r="G1095" s="47">
        <v>17892</v>
      </c>
    </row>
    <row r="1096" spans="3:7">
      <c r="C1096" s="49">
        <f t="shared" si="19"/>
        <v>2</v>
      </c>
      <c r="D1096" s="48">
        <v>42415</v>
      </c>
      <c r="E1096" s="47">
        <v>14</v>
      </c>
      <c r="F1096" s="47">
        <v>20831</v>
      </c>
      <c r="G1096" s="47">
        <v>17876</v>
      </c>
    </row>
    <row r="1097" spans="3:7">
      <c r="C1097" s="49">
        <f t="shared" si="19"/>
        <v>2</v>
      </c>
      <c r="D1097" s="48">
        <v>42415</v>
      </c>
      <c r="E1097" s="47">
        <v>15</v>
      </c>
      <c r="F1097" s="47">
        <v>20950</v>
      </c>
      <c r="G1097" s="47">
        <v>17973</v>
      </c>
    </row>
    <row r="1098" spans="3:7">
      <c r="C1098" s="49">
        <f t="shared" si="19"/>
        <v>2</v>
      </c>
      <c r="D1098" s="48">
        <v>42415</v>
      </c>
      <c r="E1098" s="47">
        <v>16</v>
      </c>
      <c r="F1098" s="47">
        <v>21192</v>
      </c>
      <c r="G1098" s="47">
        <v>18208</v>
      </c>
    </row>
    <row r="1099" spans="3:7">
      <c r="C1099" s="49">
        <f t="shared" si="19"/>
        <v>2</v>
      </c>
      <c r="D1099" s="48">
        <v>42415</v>
      </c>
      <c r="E1099" s="47">
        <v>17</v>
      </c>
      <c r="F1099" s="47">
        <v>21409</v>
      </c>
      <c r="G1099" s="47">
        <v>18648</v>
      </c>
    </row>
    <row r="1100" spans="3:7">
      <c r="C1100" s="49">
        <f t="shared" si="19"/>
        <v>2</v>
      </c>
      <c r="D1100" s="48">
        <v>42415</v>
      </c>
      <c r="E1100" s="47">
        <v>18</v>
      </c>
      <c r="F1100" s="47">
        <v>21618</v>
      </c>
      <c r="G1100" s="47">
        <v>19412</v>
      </c>
    </row>
    <row r="1101" spans="3:7">
      <c r="C1101" s="49">
        <f t="shared" si="19"/>
        <v>2</v>
      </c>
      <c r="D1101" s="48">
        <v>42415</v>
      </c>
      <c r="E1101" s="47">
        <v>19</v>
      </c>
      <c r="F1101" s="47">
        <v>21835</v>
      </c>
      <c r="G1101" s="47">
        <v>19553</v>
      </c>
    </row>
    <row r="1102" spans="3:7">
      <c r="C1102" s="49">
        <f t="shared" si="19"/>
        <v>2</v>
      </c>
      <c r="D1102" s="48">
        <v>42415</v>
      </c>
      <c r="E1102" s="47">
        <v>20</v>
      </c>
      <c r="F1102" s="47">
        <v>21764</v>
      </c>
      <c r="G1102" s="47">
        <v>19424</v>
      </c>
    </row>
    <row r="1103" spans="3:7">
      <c r="C1103" s="49">
        <f t="shared" si="19"/>
        <v>2</v>
      </c>
      <c r="D1103" s="48">
        <v>42415</v>
      </c>
      <c r="E1103" s="47">
        <v>21</v>
      </c>
      <c r="F1103" s="47">
        <v>21244</v>
      </c>
      <c r="G1103" s="47">
        <v>19064</v>
      </c>
    </row>
    <row r="1104" spans="3:7">
      <c r="C1104" s="49">
        <f t="shared" si="19"/>
        <v>2</v>
      </c>
      <c r="D1104" s="48">
        <v>42415</v>
      </c>
      <c r="E1104" s="47">
        <v>22</v>
      </c>
      <c r="F1104" s="47">
        <v>20691</v>
      </c>
      <c r="G1104" s="47">
        <v>18076</v>
      </c>
    </row>
    <row r="1105" spans="3:7">
      <c r="C1105" s="49">
        <f t="shared" si="19"/>
        <v>2</v>
      </c>
      <c r="D1105" s="48">
        <v>42415</v>
      </c>
      <c r="E1105" s="47">
        <v>23</v>
      </c>
      <c r="F1105" s="47">
        <v>19801</v>
      </c>
      <c r="G1105" s="47">
        <v>17181</v>
      </c>
    </row>
    <row r="1106" spans="3:7">
      <c r="C1106" s="49">
        <f t="shared" si="19"/>
        <v>2</v>
      </c>
      <c r="D1106" s="48">
        <v>42415</v>
      </c>
      <c r="E1106" s="47">
        <v>24</v>
      </c>
      <c r="F1106" s="47">
        <v>18650</v>
      </c>
      <c r="G1106" s="47">
        <v>16129</v>
      </c>
    </row>
    <row r="1107" spans="3:7">
      <c r="C1107" s="49">
        <f t="shared" si="19"/>
        <v>2</v>
      </c>
      <c r="D1107" s="48">
        <v>42416</v>
      </c>
      <c r="E1107" s="47">
        <v>1</v>
      </c>
      <c r="F1107" s="47">
        <v>17930</v>
      </c>
      <c r="G1107" s="47">
        <v>15207</v>
      </c>
    </row>
    <row r="1108" spans="3:7">
      <c r="C1108" s="49">
        <f t="shared" si="19"/>
        <v>2</v>
      </c>
      <c r="D1108" s="48">
        <v>42416</v>
      </c>
      <c r="E1108" s="47">
        <v>2</v>
      </c>
      <c r="F1108" s="47">
        <v>17322</v>
      </c>
      <c r="G1108" s="47">
        <v>14595</v>
      </c>
    </row>
    <row r="1109" spans="3:7">
      <c r="C1109" s="49">
        <f t="shared" si="19"/>
        <v>2</v>
      </c>
      <c r="D1109" s="48">
        <v>42416</v>
      </c>
      <c r="E1109" s="47">
        <v>3</v>
      </c>
      <c r="F1109" s="47">
        <v>17341</v>
      </c>
      <c r="G1109" s="47">
        <v>14409</v>
      </c>
    </row>
    <row r="1110" spans="3:7">
      <c r="C1110" s="49">
        <f t="shared" si="19"/>
        <v>2</v>
      </c>
      <c r="D1110" s="48">
        <v>42416</v>
      </c>
      <c r="E1110" s="47">
        <v>4</v>
      </c>
      <c r="F1110" s="47">
        <v>17360</v>
      </c>
      <c r="G1110" s="47">
        <v>14382</v>
      </c>
    </row>
    <row r="1111" spans="3:7">
      <c r="C1111" s="49">
        <f t="shared" si="19"/>
        <v>2</v>
      </c>
      <c r="D1111" s="48">
        <v>42416</v>
      </c>
      <c r="E1111" s="47">
        <v>5</v>
      </c>
      <c r="F1111" s="47">
        <v>17304</v>
      </c>
      <c r="G1111" s="47">
        <v>14566</v>
      </c>
    </row>
    <row r="1112" spans="3:7">
      <c r="C1112" s="49">
        <f t="shared" si="19"/>
        <v>2</v>
      </c>
      <c r="D1112" s="48">
        <v>42416</v>
      </c>
      <c r="E1112" s="47">
        <v>6</v>
      </c>
      <c r="F1112" s="47">
        <v>17874</v>
      </c>
      <c r="G1112" s="47">
        <v>15268</v>
      </c>
    </row>
    <row r="1113" spans="3:7">
      <c r="C1113" s="49">
        <f t="shared" si="19"/>
        <v>2</v>
      </c>
      <c r="D1113" s="48">
        <v>42416</v>
      </c>
      <c r="E1113" s="47">
        <v>7</v>
      </c>
      <c r="F1113" s="47">
        <v>19361</v>
      </c>
      <c r="G1113" s="47">
        <v>16711</v>
      </c>
    </row>
    <row r="1114" spans="3:7">
      <c r="C1114" s="49">
        <f t="shared" si="19"/>
        <v>2</v>
      </c>
      <c r="D1114" s="48">
        <v>42416</v>
      </c>
      <c r="E1114" s="47">
        <v>8</v>
      </c>
      <c r="F1114" s="47">
        <v>20686</v>
      </c>
      <c r="G1114" s="47">
        <v>17912</v>
      </c>
    </row>
    <row r="1115" spans="3:7">
      <c r="C1115" s="49">
        <f t="shared" si="19"/>
        <v>2</v>
      </c>
      <c r="D1115" s="48">
        <v>42416</v>
      </c>
      <c r="E1115" s="47">
        <v>9</v>
      </c>
      <c r="F1115" s="47">
        <v>20791</v>
      </c>
      <c r="G1115" s="47">
        <v>18224</v>
      </c>
    </row>
    <row r="1116" spans="3:7">
      <c r="C1116" s="49">
        <f t="shared" si="19"/>
        <v>2</v>
      </c>
      <c r="D1116" s="48">
        <v>42416</v>
      </c>
      <c r="E1116" s="47">
        <v>10</v>
      </c>
      <c r="F1116" s="47">
        <v>21005</v>
      </c>
      <c r="G1116" s="47">
        <v>18427</v>
      </c>
    </row>
    <row r="1117" spans="3:7">
      <c r="C1117" s="49">
        <f t="shared" si="19"/>
        <v>2</v>
      </c>
      <c r="D1117" s="48">
        <v>42416</v>
      </c>
      <c r="E1117" s="47">
        <v>11</v>
      </c>
      <c r="F1117" s="47">
        <v>20385</v>
      </c>
      <c r="G1117" s="47">
        <v>18556</v>
      </c>
    </row>
    <row r="1118" spans="3:7">
      <c r="C1118" s="49">
        <f t="shared" si="19"/>
        <v>2</v>
      </c>
      <c r="D1118" s="48">
        <v>42416</v>
      </c>
      <c r="E1118" s="47">
        <v>12</v>
      </c>
      <c r="F1118" s="47">
        <v>20149</v>
      </c>
      <c r="G1118" s="47">
        <v>18577</v>
      </c>
    </row>
    <row r="1119" spans="3:7">
      <c r="C1119" s="49">
        <f t="shared" si="19"/>
        <v>2</v>
      </c>
      <c r="D1119" s="48">
        <v>42416</v>
      </c>
      <c r="E1119" s="47">
        <v>13</v>
      </c>
      <c r="F1119" s="47">
        <v>20168</v>
      </c>
      <c r="G1119" s="47">
        <v>18397</v>
      </c>
    </row>
    <row r="1120" spans="3:7">
      <c r="C1120" s="49">
        <f t="shared" si="19"/>
        <v>2</v>
      </c>
      <c r="D1120" s="48">
        <v>42416</v>
      </c>
      <c r="E1120" s="47">
        <v>14</v>
      </c>
      <c r="F1120" s="47">
        <v>20206</v>
      </c>
      <c r="G1120" s="47">
        <v>18311</v>
      </c>
    </row>
    <row r="1121" spans="3:7">
      <c r="C1121" s="49">
        <f t="shared" si="19"/>
        <v>2</v>
      </c>
      <c r="D1121" s="48">
        <v>42416</v>
      </c>
      <c r="E1121" s="47">
        <v>15</v>
      </c>
      <c r="F1121" s="47">
        <v>20617</v>
      </c>
      <c r="G1121" s="47">
        <v>18195</v>
      </c>
    </row>
    <row r="1122" spans="3:7">
      <c r="C1122" s="49">
        <f t="shared" si="19"/>
        <v>2</v>
      </c>
      <c r="D1122" s="48">
        <v>42416</v>
      </c>
      <c r="E1122" s="47">
        <v>16</v>
      </c>
      <c r="F1122" s="47">
        <v>20836</v>
      </c>
      <c r="G1122" s="47">
        <v>18267</v>
      </c>
    </row>
    <row r="1123" spans="3:7">
      <c r="C1123" s="49">
        <f t="shared" si="19"/>
        <v>2</v>
      </c>
      <c r="D1123" s="48">
        <v>42416</v>
      </c>
      <c r="E1123" s="47">
        <v>17</v>
      </c>
      <c r="F1123" s="47">
        <v>20821</v>
      </c>
      <c r="G1123" s="47">
        <v>18545</v>
      </c>
    </row>
    <row r="1124" spans="3:7">
      <c r="C1124" s="49">
        <f t="shared" si="19"/>
        <v>2</v>
      </c>
      <c r="D1124" s="48">
        <v>42416</v>
      </c>
      <c r="E1124" s="47">
        <v>18</v>
      </c>
      <c r="F1124" s="47">
        <v>21433</v>
      </c>
      <c r="G1124" s="47">
        <v>19109</v>
      </c>
    </row>
    <row r="1125" spans="3:7">
      <c r="C1125" s="49">
        <f t="shared" si="19"/>
        <v>2</v>
      </c>
      <c r="D1125" s="48">
        <v>42416</v>
      </c>
      <c r="E1125" s="47">
        <v>19</v>
      </c>
      <c r="F1125" s="47">
        <v>21896</v>
      </c>
      <c r="G1125" s="47">
        <v>19639</v>
      </c>
    </row>
    <row r="1126" spans="3:7">
      <c r="C1126" s="49">
        <f t="shared" si="19"/>
        <v>2</v>
      </c>
      <c r="D1126" s="48">
        <v>42416</v>
      </c>
      <c r="E1126" s="47">
        <v>20</v>
      </c>
      <c r="F1126" s="47">
        <v>21715</v>
      </c>
      <c r="G1126" s="47">
        <v>19482</v>
      </c>
    </row>
    <row r="1127" spans="3:7">
      <c r="C1127" s="49">
        <f t="shared" si="19"/>
        <v>2</v>
      </c>
      <c r="D1127" s="48">
        <v>42416</v>
      </c>
      <c r="E1127" s="47">
        <v>21</v>
      </c>
      <c r="F1127" s="47">
        <v>21444</v>
      </c>
      <c r="G1127" s="47">
        <v>19271</v>
      </c>
    </row>
    <row r="1128" spans="3:7">
      <c r="C1128" s="49">
        <f t="shared" si="19"/>
        <v>2</v>
      </c>
      <c r="D1128" s="48">
        <v>42416</v>
      </c>
      <c r="E1128" s="47">
        <v>22</v>
      </c>
      <c r="F1128" s="47">
        <v>20661</v>
      </c>
      <c r="G1128" s="47">
        <v>18482</v>
      </c>
    </row>
    <row r="1129" spans="3:7">
      <c r="C1129" s="49">
        <f t="shared" si="19"/>
        <v>2</v>
      </c>
      <c r="D1129" s="48">
        <v>42416</v>
      </c>
      <c r="E1129" s="47">
        <v>23</v>
      </c>
      <c r="F1129" s="47">
        <v>19228</v>
      </c>
      <c r="G1129" s="47">
        <v>17281</v>
      </c>
    </row>
    <row r="1130" spans="3:7">
      <c r="C1130" s="49">
        <f t="shared" si="19"/>
        <v>2</v>
      </c>
      <c r="D1130" s="48">
        <v>42416</v>
      </c>
      <c r="E1130" s="47">
        <v>24</v>
      </c>
      <c r="F1130" s="47">
        <v>17814</v>
      </c>
      <c r="G1130" s="47">
        <v>15971</v>
      </c>
    </row>
    <row r="1131" spans="3:7">
      <c r="C1131" s="49">
        <f t="shared" si="19"/>
        <v>2</v>
      </c>
      <c r="D1131" s="48">
        <v>42417</v>
      </c>
      <c r="E1131" s="47">
        <v>1</v>
      </c>
      <c r="F1131" s="47">
        <v>17623</v>
      </c>
      <c r="G1131" s="47">
        <v>15083</v>
      </c>
    </row>
    <row r="1132" spans="3:7">
      <c r="C1132" s="49">
        <f t="shared" si="19"/>
        <v>2</v>
      </c>
      <c r="D1132" s="48">
        <v>42417</v>
      </c>
      <c r="E1132" s="47">
        <v>2</v>
      </c>
      <c r="F1132" s="47">
        <v>17390</v>
      </c>
      <c r="G1132" s="47">
        <v>14774</v>
      </c>
    </row>
    <row r="1133" spans="3:7">
      <c r="C1133" s="49">
        <f t="shared" si="19"/>
        <v>2</v>
      </c>
      <c r="D1133" s="48">
        <v>42417</v>
      </c>
      <c r="E1133" s="47">
        <v>3</v>
      </c>
      <c r="F1133" s="47">
        <v>17314</v>
      </c>
      <c r="G1133" s="47">
        <v>14672</v>
      </c>
    </row>
    <row r="1134" spans="3:7">
      <c r="C1134" s="49">
        <f t="shared" si="19"/>
        <v>2</v>
      </c>
      <c r="D1134" s="48">
        <v>42417</v>
      </c>
      <c r="E1134" s="47">
        <v>4</v>
      </c>
      <c r="F1134" s="47">
        <v>17334</v>
      </c>
      <c r="G1134" s="47">
        <v>14649</v>
      </c>
    </row>
    <row r="1135" spans="3:7">
      <c r="C1135" s="49">
        <f t="shared" si="19"/>
        <v>2</v>
      </c>
      <c r="D1135" s="48">
        <v>42417</v>
      </c>
      <c r="E1135" s="47">
        <v>5</v>
      </c>
      <c r="F1135" s="47">
        <v>17325</v>
      </c>
      <c r="G1135" s="47">
        <v>14702</v>
      </c>
    </row>
    <row r="1136" spans="3:7">
      <c r="C1136" s="49">
        <f t="shared" si="19"/>
        <v>2</v>
      </c>
      <c r="D1136" s="48">
        <v>42417</v>
      </c>
      <c r="E1136" s="47">
        <v>6</v>
      </c>
      <c r="F1136" s="47">
        <v>17847</v>
      </c>
      <c r="G1136" s="47">
        <v>15264</v>
      </c>
    </row>
    <row r="1137" spans="3:7">
      <c r="C1137" s="49">
        <f t="shared" si="19"/>
        <v>2</v>
      </c>
      <c r="D1137" s="48">
        <v>42417</v>
      </c>
      <c r="E1137" s="47">
        <v>7</v>
      </c>
      <c r="F1137" s="47">
        <v>18847</v>
      </c>
      <c r="G1137" s="47">
        <v>16622</v>
      </c>
    </row>
    <row r="1138" spans="3:7">
      <c r="C1138" s="49">
        <f t="shared" si="19"/>
        <v>2</v>
      </c>
      <c r="D1138" s="48">
        <v>42417</v>
      </c>
      <c r="E1138" s="47">
        <v>8</v>
      </c>
      <c r="F1138" s="47">
        <v>19621</v>
      </c>
      <c r="G1138" s="47">
        <v>17818</v>
      </c>
    </row>
    <row r="1139" spans="3:7">
      <c r="C1139" s="49">
        <f t="shared" si="19"/>
        <v>2</v>
      </c>
      <c r="D1139" s="48">
        <v>42417</v>
      </c>
      <c r="E1139" s="47">
        <v>9</v>
      </c>
      <c r="F1139" s="47">
        <v>19615</v>
      </c>
      <c r="G1139" s="47">
        <v>17914</v>
      </c>
    </row>
    <row r="1140" spans="3:7">
      <c r="C1140" s="49">
        <f t="shared" si="19"/>
        <v>2</v>
      </c>
      <c r="D1140" s="48">
        <v>42417</v>
      </c>
      <c r="E1140" s="47">
        <v>10</v>
      </c>
      <c r="F1140" s="47">
        <v>19874</v>
      </c>
      <c r="G1140" s="47">
        <v>17796</v>
      </c>
    </row>
    <row r="1141" spans="3:7">
      <c r="C1141" s="49">
        <f t="shared" si="19"/>
        <v>2</v>
      </c>
      <c r="D1141" s="48">
        <v>42417</v>
      </c>
      <c r="E1141" s="47">
        <v>11</v>
      </c>
      <c r="F1141" s="47">
        <v>20405</v>
      </c>
      <c r="G1141" s="47">
        <v>17759</v>
      </c>
    </row>
    <row r="1142" spans="3:7">
      <c r="C1142" s="49">
        <f t="shared" si="19"/>
        <v>2</v>
      </c>
      <c r="D1142" s="48">
        <v>42417</v>
      </c>
      <c r="E1142" s="47">
        <v>12</v>
      </c>
      <c r="F1142" s="47">
        <v>20264</v>
      </c>
      <c r="G1142" s="47">
        <v>17639</v>
      </c>
    </row>
    <row r="1143" spans="3:7">
      <c r="C1143" s="49">
        <f t="shared" si="19"/>
        <v>2</v>
      </c>
      <c r="D1143" s="48">
        <v>42417</v>
      </c>
      <c r="E1143" s="47">
        <v>13</v>
      </c>
      <c r="F1143" s="47">
        <v>19902</v>
      </c>
      <c r="G1143" s="47">
        <v>17349</v>
      </c>
    </row>
    <row r="1144" spans="3:7">
      <c r="C1144" s="49">
        <f t="shared" si="19"/>
        <v>2</v>
      </c>
      <c r="D1144" s="48">
        <v>42417</v>
      </c>
      <c r="E1144" s="47">
        <v>14</v>
      </c>
      <c r="F1144" s="47">
        <v>19886</v>
      </c>
      <c r="G1144" s="47">
        <v>17355</v>
      </c>
    </row>
    <row r="1145" spans="3:7">
      <c r="C1145" s="49">
        <f t="shared" si="19"/>
        <v>2</v>
      </c>
      <c r="D1145" s="48">
        <v>42417</v>
      </c>
      <c r="E1145" s="47">
        <v>15</v>
      </c>
      <c r="F1145" s="47">
        <v>20122</v>
      </c>
      <c r="G1145" s="47">
        <v>17435</v>
      </c>
    </row>
    <row r="1146" spans="3:7">
      <c r="C1146" s="49">
        <f t="shared" si="19"/>
        <v>2</v>
      </c>
      <c r="D1146" s="48">
        <v>42417</v>
      </c>
      <c r="E1146" s="47">
        <v>16</v>
      </c>
      <c r="F1146" s="47">
        <v>20291</v>
      </c>
      <c r="G1146" s="47">
        <v>17508</v>
      </c>
    </row>
    <row r="1147" spans="3:7">
      <c r="C1147" s="49">
        <f t="shared" si="19"/>
        <v>2</v>
      </c>
      <c r="D1147" s="48">
        <v>42417</v>
      </c>
      <c r="E1147" s="47">
        <v>17</v>
      </c>
      <c r="F1147" s="47">
        <v>20654</v>
      </c>
      <c r="G1147" s="47">
        <v>17888</v>
      </c>
    </row>
    <row r="1148" spans="3:7">
      <c r="C1148" s="49">
        <f t="shared" si="19"/>
        <v>2</v>
      </c>
      <c r="D1148" s="48">
        <v>42417</v>
      </c>
      <c r="E1148" s="47">
        <v>18</v>
      </c>
      <c r="F1148" s="47">
        <v>21609</v>
      </c>
      <c r="G1148" s="47">
        <v>18803</v>
      </c>
    </row>
    <row r="1149" spans="3:7">
      <c r="C1149" s="49">
        <f t="shared" si="19"/>
        <v>2</v>
      </c>
      <c r="D1149" s="48">
        <v>42417</v>
      </c>
      <c r="E1149" s="47">
        <v>19</v>
      </c>
      <c r="F1149" s="47">
        <v>22366</v>
      </c>
      <c r="G1149" s="47">
        <v>19800</v>
      </c>
    </row>
    <row r="1150" spans="3:7">
      <c r="C1150" s="49">
        <f t="shared" si="19"/>
        <v>2</v>
      </c>
      <c r="D1150" s="48">
        <v>42417</v>
      </c>
      <c r="E1150" s="47">
        <v>20</v>
      </c>
      <c r="F1150" s="47">
        <v>22182</v>
      </c>
      <c r="G1150" s="47">
        <v>19863</v>
      </c>
    </row>
    <row r="1151" spans="3:7">
      <c r="C1151" s="49">
        <f t="shared" si="19"/>
        <v>2</v>
      </c>
      <c r="D1151" s="48">
        <v>42417</v>
      </c>
      <c r="E1151" s="47">
        <v>21</v>
      </c>
      <c r="F1151" s="47">
        <v>21855</v>
      </c>
      <c r="G1151" s="47">
        <v>19558</v>
      </c>
    </row>
    <row r="1152" spans="3:7">
      <c r="C1152" s="49">
        <f t="shared" si="19"/>
        <v>2</v>
      </c>
      <c r="D1152" s="48">
        <v>42417</v>
      </c>
      <c r="E1152" s="47">
        <v>22</v>
      </c>
      <c r="F1152" s="47">
        <v>21275</v>
      </c>
      <c r="G1152" s="47">
        <v>18868</v>
      </c>
    </row>
    <row r="1153" spans="3:7">
      <c r="C1153" s="49">
        <f t="shared" si="19"/>
        <v>2</v>
      </c>
      <c r="D1153" s="48">
        <v>42417</v>
      </c>
      <c r="E1153" s="47">
        <v>23</v>
      </c>
      <c r="F1153" s="47">
        <v>19901</v>
      </c>
      <c r="G1153" s="47">
        <v>17795</v>
      </c>
    </row>
    <row r="1154" spans="3:7">
      <c r="C1154" s="49">
        <f t="shared" si="19"/>
        <v>2</v>
      </c>
      <c r="D1154" s="48">
        <v>42417</v>
      </c>
      <c r="E1154" s="47">
        <v>24</v>
      </c>
      <c r="F1154" s="47">
        <v>18538</v>
      </c>
      <c r="G1154" s="47">
        <v>16701</v>
      </c>
    </row>
    <row r="1155" spans="3:7">
      <c r="C1155" s="49">
        <f t="shared" si="19"/>
        <v>2</v>
      </c>
      <c r="D1155" s="48">
        <v>42418</v>
      </c>
      <c r="E1155" s="47">
        <v>1</v>
      </c>
      <c r="F1155" s="47">
        <v>18005</v>
      </c>
      <c r="G1155" s="47">
        <v>15934</v>
      </c>
    </row>
    <row r="1156" spans="3:7">
      <c r="C1156" s="49">
        <f t="shared" ref="C1156:C1219" si="20">MONTH(D1156)</f>
        <v>2</v>
      </c>
      <c r="D1156" s="48">
        <v>42418</v>
      </c>
      <c r="E1156" s="47">
        <v>2</v>
      </c>
      <c r="F1156" s="47">
        <v>17784</v>
      </c>
      <c r="G1156" s="47">
        <v>15571</v>
      </c>
    </row>
    <row r="1157" spans="3:7">
      <c r="C1157" s="49">
        <f t="shared" si="20"/>
        <v>2</v>
      </c>
      <c r="D1157" s="48">
        <v>42418</v>
      </c>
      <c r="E1157" s="47">
        <v>3</v>
      </c>
      <c r="F1157" s="47">
        <v>17898</v>
      </c>
      <c r="G1157" s="47">
        <v>15499</v>
      </c>
    </row>
    <row r="1158" spans="3:7">
      <c r="C1158" s="49">
        <f t="shared" si="20"/>
        <v>2</v>
      </c>
      <c r="D1158" s="48">
        <v>42418</v>
      </c>
      <c r="E1158" s="47">
        <v>4</v>
      </c>
      <c r="F1158" s="47">
        <v>17831</v>
      </c>
      <c r="G1158" s="47">
        <v>15490</v>
      </c>
    </row>
    <row r="1159" spans="3:7">
      <c r="C1159" s="49">
        <f t="shared" si="20"/>
        <v>2</v>
      </c>
      <c r="D1159" s="48">
        <v>42418</v>
      </c>
      <c r="E1159" s="47">
        <v>5</v>
      </c>
      <c r="F1159" s="47">
        <v>18167</v>
      </c>
      <c r="G1159" s="47">
        <v>15764</v>
      </c>
    </row>
    <row r="1160" spans="3:7">
      <c r="C1160" s="49">
        <f t="shared" si="20"/>
        <v>2</v>
      </c>
      <c r="D1160" s="48">
        <v>42418</v>
      </c>
      <c r="E1160" s="47">
        <v>6</v>
      </c>
      <c r="F1160" s="47">
        <v>18359</v>
      </c>
      <c r="G1160" s="47">
        <v>16271</v>
      </c>
    </row>
    <row r="1161" spans="3:7">
      <c r="C1161" s="49">
        <f t="shared" si="20"/>
        <v>2</v>
      </c>
      <c r="D1161" s="48">
        <v>42418</v>
      </c>
      <c r="E1161" s="47">
        <v>7</v>
      </c>
      <c r="F1161" s="47">
        <v>19353</v>
      </c>
      <c r="G1161" s="47">
        <v>17602</v>
      </c>
    </row>
    <row r="1162" spans="3:7">
      <c r="C1162" s="49">
        <f t="shared" si="20"/>
        <v>2</v>
      </c>
      <c r="D1162" s="48">
        <v>42418</v>
      </c>
      <c r="E1162" s="47">
        <v>8</v>
      </c>
      <c r="F1162" s="47">
        <v>20629</v>
      </c>
      <c r="G1162" s="47">
        <v>18932</v>
      </c>
    </row>
    <row r="1163" spans="3:7">
      <c r="C1163" s="49">
        <f t="shared" si="20"/>
        <v>2</v>
      </c>
      <c r="D1163" s="48">
        <v>42418</v>
      </c>
      <c r="E1163" s="47">
        <v>9</v>
      </c>
      <c r="F1163" s="47">
        <v>20517</v>
      </c>
      <c r="G1163" s="47">
        <v>18498</v>
      </c>
    </row>
    <row r="1164" spans="3:7">
      <c r="C1164" s="49">
        <f t="shared" si="20"/>
        <v>2</v>
      </c>
      <c r="D1164" s="48">
        <v>42418</v>
      </c>
      <c r="E1164" s="47">
        <v>10</v>
      </c>
      <c r="F1164" s="47">
        <v>20183</v>
      </c>
      <c r="G1164" s="47">
        <v>17994</v>
      </c>
    </row>
    <row r="1165" spans="3:7">
      <c r="C1165" s="49">
        <f t="shared" si="20"/>
        <v>2</v>
      </c>
      <c r="D1165" s="48">
        <v>42418</v>
      </c>
      <c r="E1165" s="47">
        <v>11</v>
      </c>
      <c r="F1165" s="47">
        <v>20088</v>
      </c>
      <c r="G1165" s="47">
        <v>17579</v>
      </c>
    </row>
    <row r="1166" spans="3:7">
      <c r="C1166" s="49">
        <f t="shared" si="20"/>
        <v>2</v>
      </c>
      <c r="D1166" s="48">
        <v>42418</v>
      </c>
      <c r="E1166" s="47">
        <v>12</v>
      </c>
      <c r="F1166" s="47">
        <v>20002</v>
      </c>
      <c r="G1166" s="47">
        <v>17380</v>
      </c>
    </row>
    <row r="1167" spans="3:7">
      <c r="C1167" s="49">
        <f t="shared" si="20"/>
        <v>2</v>
      </c>
      <c r="D1167" s="48">
        <v>42418</v>
      </c>
      <c r="E1167" s="47">
        <v>13</v>
      </c>
      <c r="F1167" s="47">
        <v>19914</v>
      </c>
      <c r="G1167" s="47">
        <v>17068</v>
      </c>
    </row>
    <row r="1168" spans="3:7">
      <c r="C1168" s="49">
        <f t="shared" si="20"/>
        <v>2</v>
      </c>
      <c r="D1168" s="48">
        <v>42418</v>
      </c>
      <c r="E1168" s="47">
        <v>14</v>
      </c>
      <c r="F1168" s="47">
        <v>19442</v>
      </c>
      <c r="G1168" s="47">
        <v>16874</v>
      </c>
    </row>
    <row r="1169" spans="3:7">
      <c r="C1169" s="49">
        <f t="shared" si="20"/>
        <v>2</v>
      </c>
      <c r="D1169" s="48">
        <v>42418</v>
      </c>
      <c r="E1169" s="47">
        <v>15</v>
      </c>
      <c r="F1169" s="47">
        <v>19322</v>
      </c>
      <c r="G1169" s="47">
        <v>16700</v>
      </c>
    </row>
    <row r="1170" spans="3:7">
      <c r="C1170" s="49">
        <f t="shared" si="20"/>
        <v>2</v>
      </c>
      <c r="D1170" s="48">
        <v>42418</v>
      </c>
      <c r="E1170" s="47">
        <v>16</v>
      </c>
      <c r="F1170" s="47">
        <v>19460</v>
      </c>
      <c r="G1170" s="47">
        <v>16811</v>
      </c>
    </row>
    <row r="1171" spans="3:7">
      <c r="C1171" s="49">
        <f t="shared" si="20"/>
        <v>2</v>
      </c>
      <c r="D1171" s="48">
        <v>42418</v>
      </c>
      <c r="E1171" s="47">
        <v>17</v>
      </c>
      <c r="F1171" s="47">
        <v>19976</v>
      </c>
      <c r="G1171" s="47">
        <v>17559</v>
      </c>
    </row>
    <row r="1172" spans="3:7">
      <c r="C1172" s="49">
        <f t="shared" si="20"/>
        <v>2</v>
      </c>
      <c r="D1172" s="48">
        <v>42418</v>
      </c>
      <c r="E1172" s="47">
        <v>18</v>
      </c>
      <c r="F1172" s="47">
        <v>20979</v>
      </c>
      <c r="G1172" s="47">
        <v>18611</v>
      </c>
    </row>
    <row r="1173" spans="3:7">
      <c r="C1173" s="49">
        <f t="shared" si="20"/>
        <v>2</v>
      </c>
      <c r="D1173" s="48">
        <v>42418</v>
      </c>
      <c r="E1173" s="47">
        <v>19</v>
      </c>
      <c r="F1173" s="47">
        <v>22067</v>
      </c>
      <c r="G1173" s="47">
        <v>19425</v>
      </c>
    </row>
    <row r="1174" spans="3:7">
      <c r="C1174" s="49">
        <f t="shared" si="20"/>
        <v>2</v>
      </c>
      <c r="D1174" s="48">
        <v>42418</v>
      </c>
      <c r="E1174" s="47">
        <v>20</v>
      </c>
      <c r="F1174" s="47">
        <v>22044</v>
      </c>
      <c r="G1174" s="47">
        <v>19427</v>
      </c>
    </row>
    <row r="1175" spans="3:7">
      <c r="C1175" s="49">
        <f t="shared" si="20"/>
        <v>2</v>
      </c>
      <c r="D1175" s="48">
        <v>42418</v>
      </c>
      <c r="E1175" s="47">
        <v>21</v>
      </c>
      <c r="F1175" s="47">
        <v>21259</v>
      </c>
      <c r="G1175" s="47">
        <v>19111</v>
      </c>
    </row>
    <row r="1176" spans="3:7">
      <c r="C1176" s="49">
        <f t="shared" si="20"/>
        <v>2</v>
      </c>
      <c r="D1176" s="48">
        <v>42418</v>
      </c>
      <c r="E1176" s="47">
        <v>22</v>
      </c>
      <c r="F1176" s="47">
        <v>20865</v>
      </c>
      <c r="G1176" s="47">
        <v>18480</v>
      </c>
    </row>
    <row r="1177" spans="3:7">
      <c r="C1177" s="49">
        <f t="shared" si="20"/>
        <v>2</v>
      </c>
      <c r="D1177" s="48">
        <v>42418</v>
      </c>
      <c r="E1177" s="47">
        <v>23</v>
      </c>
      <c r="F1177" s="47">
        <v>19705</v>
      </c>
      <c r="G1177" s="47">
        <v>17241</v>
      </c>
    </row>
    <row r="1178" spans="3:7">
      <c r="C1178" s="49">
        <f t="shared" si="20"/>
        <v>2</v>
      </c>
      <c r="D1178" s="48">
        <v>42418</v>
      </c>
      <c r="E1178" s="47">
        <v>24</v>
      </c>
      <c r="F1178" s="47">
        <v>18663</v>
      </c>
      <c r="G1178" s="47">
        <v>16133</v>
      </c>
    </row>
    <row r="1179" spans="3:7">
      <c r="C1179" s="49">
        <f t="shared" si="20"/>
        <v>2</v>
      </c>
      <c r="D1179" s="48">
        <v>42419</v>
      </c>
      <c r="E1179" s="47">
        <v>1</v>
      </c>
      <c r="F1179" s="47">
        <v>18244</v>
      </c>
      <c r="G1179" s="47">
        <v>15350</v>
      </c>
    </row>
    <row r="1180" spans="3:7">
      <c r="C1180" s="49">
        <f t="shared" si="20"/>
        <v>2</v>
      </c>
      <c r="D1180" s="48">
        <v>42419</v>
      </c>
      <c r="E1180" s="47">
        <v>2</v>
      </c>
      <c r="F1180" s="47">
        <v>18208</v>
      </c>
      <c r="G1180" s="47">
        <v>15037</v>
      </c>
    </row>
    <row r="1181" spans="3:7">
      <c r="C1181" s="49">
        <f t="shared" si="20"/>
        <v>2</v>
      </c>
      <c r="D1181" s="48">
        <v>42419</v>
      </c>
      <c r="E1181" s="47">
        <v>3</v>
      </c>
      <c r="F1181" s="47">
        <v>17986</v>
      </c>
      <c r="G1181" s="47">
        <v>14771</v>
      </c>
    </row>
    <row r="1182" spans="3:7">
      <c r="C1182" s="49">
        <f t="shared" si="20"/>
        <v>2</v>
      </c>
      <c r="D1182" s="48">
        <v>42419</v>
      </c>
      <c r="E1182" s="47">
        <v>4</v>
      </c>
      <c r="F1182" s="47">
        <v>17871</v>
      </c>
      <c r="G1182" s="47">
        <v>14671</v>
      </c>
    </row>
    <row r="1183" spans="3:7">
      <c r="C1183" s="49">
        <f t="shared" si="20"/>
        <v>2</v>
      </c>
      <c r="D1183" s="48">
        <v>42419</v>
      </c>
      <c r="E1183" s="47">
        <v>5</v>
      </c>
      <c r="F1183" s="47">
        <v>17972</v>
      </c>
      <c r="G1183" s="47">
        <v>14739</v>
      </c>
    </row>
    <row r="1184" spans="3:7">
      <c r="C1184" s="49">
        <f t="shared" si="20"/>
        <v>2</v>
      </c>
      <c r="D1184" s="48">
        <v>42419</v>
      </c>
      <c r="E1184" s="47">
        <v>6</v>
      </c>
      <c r="F1184" s="47">
        <v>18429</v>
      </c>
      <c r="G1184" s="47">
        <v>15233</v>
      </c>
    </row>
    <row r="1185" spans="3:7">
      <c r="C1185" s="49">
        <f t="shared" si="20"/>
        <v>2</v>
      </c>
      <c r="D1185" s="48">
        <v>42419</v>
      </c>
      <c r="E1185" s="47">
        <v>7</v>
      </c>
      <c r="F1185" s="47">
        <v>19241</v>
      </c>
      <c r="G1185" s="47">
        <v>16579</v>
      </c>
    </row>
    <row r="1186" spans="3:7">
      <c r="C1186" s="49">
        <f t="shared" si="20"/>
        <v>2</v>
      </c>
      <c r="D1186" s="48">
        <v>42419</v>
      </c>
      <c r="E1186" s="47">
        <v>8</v>
      </c>
      <c r="F1186" s="47">
        <v>20594</v>
      </c>
      <c r="G1186" s="47">
        <v>17778</v>
      </c>
    </row>
    <row r="1187" spans="3:7">
      <c r="C1187" s="49">
        <f t="shared" si="20"/>
        <v>2</v>
      </c>
      <c r="D1187" s="48">
        <v>42419</v>
      </c>
      <c r="E1187" s="47">
        <v>9</v>
      </c>
      <c r="F1187" s="47">
        <v>20665</v>
      </c>
      <c r="G1187" s="47">
        <v>17931</v>
      </c>
    </row>
    <row r="1188" spans="3:7">
      <c r="C1188" s="49">
        <f t="shared" si="20"/>
        <v>2</v>
      </c>
      <c r="D1188" s="48">
        <v>42419</v>
      </c>
      <c r="E1188" s="47">
        <v>10</v>
      </c>
      <c r="F1188" s="47">
        <v>20408</v>
      </c>
      <c r="G1188" s="47">
        <v>17767</v>
      </c>
    </row>
    <row r="1189" spans="3:7">
      <c r="C1189" s="49">
        <f t="shared" si="20"/>
        <v>2</v>
      </c>
      <c r="D1189" s="48">
        <v>42419</v>
      </c>
      <c r="E1189" s="47">
        <v>11</v>
      </c>
      <c r="F1189" s="47">
        <v>20240</v>
      </c>
      <c r="G1189" s="47">
        <v>17634</v>
      </c>
    </row>
    <row r="1190" spans="3:7">
      <c r="C1190" s="49">
        <f t="shared" si="20"/>
        <v>2</v>
      </c>
      <c r="D1190" s="48">
        <v>42419</v>
      </c>
      <c r="E1190" s="47">
        <v>12</v>
      </c>
      <c r="F1190" s="47">
        <v>20086</v>
      </c>
      <c r="G1190" s="47">
        <v>17340</v>
      </c>
    </row>
    <row r="1191" spans="3:7">
      <c r="C1191" s="49">
        <f t="shared" si="20"/>
        <v>2</v>
      </c>
      <c r="D1191" s="48">
        <v>42419</v>
      </c>
      <c r="E1191" s="47">
        <v>13</v>
      </c>
      <c r="F1191" s="47">
        <v>20149</v>
      </c>
      <c r="G1191" s="47">
        <v>17190</v>
      </c>
    </row>
    <row r="1192" spans="3:7">
      <c r="C1192" s="49">
        <f t="shared" si="20"/>
        <v>2</v>
      </c>
      <c r="D1192" s="48">
        <v>42419</v>
      </c>
      <c r="E1192" s="47">
        <v>14</v>
      </c>
      <c r="F1192" s="47">
        <v>19811</v>
      </c>
      <c r="G1192" s="47">
        <v>16989</v>
      </c>
    </row>
    <row r="1193" spans="3:7">
      <c r="C1193" s="49">
        <f t="shared" si="20"/>
        <v>2</v>
      </c>
      <c r="D1193" s="48">
        <v>42419</v>
      </c>
      <c r="E1193" s="47">
        <v>15</v>
      </c>
      <c r="F1193" s="47">
        <v>19826</v>
      </c>
      <c r="G1193" s="47">
        <v>17123</v>
      </c>
    </row>
    <row r="1194" spans="3:7">
      <c r="C1194" s="49">
        <f t="shared" si="20"/>
        <v>2</v>
      </c>
      <c r="D1194" s="48">
        <v>42419</v>
      </c>
      <c r="E1194" s="47">
        <v>16</v>
      </c>
      <c r="F1194" s="47">
        <v>19918</v>
      </c>
      <c r="G1194" s="47">
        <v>17165</v>
      </c>
    </row>
    <row r="1195" spans="3:7">
      <c r="C1195" s="49">
        <f t="shared" si="20"/>
        <v>2</v>
      </c>
      <c r="D1195" s="48">
        <v>42419</v>
      </c>
      <c r="E1195" s="47">
        <v>17</v>
      </c>
      <c r="F1195" s="47">
        <v>20422</v>
      </c>
      <c r="G1195" s="47">
        <v>17700</v>
      </c>
    </row>
    <row r="1196" spans="3:7">
      <c r="C1196" s="49">
        <f t="shared" si="20"/>
        <v>2</v>
      </c>
      <c r="D1196" s="48">
        <v>42419</v>
      </c>
      <c r="E1196" s="47">
        <v>18</v>
      </c>
      <c r="F1196" s="47">
        <v>20621</v>
      </c>
      <c r="G1196" s="47">
        <v>18038</v>
      </c>
    </row>
    <row r="1197" spans="3:7">
      <c r="C1197" s="49">
        <f t="shared" si="20"/>
        <v>2</v>
      </c>
      <c r="D1197" s="48">
        <v>42419</v>
      </c>
      <c r="E1197" s="47">
        <v>19</v>
      </c>
      <c r="F1197" s="47">
        <v>21055</v>
      </c>
      <c r="G1197" s="47">
        <v>18421</v>
      </c>
    </row>
    <row r="1198" spans="3:7">
      <c r="C1198" s="49">
        <f t="shared" si="20"/>
        <v>2</v>
      </c>
      <c r="D1198" s="48">
        <v>42419</v>
      </c>
      <c r="E1198" s="47">
        <v>20</v>
      </c>
      <c r="F1198" s="47">
        <v>20704</v>
      </c>
      <c r="G1198" s="47">
        <v>18179</v>
      </c>
    </row>
    <row r="1199" spans="3:7">
      <c r="C1199" s="49">
        <f t="shared" si="20"/>
        <v>2</v>
      </c>
      <c r="D1199" s="48">
        <v>42419</v>
      </c>
      <c r="E1199" s="47">
        <v>21</v>
      </c>
      <c r="F1199" s="47">
        <v>20579</v>
      </c>
      <c r="G1199" s="47">
        <v>17919</v>
      </c>
    </row>
    <row r="1200" spans="3:7">
      <c r="C1200" s="49">
        <f t="shared" si="20"/>
        <v>2</v>
      </c>
      <c r="D1200" s="48">
        <v>42419</v>
      </c>
      <c r="E1200" s="47">
        <v>22</v>
      </c>
      <c r="F1200" s="47">
        <v>19655</v>
      </c>
      <c r="G1200" s="47">
        <v>17134</v>
      </c>
    </row>
    <row r="1201" spans="3:7">
      <c r="C1201" s="49">
        <f t="shared" si="20"/>
        <v>2</v>
      </c>
      <c r="D1201" s="48">
        <v>42419</v>
      </c>
      <c r="E1201" s="47">
        <v>23</v>
      </c>
      <c r="F1201" s="47">
        <v>18498</v>
      </c>
      <c r="G1201" s="47">
        <v>15984</v>
      </c>
    </row>
    <row r="1202" spans="3:7">
      <c r="C1202" s="49">
        <f t="shared" si="20"/>
        <v>2</v>
      </c>
      <c r="D1202" s="48">
        <v>42419</v>
      </c>
      <c r="E1202" s="47">
        <v>24</v>
      </c>
      <c r="F1202" s="47">
        <v>17434</v>
      </c>
      <c r="G1202" s="47">
        <v>14859</v>
      </c>
    </row>
    <row r="1203" spans="3:7">
      <c r="C1203" s="49">
        <f t="shared" si="20"/>
        <v>2</v>
      </c>
      <c r="D1203" s="48">
        <v>42420</v>
      </c>
      <c r="E1203" s="47">
        <v>1</v>
      </c>
      <c r="F1203" s="47">
        <v>17098</v>
      </c>
      <c r="G1203" s="47">
        <v>14157</v>
      </c>
    </row>
    <row r="1204" spans="3:7">
      <c r="C1204" s="49">
        <f t="shared" si="20"/>
        <v>2</v>
      </c>
      <c r="D1204" s="48">
        <v>42420</v>
      </c>
      <c r="E1204" s="47">
        <v>2</v>
      </c>
      <c r="F1204" s="47">
        <v>16390</v>
      </c>
      <c r="G1204" s="47">
        <v>13525</v>
      </c>
    </row>
    <row r="1205" spans="3:7">
      <c r="C1205" s="49">
        <f t="shared" si="20"/>
        <v>2</v>
      </c>
      <c r="D1205" s="48">
        <v>42420</v>
      </c>
      <c r="E1205" s="47">
        <v>3</v>
      </c>
      <c r="F1205" s="47">
        <v>16393</v>
      </c>
      <c r="G1205" s="47">
        <v>13206</v>
      </c>
    </row>
    <row r="1206" spans="3:7">
      <c r="C1206" s="49">
        <f t="shared" si="20"/>
        <v>2</v>
      </c>
      <c r="D1206" s="48">
        <v>42420</v>
      </c>
      <c r="E1206" s="47">
        <v>4</v>
      </c>
      <c r="F1206" s="47">
        <v>16399</v>
      </c>
      <c r="G1206" s="47">
        <v>13103</v>
      </c>
    </row>
    <row r="1207" spans="3:7">
      <c r="C1207" s="49">
        <f t="shared" si="20"/>
        <v>2</v>
      </c>
      <c r="D1207" s="48">
        <v>42420</v>
      </c>
      <c r="E1207" s="47">
        <v>5</v>
      </c>
      <c r="F1207" s="47">
        <v>16264</v>
      </c>
      <c r="G1207" s="47">
        <v>12994</v>
      </c>
    </row>
    <row r="1208" spans="3:7">
      <c r="C1208" s="49">
        <f t="shared" si="20"/>
        <v>2</v>
      </c>
      <c r="D1208" s="48">
        <v>42420</v>
      </c>
      <c r="E1208" s="47">
        <v>6</v>
      </c>
      <c r="F1208" s="47">
        <v>16337</v>
      </c>
      <c r="G1208" s="47">
        <v>13196</v>
      </c>
    </row>
    <row r="1209" spans="3:7">
      <c r="C1209" s="49">
        <f t="shared" si="20"/>
        <v>2</v>
      </c>
      <c r="D1209" s="48">
        <v>42420</v>
      </c>
      <c r="E1209" s="47">
        <v>7</v>
      </c>
      <c r="F1209" s="47">
        <v>16413</v>
      </c>
      <c r="G1209" s="47">
        <v>13705</v>
      </c>
    </row>
    <row r="1210" spans="3:7">
      <c r="C1210" s="49">
        <f t="shared" si="20"/>
        <v>2</v>
      </c>
      <c r="D1210" s="48">
        <v>42420</v>
      </c>
      <c r="E1210" s="47">
        <v>8</v>
      </c>
      <c r="F1210" s="47">
        <v>16958</v>
      </c>
      <c r="G1210" s="47">
        <v>14196</v>
      </c>
    </row>
    <row r="1211" spans="3:7">
      <c r="C1211" s="49">
        <f t="shared" si="20"/>
        <v>2</v>
      </c>
      <c r="D1211" s="48">
        <v>42420</v>
      </c>
      <c r="E1211" s="47">
        <v>9</v>
      </c>
      <c r="F1211" s="47">
        <v>17061</v>
      </c>
      <c r="G1211" s="47">
        <v>14647</v>
      </c>
    </row>
    <row r="1212" spans="3:7">
      <c r="C1212" s="49">
        <f t="shared" si="20"/>
        <v>2</v>
      </c>
      <c r="D1212" s="48">
        <v>42420</v>
      </c>
      <c r="E1212" s="47">
        <v>10</v>
      </c>
      <c r="F1212" s="47">
        <v>17491</v>
      </c>
      <c r="G1212" s="47">
        <v>14940</v>
      </c>
    </row>
    <row r="1213" spans="3:7">
      <c r="C1213" s="49">
        <f t="shared" si="20"/>
        <v>2</v>
      </c>
      <c r="D1213" s="48">
        <v>42420</v>
      </c>
      <c r="E1213" s="47">
        <v>11</v>
      </c>
      <c r="F1213" s="47">
        <v>17670</v>
      </c>
      <c r="G1213" s="47">
        <v>15286</v>
      </c>
    </row>
    <row r="1214" spans="3:7">
      <c r="C1214" s="49">
        <f t="shared" si="20"/>
        <v>2</v>
      </c>
      <c r="D1214" s="48">
        <v>42420</v>
      </c>
      <c r="E1214" s="47">
        <v>12</v>
      </c>
      <c r="F1214" s="47">
        <v>17659</v>
      </c>
      <c r="G1214" s="47">
        <v>15097</v>
      </c>
    </row>
    <row r="1215" spans="3:7">
      <c r="C1215" s="49">
        <f t="shared" si="20"/>
        <v>2</v>
      </c>
      <c r="D1215" s="48">
        <v>42420</v>
      </c>
      <c r="E1215" s="47">
        <v>13</v>
      </c>
      <c r="F1215" s="47">
        <v>17878</v>
      </c>
      <c r="G1215" s="47">
        <v>15120</v>
      </c>
    </row>
    <row r="1216" spans="3:7">
      <c r="C1216" s="49">
        <f t="shared" si="20"/>
        <v>2</v>
      </c>
      <c r="D1216" s="48">
        <v>42420</v>
      </c>
      <c r="E1216" s="47">
        <v>14</v>
      </c>
      <c r="F1216" s="47">
        <v>17670</v>
      </c>
      <c r="G1216" s="47">
        <v>14765</v>
      </c>
    </row>
    <row r="1217" spans="3:7">
      <c r="C1217" s="49">
        <f t="shared" si="20"/>
        <v>2</v>
      </c>
      <c r="D1217" s="48">
        <v>42420</v>
      </c>
      <c r="E1217" s="47">
        <v>15</v>
      </c>
      <c r="F1217" s="47">
        <v>17561</v>
      </c>
      <c r="G1217" s="47">
        <v>14572</v>
      </c>
    </row>
    <row r="1218" spans="3:7">
      <c r="C1218" s="49">
        <f t="shared" si="20"/>
        <v>2</v>
      </c>
      <c r="D1218" s="48">
        <v>42420</v>
      </c>
      <c r="E1218" s="47">
        <v>16</v>
      </c>
      <c r="F1218" s="47">
        <v>17708</v>
      </c>
      <c r="G1218" s="47">
        <v>14499</v>
      </c>
    </row>
    <row r="1219" spans="3:7">
      <c r="C1219" s="49">
        <f t="shared" si="20"/>
        <v>2</v>
      </c>
      <c r="D1219" s="48">
        <v>42420</v>
      </c>
      <c r="E1219" s="47">
        <v>17</v>
      </c>
      <c r="F1219" s="47">
        <v>17831</v>
      </c>
      <c r="G1219" s="47">
        <v>15132</v>
      </c>
    </row>
    <row r="1220" spans="3:7">
      <c r="C1220" s="49">
        <f t="shared" ref="C1220:C1283" si="21">MONTH(D1220)</f>
        <v>2</v>
      </c>
      <c r="D1220" s="48">
        <v>42420</v>
      </c>
      <c r="E1220" s="47">
        <v>18</v>
      </c>
      <c r="F1220" s="47">
        <v>18972</v>
      </c>
      <c r="G1220" s="47">
        <v>16127</v>
      </c>
    </row>
    <row r="1221" spans="3:7">
      <c r="C1221" s="49">
        <f t="shared" si="21"/>
        <v>2</v>
      </c>
      <c r="D1221" s="48">
        <v>42420</v>
      </c>
      <c r="E1221" s="47">
        <v>19</v>
      </c>
      <c r="F1221" s="47">
        <v>19809</v>
      </c>
      <c r="G1221" s="47">
        <v>17021</v>
      </c>
    </row>
    <row r="1222" spans="3:7">
      <c r="C1222" s="49">
        <f t="shared" si="21"/>
        <v>2</v>
      </c>
      <c r="D1222" s="48">
        <v>42420</v>
      </c>
      <c r="E1222" s="47">
        <v>20</v>
      </c>
      <c r="F1222" s="47">
        <v>19080</v>
      </c>
      <c r="G1222" s="47">
        <v>16501</v>
      </c>
    </row>
    <row r="1223" spans="3:7">
      <c r="C1223" s="49">
        <f t="shared" si="21"/>
        <v>2</v>
      </c>
      <c r="D1223" s="48">
        <v>42420</v>
      </c>
      <c r="E1223" s="47">
        <v>21</v>
      </c>
      <c r="F1223" s="47">
        <v>18629</v>
      </c>
      <c r="G1223" s="47">
        <v>16096</v>
      </c>
    </row>
    <row r="1224" spans="3:7">
      <c r="C1224" s="49">
        <f t="shared" si="21"/>
        <v>2</v>
      </c>
      <c r="D1224" s="48">
        <v>42420</v>
      </c>
      <c r="E1224" s="47">
        <v>22</v>
      </c>
      <c r="F1224" s="47">
        <v>18186</v>
      </c>
      <c r="G1224" s="47">
        <v>15530</v>
      </c>
    </row>
    <row r="1225" spans="3:7">
      <c r="C1225" s="49">
        <f t="shared" si="21"/>
        <v>2</v>
      </c>
      <c r="D1225" s="48">
        <v>42420</v>
      </c>
      <c r="E1225" s="47">
        <v>23</v>
      </c>
      <c r="F1225" s="47">
        <v>17946</v>
      </c>
      <c r="G1225" s="47">
        <v>14878</v>
      </c>
    </row>
    <row r="1226" spans="3:7">
      <c r="C1226" s="49">
        <f t="shared" si="21"/>
        <v>2</v>
      </c>
      <c r="D1226" s="48">
        <v>42420</v>
      </c>
      <c r="E1226" s="47">
        <v>24</v>
      </c>
      <c r="F1226" s="47">
        <v>17551</v>
      </c>
      <c r="G1226" s="47">
        <v>14187</v>
      </c>
    </row>
    <row r="1227" spans="3:7">
      <c r="C1227" s="49">
        <f t="shared" si="21"/>
        <v>2</v>
      </c>
      <c r="D1227" s="48">
        <v>42421</v>
      </c>
      <c r="E1227" s="47">
        <v>1</v>
      </c>
      <c r="F1227" s="47">
        <v>16857</v>
      </c>
      <c r="G1227" s="47">
        <v>13569</v>
      </c>
    </row>
    <row r="1228" spans="3:7">
      <c r="C1228" s="49">
        <f t="shared" si="21"/>
        <v>2</v>
      </c>
      <c r="D1228" s="48">
        <v>42421</v>
      </c>
      <c r="E1228" s="47">
        <v>2</v>
      </c>
      <c r="F1228" s="47">
        <v>16345</v>
      </c>
      <c r="G1228" s="47">
        <v>13147</v>
      </c>
    </row>
    <row r="1229" spans="3:7">
      <c r="C1229" s="49">
        <f t="shared" si="21"/>
        <v>2</v>
      </c>
      <c r="D1229" s="48">
        <v>42421</v>
      </c>
      <c r="E1229" s="47">
        <v>3</v>
      </c>
      <c r="F1229" s="47">
        <v>15765</v>
      </c>
      <c r="G1229" s="47">
        <v>12748</v>
      </c>
    </row>
    <row r="1230" spans="3:7">
      <c r="C1230" s="49">
        <f t="shared" si="21"/>
        <v>2</v>
      </c>
      <c r="D1230" s="48">
        <v>42421</v>
      </c>
      <c r="E1230" s="47">
        <v>4</v>
      </c>
      <c r="F1230" s="47">
        <v>16009</v>
      </c>
      <c r="G1230" s="47">
        <v>12793</v>
      </c>
    </row>
    <row r="1231" spans="3:7">
      <c r="C1231" s="49">
        <f t="shared" si="21"/>
        <v>2</v>
      </c>
      <c r="D1231" s="48">
        <v>42421</v>
      </c>
      <c r="E1231" s="47">
        <v>5</v>
      </c>
      <c r="F1231" s="47">
        <v>16129</v>
      </c>
      <c r="G1231" s="47">
        <v>12801</v>
      </c>
    </row>
    <row r="1232" spans="3:7">
      <c r="C1232" s="49">
        <f t="shared" si="21"/>
        <v>2</v>
      </c>
      <c r="D1232" s="48">
        <v>42421</v>
      </c>
      <c r="E1232" s="47">
        <v>6</v>
      </c>
      <c r="F1232" s="47">
        <v>16291</v>
      </c>
      <c r="G1232" s="47">
        <v>12991</v>
      </c>
    </row>
    <row r="1233" spans="3:7">
      <c r="C1233" s="49">
        <f t="shared" si="21"/>
        <v>2</v>
      </c>
      <c r="D1233" s="48">
        <v>42421</v>
      </c>
      <c r="E1233" s="47">
        <v>7</v>
      </c>
      <c r="F1233" s="47">
        <v>16249</v>
      </c>
      <c r="G1233" s="47">
        <v>13375</v>
      </c>
    </row>
    <row r="1234" spans="3:7">
      <c r="C1234" s="49">
        <f t="shared" si="21"/>
        <v>2</v>
      </c>
      <c r="D1234" s="48">
        <v>42421</v>
      </c>
      <c r="E1234" s="47">
        <v>8</v>
      </c>
      <c r="F1234" s="47">
        <v>16268</v>
      </c>
      <c r="G1234" s="47">
        <v>13824</v>
      </c>
    </row>
    <row r="1235" spans="3:7">
      <c r="C1235" s="49">
        <f t="shared" si="21"/>
        <v>2</v>
      </c>
      <c r="D1235" s="48">
        <v>42421</v>
      </c>
      <c r="E1235" s="47">
        <v>9</v>
      </c>
      <c r="F1235" s="47">
        <v>16738</v>
      </c>
      <c r="G1235" s="47">
        <v>14171</v>
      </c>
    </row>
    <row r="1236" spans="3:7">
      <c r="C1236" s="49">
        <f t="shared" si="21"/>
        <v>2</v>
      </c>
      <c r="D1236" s="48">
        <v>42421</v>
      </c>
      <c r="E1236" s="47">
        <v>10</v>
      </c>
      <c r="F1236" s="47">
        <v>16840</v>
      </c>
      <c r="G1236" s="47">
        <v>14392</v>
      </c>
    </row>
    <row r="1237" spans="3:7">
      <c r="C1237" s="49">
        <f t="shared" si="21"/>
        <v>2</v>
      </c>
      <c r="D1237" s="48">
        <v>42421</v>
      </c>
      <c r="E1237" s="47">
        <v>11</v>
      </c>
      <c r="F1237" s="47">
        <v>16915</v>
      </c>
      <c r="G1237" s="47">
        <v>14502</v>
      </c>
    </row>
    <row r="1238" spans="3:7">
      <c r="C1238" s="49">
        <f t="shared" si="21"/>
        <v>2</v>
      </c>
      <c r="D1238" s="48">
        <v>42421</v>
      </c>
      <c r="E1238" s="47">
        <v>12</v>
      </c>
      <c r="F1238" s="47">
        <v>17308</v>
      </c>
      <c r="G1238" s="47">
        <v>14489</v>
      </c>
    </row>
    <row r="1239" spans="3:7">
      <c r="C1239" s="49">
        <f t="shared" si="21"/>
        <v>2</v>
      </c>
      <c r="D1239" s="48">
        <v>42421</v>
      </c>
      <c r="E1239" s="47">
        <v>13</v>
      </c>
      <c r="F1239" s="47">
        <v>17690</v>
      </c>
      <c r="G1239" s="47">
        <v>14676</v>
      </c>
    </row>
    <row r="1240" spans="3:7">
      <c r="C1240" s="49">
        <f t="shared" si="21"/>
        <v>2</v>
      </c>
      <c r="D1240" s="48">
        <v>42421</v>
      </c>
      <c r="E1240" s="47">
        <v>14</v>
      </c>
      <c r="F1240" s="47">
        <v>17993</v>
      </c>
      <c r="G1240" s="47">
        <v>14774</v>
      </c>
    </row>
    <row r="1241" spans="3:7">
      <c r="C1241" s="49">
        <f t="shared" si="21"/>
        <v>2</v>
      </c>
      <c r="D1241" s="48">
        <v>42421</v>
      </c>
      <c r="E1241" s="47">
        <v>15</v>
      </c>
      <c r="F1241" s="47">
        <v>17894</v>
      </c>
      <c r="G1241" s="47">
        <v>14819</v>
      </c>
    </row>
    <row r="1242" spans="3:7">
      <c r="C1242" s="49">
        <f t="shared" si="21"/>
        <v>2</v>
      </c>
      <c r="D1242" s="48">
        <v>42421</v>
      </c>
      <c r="E1242" s="47">
        <v>16</v>
      </c>
      <c r="F1242" s="47">
        <v>18242</v>
      </c>
      <c r="G1242" s="47">
        <v>15074</v>
      </c>
    </row>
    <row r="1243" spans="3:7">
      <c r="C1243" s="49">
        <f t="shared" si="21"/>
        <v>2</v>
      </c>
      <c r="D1243" s="48">
        <v>42421</v>
      </c>
      <c r="E1243" s="47">
        <v>17</v>
      </c>
      <c r="F1243" s="47">
        <v>18726</v>
      </c>
      <c r="G1243" s="47">
        <v>15684</v>
      </c>
    </row>
    <row r="1244" spans="3:7">
      <c r="C1244" s="49">
        <f t="shared" si="21"/>
        <v>2</v>
      </c>
      <c r="D1244" s="48">
        <v>42421</v>
      </c>
      <c r="E1244" s="47">
        <v>18</v>
      </c>
      <c r="F1244" s="47">
        <v>19343</v>
      </c>
      <c r="G1244" s="47">
        <v>16657</v>
      </c>
    </row>
    <row r="1245" spans="3:7">
      <c r="C1245" s="49">
        <f t="shared" si="21"/>
        <v>2</v>
      </c>
      <c r="D1245" s="48">
        <v>42421</v>
      </c>
      <c r="E1245" s="47">
        <v>19</v>
      </c>
      <c r="F1245" s="47">
        <v>19993</v>
      </c>
      <c r="G1245" s="47">
        <v>17454</v>
      </c>
    </row>
    <row r="1246" spans="3:7">
      <c r="C1246" s="49">
        <f t="shared" si="21"/>
        <v>2</v>
      </c>
      <c r="D1246" s="48">
        <v>42421</v>
      </c>
      <c r="E1246" s="47">
        <v>20</v>
      </c>
      <c r="F1246" s="47">
        <v>19463</v>
      </c>
      <c r="G1246" s="47">
        <v>17377</v>
      </c>
    </row>
    <row r="1247" spans="3:7">
      <c r="C1247" s="49">
        <f t="shared" si="21"/>
        <v>2</v>
      </c>
      <c r="D1247" s="48">
        <v>42421</v>
      </c>
      <c r="E1247" s="47">
        <v>21</v>
      </c>
      <c r="F1247" s="47">
        <v>19238</v>
      </c>
      <c r="G1247" s="47">
        <v>17196</v>
      </c>
    </row>
    <row r="1248" spans="3:7">
      <c r="C1248" s="49">
        <f t="shared" si="21"/>
        <v>2</v>
      </c>
      <c r="D1248" s="48">
        <v>42421</v>
      </c>
      <c r="E1248" s="47">
        <v>22</v>
      </c>
      <c r="F1248" s="47">
        <v>18857</v>
      </c>
      <c r="G1248" s="47">
        <v>16577</v>
      </c>
    </row>
    <row r="1249" spans="3:7">
      <c r="C1249" s="49">
        <f t="shared" si="21"/>
        <v>2</v>
      </c>
      <c r="D1249" s="48">
        <v>42421</v>
      </c>
      <c r="E1249" s="47">
        <v>23</v>
      </c>
      <c r="F1249" s="47">
        <v>18101</v>
      </c>
      <c r="G1249" s="47">
        <v>15686</v>
      </c>
    </row>
    <row r="1250" spans="3:7">
      <c r="C1250" s="49">
        <f t="shared" si="21"/>
        <v>2</v>
      </c>
      <c r="D1250" s="48">
        <v>42421</v>
      </c>
      <c r="E1250" s="47">
        <v>24</v>
      </c>
      <c r="F1250" s="47">
        <v>17626</v>
      </c>
      <c r="G1250" s="47">
        <v>14781</v>
      </c>
    </row>
    <row r="1251" spans="3:7">
      <c r="C1251" s="49">
        <f t="shared" si="21"/>
        <v>2</v>
      </c>
      <c r="D1251" s="48">
        <v>42422</v>
      </c>
      <c r="E1251" s="47">
        <v>1</v>
      </c>
      <c r="F1251" s="47">
        <v>16970</v>
      </c>
      <c r="G1251" s="47">
        <v>14196</v>
      </c>
    </row>
    <row r="1252" spans="3:7">
      <c r="C1252" s="49">
        <f t="shared" si="21"/>
        <v>2</v>
      </c>
      <c r="D1252" s="48">
        <v>42422</v>
      </c>
      <c r="E1252" s="47">
        <v>2</v>
      </c>
      <c r="F1252" s="47">
        <v>17092</v>
      </c>
      <c r="G1252" s="47">
        <v>13947</v>
      </c>
    </row>
    <row r="1253" spans="3:7">
      <c r="C1253" s="49">
        <f t="shared" si="21"/>
        <v>2</v>
      </c>
      <c r="D1253" s="48">
        <v>42422</v>
      </c>
      <c r="E1253" s="47">
        <v>3</v>
      </c>
      <c r="F1253" s="47">
        <v>17099</v>
      </c>
      <c r="G1253" s="47">
        <v>13856</v>
      </c>
    </row>
    <row r="1254" spans="3:7">
      <c r="C1254" s="49">
        <f t="shared" si="21"/>
        <v>2</v>
      </c>
      <c r="D1254" s="48">
        <v>42422</v>
      </c>
      <c r="E1254" s="47">
        <v>4</v>
      </c>
      <c r="F1254" s="47">
        <v>17220</v>
      </c>
      <c r="G1254" s="47">
        <v>13937</v>
      </c>
    </row>
    <row r="1255" spans="3:7">
      <c r="C1255" s="49">
        <f t="shared" si="21"/>
        <v>2</v>
      </c>
      <c r="D1255" s="48">
        <v>42422</v>
      </c>
      <c r="E1255" s="47">
        <v>5</v>
      </c>
      <c r="F1255" s="47">
        <v>17178</v>
      </c>
      <c r="G1255" s="47">
        <v>14139</v>
      </c>
    </row>
    <row r="1256" spans="3:7">
      <c r="C1256" s="49">
        <f t="shared" si="21"/>
        <v>2</v>
      </c>
      <c r="D1256" s="48">
        <v>42422</v>
      </c>
      <c r="E1256" s="47">
        <v>6</v>
      </c>
      <c r="F1256" s="47">
        <v>17694</v>
      </c>
      <c r="G1256" s="47">
        <v>14862</v>
      </c>
    </row>
    <row r="1257" spans="3:7">
      <c r="C1257" s="49">
        <f t="shared" si="21"/>
        <v>2</v>
      </c>
      <c r="D1257" s="48">
        <v>42422</v>
      </c>
      <c r="E1257" s="47">
        <v>7</v>
      </c>
      <c r="F1257" s="47">
        <v>18895</v>
      </c>
      <c r="G1257" s="47">
        <v>16312</v>
      </c>
    </row>
    <row r="1258" spans="3:7">
      <c r="C1258" s="49">
        <f t="shared" si="21"/>
        <v>2</v>
      </c>
      <c r="D1258" s="48">
        <v>42422</v>
      </c>
      <c r="E1258" s="47">
        <v>8</v>
      </c>
      <c r="F1258" s="47">
        <v>19826</v>
      </c>
      <c r="G1258" s="47">
        <v>17487</v>
      </c>
    </row>
    <row r="1259" spans="3:7">
      <c r="C1259" s="49">
        <f t="shared" si="21"/>
        <v>2</v>
      </c>
      <c r="D1259" s="48">
        <v>42422</v>
      </c>
      <c r="E1259" s="47">
        <v>9</v>
      </c>
      <c r="F1259" s="47">
        <v>19508</v>
      </c>
      <c r="G1259" s="47">
        <v>17211</v>
      </c>
    </row>
    <row r="1260" spans="3:7">
      <c r="C1260" s="49">
        <f t="shared" si="21"/>
        <v>2</v>
      </c>
      <c r="D1260" s="48">
        <v>42422</v>
      </c>
      <c r="E1260" s="47">
        <v>10</v>
      </c>
      <c r="F1260" s="47">
        <v>18672</v>
      </c>
      <c r="G1260" s="47">
        <v>16626</v>
      </c>
    </row>
    <row r="1261" spans="3:7">
      <c r="C1261" s="49">
        <f t="shared" si="21"/>
        <v>2</v>
      </c>
      <c r="D1261" s="48">
        <v>42422</v>
      </c>
      <c r="E1261" s="47">
        <v>11</v>
      </c>
      <c r="F1261" s="47">
        <v>18132</v>
      </c>
      <c r="G1261" s="47">
        <v>16307</v>
      </c>
    </row>
    <row r="1262" spans="3:7">
      <c r="C1262" s="49">
        <f t="shared" si="21"/>
        <v>2</v>
      </c>
      <c r="D1262" s="48">
        <v>42422</v>
      </c>
      <c r="E1262" s="47">
        <v>12</v>
      </c>
      <c r="F1262" s="47">
        <v>18295</v>
      </c>
      <c r="G1262" s="47">
        <v>16331</v>
      </c>
    </row>
    <row r="1263" spans="3:7">
      <c r="C1263" s="49">
        <f t="shared" si="21"/>
        <v>2</v>
      </c>
      <c r="D1263" s="48">
        <v>42422</v>
      </c>
      <c r="E1263" s="47">
        <v>13</v>
      </c>
      <c r="F1263" s="47">
        <v>18244</v>
      </c>
      <c r="G1263" s="47">
        <v>16275</v>
      </c>
    </row>
    <row r="1264" spans="3:7">
      <c r="C1264" s="49">
        <f t="shared" si="21"/>
        <v>2</v>
      </c>
      <c r="D1264" s="48">
        <v>42422</v>
      </c>
      <c r="E1264" s="47">
        <v>14</v>
      </c>
      <c r="F1264" s="47">
        <v>18534</v>
      </c>
      <c r="G1264" s="47">
        <v>16190</v>
      </c>
    </row>
    <row r="1265" spans="3:7">
      <c r="C1265" s="49">
        <f t="shared" si="21"/>
        <v>2</v>
      </c>
      <c r="D1265" s="48">
        <v>42422</v>
      </c>
      <c r="E1265" s="47">
        <v>15</v>
      </c>
      <c r="F1265" s="47">
        <v>18486</v>
      </c>
      <c r="G1265" s="47">
        <v>16159</v>
      </c>
    </row>
    <row r="1266" spans="3:7">
      <c r="C1266" s="49">
        <f t="shared" si="21"/>
        <v>2</v>
      </c>
      <c r="D1266" s="48">
        <v>42422</v>
      </c>
      <c r="E1266" s="47">
        <v>16</v>
      </c>
      <c r="F1266" s="47">
        <v>18715</v>
      </c>
      <c r="G1266" s="47">
        <v>16467</v>
      </c>
    </row>
    <row r="1267" spans="3:7">
      <c r="C1267" s="49">
        <f t="shared" si="21"/>
        <v>2</v>
      </c>
      <c r="D1267" s="48">
        <v>42422</v>
      </c>
      <c r="E1267" s="47">
        <v>17</v>
      </c>
      <c r="F1267" s="47">
        <v>19366</v>
      </c>
      <c r="G1267" s="47">
        <v>17190</v>
      </c>
    </row>
    <row r="1268" spans="3:7">
      <c r="C1268" s="49">
        <f t="shared" si="21"/>
        <v>2</v>
      </c>
      <c r="D1268" s="48">
        <v>42422</v>
      </c>
      <c r="E1268" s="47">
        <v>18</v>
      </c>
      <c r="F1268" s="47">
        <v>20354</v>
      </c>
      <c r="G1268" s="47">
        <v>18155</v>
      </c>
    </row>
    <row r="1269" spans="3:7">
      <c r="C1269" s="49">
        <f t="shared" si="21"/>
        <v>2</v>
      </c>
      <c r="D1269" s="48">
        <v>42422</v>
      </c>
      <c r="E1269" s="47">
        <v>19</v>
      </c>
      <c r="F1269" s="47">
        <v>21173</v>
      </c>
      <c r="G1269" s="47">
        <v>19130</v>
      </c>
    </row>
    <row r="1270" spans="3:7">
      <c r="C1270" s="49">
        <f t="shared" si="21"/>
        <v>2</v>
      </c>
      <c r="D1270" s="48">
        <v>42422</v>
      </c>
      <c r="E1270" s="47">
        <v>20</v>
      </c>
      <c r="F1270" s="47">
        <v>21043</v>
      </c>
      <c r="G1270" s="47">
        <v>19195</v>
      </c>
    </row>
    <row r="1271" spans="3:7">
      <c r="C1271" s="49">
        <f t="shared" si="21"/>
        <v>2</v>
      </c>
      <c r="D1271" s="48">
        <v>42422</v>
      </c>
      <c r="E1271" s="47">
        <v>21</v>
      </c>
      <c r="F1271" s="47">
        <v>20969</v>
      </c>
      <c r="G1271" s="47">
        <v>18906</v>
      </c>
    </row>
    <row r="1272" spans="3:7">
      <c r="C1272" s="49">
        <f t="shared" si="21"/>
        <v>2</v>
      </c>
      <c r="D1272" s="48">
        <v>42422</v>
      </c>
      <c r="E1272" s="47">
        <v>22</v>
      </c>
      <c r="F1272" s="47">
        <v>20638</v>
      </c>
      <c r="G1272" s="47">
        <v>18275</v>
      </c>
    </row>
    <row r="1273" spans="3:7">
      <c r="C1273" s="49">
        <f t="shared" si="21"/>
        <v>2</v>
      </c>
      <c r="D1273" s="48">
        <v>42422</v>
      </c>
      <c r="E1273" s="47">
        <v>23</v>
      </c>
      <c r="F1273" s="47">
        <v>19592</v>
      </c>
      <c r="G1273" s="47">
        <v>17077</v>
      </c>
    </row>
    <row r="1274" spans="3:7">
      <c r="C1274" s="49">
        <f t="shared" si="21"/>
        <v>2</v>
      </c>
      <c r="D1274" s="48">
        <v>42422</v>
      </c>
      <c r="E1274" s="47">
        <v>24</v>
      </c>
      <c r="F1274" s="47">
        <v>18402</v>
      </c>
      <c r="G1274" s="47">
        <v>15905</v>
      </c>
    </row>
    <row r="1275" spans="3:7">
      <c r="C1275" s="49">
        <f t="shared" si="21"/>
        <v>2</v>
      </c>
      <c r="D1275" s="48">
        <v>42423</v>
      </c>
      <c r="E1275" s="47">
        <v>1</v>
      </c>
      <c r="F1275" s="47">
        <v>17597</v>
      </c>
      <c r="G1275" s="47">
        <v>15063</v>
      </c>
    </row>
    <row r="1276" spans="3:7">
      <c r="C1276" s="49">
        <f t="shared" si="21"/>
        <v>2</v>
      </c>
      <c r="D1276" s="48">
        <v>42423</v>
      </c>
      <c r="E1276" s="47">
        <v>2</v>
      </c>
      <c r="F1276" s="47">
        <v>17203</v>
      </c>
      <c r="G1276" s="47">
        <v>14674</v>
      </c>
    </row>
    <row r="1277" spans="3:7">
      <c r="C1277" s="49">
        <f t="shared" si="21"/>
        <v>2</v>
      </c>
      <c r="D1277" s="48">
        <v>42423</v>
      </c>
      <c r="E1277" s="47">
        <v>3</v>
      </c>
      <c r="F1277" s="47">
        <v>17514</v>
      </c>
      <c r="G1277" s="47">
        <v>14586</v>
      </c>
    </row>
    <row r="1278" spans="3:7">
      <c r="C1278" s="49">
        <f t="shared" si="21"/>
        <v>2</v>
      </c>
      <c r="D1278" s="48">
        <v>42423</v>
      </c>
      <c r="E1278" s="47">
        <v>4</v>
      </c>
      <c r="F1278" s="47">
        <v>17562</v>
      </c>
      <c r="G1278" s="47">
        <v>14536</v>
      </c>
    </row>
    <row r="1279" spans="3:7">
      <c r="C1279" s="49">
        <f t="shared" si="21"/>
        <v>2</v>
      </c>
      <c r="D1279" s="48">
        <v>42423</v>
      </c>
      <c r="E1279" s="47">
        <v>5</v>
      </c>
      <c r="F1279" s="47">
        <v>17516</v>
      </c>
      <c r="G1279" s="47">
        <v>14611</v>
      </c>
    </row>
    <row r="1280" spans="3:7">
      <c r="C1280" s="49">
        <f t="shared" si="21"/>
        <v>2</v>
      </c>
      <c r="D1280" s="48">
        <v>42423</v>
      </c>
      <c r="E1280" s="47">
        <v>6</v>
      </c>
      <c r="F1280" s="47">
        <v>17600</v>
      </c>
      <c r="G1280" s="47">
        <v>15167</v>
      </c>
    </row>
    <row r="1281" spans="3:7">
      <c r="C1281" s="49">
        <f t="shared" si="21"/>
        <v>2</v>
      </c>
      <c r="D1281" s="48">
        <v>42423</v>
      </c>
      <c r="E1281" s="47">
        <v>7</v>
      </c>
      <c r="F1281" s="47">
        <v>18821</v>
      </c>
      <c r="G1281" s="47">
        <v>16542</v>
      </c>
    </row>
    <row r="1282" spans="3:7">
      <c r="C1282" s="49">
        <f t="shared" si="21"/>
        <v>2</v>
      </c>
      <c r="D1282" s="48">
        <v>42423</v>
      </c>
      <c r="E1282" s="47">
        <v>8</v>
      </c>
      <c r="F1282" s="47">
        <v>19447</v>
      </c>
      <c r="G1282" s="47">
        <v>17588</v>
      </c>
    </row>
    <row r="1283" spans="3:7">
      <c r="C1283" s="49">
        <f t="shared" si="21"/>
        <v>2</v>
      </c>
      <c r="D1283" s="48">
        <v>42423</v>
      </c>
      <c r="E1283" s="47">
        <v>9</v>
      </c>
      <c r="F1283" s="47">
        <v>19481</v>
      </c>
      <c r="G1283" s="47">
        <v>17425</v>
      </c>
    </row>
    <row r="1284" spans="3:7">
      <c r="C1284" s="49">
        <f t="shared" ref="C1284:C1347" si="22">MONTH(D1284)</f>
        <v>2</v>
      </c>
      <c r="D1284" s="48">
        <v>42423</v>
      </c>
      <c r="E1284" s="47">
        <v>10</v>
      </c>
      <c r="F1284" s="47">
        <v>19495</v>
      </c>
      <c r="G1284" s="47">
        <v>16954</v>
      </c>
    </row>
    <row r="1285" spans="3:7">
      <c r="C1285" s="49">
        <f t="shared" si="22"/>
        <v>2</v>
      </c>
      <c r="D1285" s="48">
        <v>42423</v>
      </c>
      <c r="E1285" s="47">
        <v>11</v>
      </c>
      <c r="F1285" s="47">
        <v>19591</v>
      </c>
      <c r="G1285" s="47">
        <v>16770</v>
      </c>
    </row>
    <row r="1286" spans="3:7">
      <c r="C1286" s="49">
        <f t="shared" si="22"/>
        <v>2</v>
      </c>
      <c r="D1286" s="48">
        <v>42423</v>
      </c>
      <c r="E1286" s="47">
        <v>12</v>
      </c>
      <c r="F1286" s="47">
        <v>19518</v>
      </c>
      <c r="G1286" s="47">
        <v>16648</v>
      </c>
    </row>
    <row r="1287" spans="3:7">
      <c r="C1287" s="49">
        <f t="shared" si="22"/>
        <v>2</v>
      </c>
      <c r="D1287" s="48">
        <v>42423</v>
      </c>
      <c r="E1287" s="47">
        <v>13</v>
      </c>
      <c r="F1287" s="47">
        <v>19406</v>
      </c>
      <c r="G1287" s="47">
        <v>16434</v>
      </c>
    </row>
    <row r="1288" spans="3:7">
      <c r="C1288" s="49">
        <f t="shared" si="22"/>
        <v>2</v>
      </c>
      <c r="D1288" s="48">
        <v>42423</v>
      </c>
      <c r="E1288" s="47">
        <v>14</v>
      </c>
      <c r="F1288" s="47">
        <v>19404</v>
      </c>
      <c r="G1288" s="47">
        <v>16443</v>
      </c>
    </row>
    <row r="1289" spans="3:7">
      <c r="C1289" s="49">
        <f t="shared" si="22"/>
        <v>2</v>
      </c>
      <c r="D1289" s="48">
        <v>42423</v>
      </c>
      <c r="E1289" s="47">
        <v>15</v>
      </c>
      <c r="F1289" s="47">
        <v>19352</v>
      </c>
      <c r="G1289" s="47">
        <v>16400</v>
      </c>
    </row>
    <row r="1290" spans="3:7">
      <c r="C1290" s="49">
        <f t="shared" si="22"/>
        <v>2</v>
      </c>
      <c r="D1290" s="48">
        <v>42423</v>
      </c>
      <c r="E1290" s="47">
        <v>16</v>
      </c>
      <c r="F1290" s="47">
        <v>19637</v>
      </c>
      <c r="G1290" s="47">
        <v>16689</v>
      </c>
    </row>
    <row r="1291" spans="3:7">
      <c r="C1291" s="49">
        <f t="shared" si="22"/>
        <v>2</v>
      </c>
      <c r="D1291" s="48">
        <v>42423</v>
      </c>
      <c r="E1291" s="47">
        <v>17</v>
      </c>
      <c r="F1291" s="47">
        <v>20105</v>
      </c>
      <c r="G1291" s="47">
        <v>17271</v>
      </c>
    </row>
    <row r="1292" spans="3:7">
      <c r="C1292" s="49">
        <f t="shared" si="22"/>
        <v>2</v>
      </c>
      <c r="D1292" s="48">
        <v>42423</v>
      </c>
      <c r="E1292" s="47">
        <v>18</v>
      </c>
      <c r="F1292" s="47">
        <v>20116</v>
      </c>
      <c r="G1292" s="47">
        <v>18001</v>
      </c>
    </row>
    <row r="1293" spans="3:7">
      <c r="C1293" s="49">
        <f t="shared" si="22"/>
        <v>2</v>
      </c>
      <c r="D1293" s="48">
        <v>42423</v>
      </c>
      <c r="E1293" s="47">
        <v>19</v>
      </c>
      <c r="F1293" s="47">
        <v>20499</v>
      </c>
      <c r="G1293" s="47">
        <v>18976</v>
      </c>
    </row>
    <row r="1294" spans="3:7">
      <c r="C1294" s="49">
        <f t="shared" si="22"/>
        <v>2</v>
      </c>
      <c r="D1294" s="48">
        <v>42423</v>
      </c>
      <c r="E1294" s="47">
        <v>20</v>
      </c>
      <c r="F1294" s="47">
        <v>21483</v>
      </c>
      <c r="G1294" s="47">
        <v>19025</v>
      </c>
    </row>
    <row r="1295" spans="3:7">
      <c r="C1295" s="49">
        <f t="shared" si="22"/>
        <v>2</v>
      </c>
      <c r="D1295" s="48">
        <v>42423</v>
      </c>
      <c r="E1295" s="47">
        <v>21</v>
      </c>
      <c r="F1295" s="47">
        <v>21086</v>
      </c>
      <c r="G1295" s="47">
        <v>18632</v>
      </c>
    </row>
    <row r="1296" spans="3:7">
      <c r="C1296" s="49">
        <f t="shared" si="22"/>
        <v>2</v>
      </c>
      <c r="D1296" s="48">
        <v>42423</v>
      </c>
      <c r="E1296" s="47">
        <v>22</v>
      </c>
      <c r="F1296" s="47">
        <v>20062</v>
      </c>
      <c r="G1296" s="47">
        <v>17654</v>
      </c>
    </row>
    <row r="1297" spans="3:7">
      <c r="C1297" s="49">
        <f t="shared" si="22"/>
        <v>2</v>
      </c>
      <c r="D1297" s="48">
        <v>42423</v>
      </c>
      <c r="E1297" s="47">
        <v>23</v>
      </c>
      <c r="F1297" s="47">
        <v>19211</v>
      </c>
      <c r="G1297" s="47">
        <v>16657</v>
      </c>
    </row>
    <row r="1298" spans="3:7">
      <c r="C1298" s="49">
        <f t="shared" si="22"/>
        <v>2</v>
      </c>
      <c r="D1298" s="48">
        <v>42423</v>
      </c>
      <c r="E1298" s="47">
        <v>24</v>
      </c>
      <c r="F1298" s="47">
        <v>18072</v>
      </c>
      <c r="G1298" s="47">
        <v>15439</v>
      </c>
    </row>
    <row r="1299" spans="3:7">
      <c r="C1299" s="49">
        <f t="shared" si="22"/>
        <v>2</v>
      </c>
      <c r="D1299" s="48">
        <v>42424</v>
      </c>
      <c r="E1299" s="47">
        <v>1</v>
      </c>
      <c r="F1299" s="47">
        <v>18008</v>
      </c>
      <c r="G1299" s="47">
        <v>14844</v>
      </c>
    </row>
    <row r="1300" spans="3:7">
      <c r="C1300" s="49">
        <f t="shared" si="22"/>
        <v>2</v>
      </c>
      <c r="D1300" s="48">
        <v>42424</v>
      </c>
      <c r="E1300" s="47">
        <v>2</v>
      </c>
      <c r="F1300" s="47">
        <v>17774</v>
      </c>
      <c r="G1300" s="47">
        <v>14460</v>
      </c>
    </row>
    <row r="1301" spans="3:7">
      <c r="C1301" s="49">
        <f t="shared" si="22"/>
        <v>2</v>
      </c>
      <c r="D1301" s="48">
        <v>42424</v>
      </c>
      <c r="E1301" s="47">
        <v>3</v>
      </c>
      <c r="F1301" s="47">
        <v>17605</v>
      </c>
      <c r="G1301" s="47">
        <v>14257</v>
      </c>
    </row>
    <row r="1302" spans="3:7">
      <c r="C1302" s="49">
        <f t="shared" si="22"/>
        <v>2</v>
      </c>
      <c r="D1302" s="48">
        <v>42424</v>
      </c>
      <c r="E1302" s="47">
        <v>4</v>
      </c>
      <c r="F1302" s="47">
        <v>17513</v>
      </c>
      <c r="G1302" s="47">
        <v>14152</v>
      </c>
    </row>
    <row r="1303" spans="3:7">
      <c r="C1303" s="49">
        <f t="shared" si="22"/>
        <v>2</v>
      </c>
      <c r="D1303" s="48">
        <v>42424</v>
      </c>
      <c r="E1303" s="47">
        <v>5</v>
      </c>
      <c r="F1303" s="47">
        <v>17587</v>
      </c>
      <c r="G1303" s="47">
        <v>14312</v>
      </c>
    </row>
    <row r="1304" spans="3:7">
      <c r="C1304" s="49">
        <f t="shared" si="22"/>
        <v>2</v>
      </c>
      <c r="D1304" s="48">
        <v>42424</v>
      </c>
      <c r="E1304" s="47">
        <v>6</v>
      </c>
      <c r="F1304" s="47">
        <v>17614</v>
      </c>
      <c r="G1304" s="47">
        <v>14856</v>
      </c>
    </row>
    <row r="1305" spans="3:7">
      <c r="C1305" s="49">
        <f t="shared" si="22"/>
        <v>2</v>
      </c>
      <c r="D1305" s="48">
        <v>42424</v>
      </c>
      <c r="E1305" s="47">
        <v>7</v>
      </c>
      <c r="F1305" s="47">
        <v>18903</v>
      </c>
      <c r="G1305" s="47">
        <v>16288</v>
      </c>
    </row>
    <row r="1306" spans="3:7">
      <c r="C1306" s="49">
        <f t="shared" si="22"/>
        <v>2</v>
      </c>
      <c r="D1306" s="48">
        <v>42424</v>
      </c>
      <c r="E1306" s="47">
        <v>8</v>
      </c>
      <c r="F1306" s="47">
        <v>20264</v>
      </c>
      <c r="G1306" s="47">
        <v>17483</v>
      </c>
    </row>
    <row r="1307" spans="3:7">
      <c r="C1307" s="49">
        <f t="shared" si="22"/>
        <v>2</v>
      </c>
      <c r="D1307" s="48">
        <v>42424</v>
      </c>
      <c r="E1307" s="47">
        <v>9</v>
      </c>
      <c r="F1307" s="47">
        <v>20608</v>
      </c>
      <c r="G1307" s="47">
        <v>17773</v>
      </c>
    </row>
    <row r="1308" spans="3:7">
      <c r="C1308" s="49">
        <f t="shared" si="22"/>
        <v>2</v>
      </c>
      <c r="D1308" s="48">
        <v>42424</v>
      </c>
      <c r="E1308" s="47">
        <v>10</v>
      </c>
      <c r="F1308" s="47">
        <v>20751</v>
      </c>
      <c r="G1308" s="47">
        <v>17926</v>
      </c>
    </row>
    <row r="1309" spans="3:7">
      <c r="C1309" s="49">
        <f t="shared" si="22"/>
        <v>2</v>
      </c>
      <c r="D1309" s="48">
        <v>42424</v>
      </c>
      <c r="E1309" s="47">
        <v>11</v>
      </c>
      <c r="F1309" s="47">
        <v>20920</v>
      </c>
      <c r="G1309" s="47">
        <v>18112</v>
      </c>
    </row>
    <row r="1310" spans="3:7">
      <c r="C1310" s="49">
        <f t="shared" si="22"/>
        <v>2</v>
      </c>
      <c r="D1310" s="48">
        <v>42424</v>
      </c>
      <c r="E1310" s="47">
        <v>12</v>
      </c>
      <c r="F1310" s="47">
        <v>20963</v>
      </c>
      <c r="G1310" s="47">
        <v>18111</v>
      </c>
    </row>
    <row r="1311" spans="3:7">
      <c r="C1311" s="49">
        <f t="shared" si="22"/>
        <v>2</v>
      </c>
      <c r="D1311" s="48">
        <v>42424</v>
      </c>
      <c r="E1311" s="47">
        <v>13</v>
      </c>
      <c r="F1311" s="47">
        <v>21286</v>
      </c>
      <c r="G1311" s="47">
        <v>18261</v>
      </c>
    </row>
    <row r="1312" spans="3:7">
      <c r="C1312" s="49">
        <f t="shared" si="22"/>
        <v>2</v>
      </c>
      <c r="D1312" s="48">
        <v>42424</v>
      </c>
      <c r="E1312" s="47">
        <v>14</v>
      </c>
      <c r="F1312" s="47">
        <v>21249</v>
      </c>
      <c r="G1312" s="47">
        <v>18365</v>
      </c>
    </row>
    <row r="1313" spans="3:7">
      <c r="C1313" s="49">
        <f t="shared" si="22"/>
        <v>2</v>
      </c>
      <c r="D1313" s="48">
        <v>42424</v>
      </c>
      <c r="E1313" s="47">
        <v>15</v>
      </c>
      <c r="F1313" s="47">
        <v>21151</v>
      </c>
      <c r="G1313" s="47">
        <v>18364</v>
      </c>
    </row>
    <row r="1314" spans="3:7">
      <c r="C1314" s="49">
        <f t="shared" si="22"/>
        <v>2</v>
      </c>
      <c r="D1314" s="48">
        <v>42424</v>
      </c>
      <c r="E1314" s="47">
        <v>16</v>
      </c>
      <c r="F1314" s="47">
        <v>20988</v>
      </c>
      <c r="G1314" s="47">
        <v>18413</v>
      </c>
    </row>
    <row r="1315" spans="3:7">
      <c r="C1315" s="49">
        <f t="shared" si="22"/>
        <v>2</v>
      </c>
      <c r="D1315" s="48">
        <v>42424</v>
      </c>
      <c r="E1315" s="47">
        <v>17</v>
      </c>
      <c r="F1315" s="47">
        <v>21875</v>
      </c>
      <c r="G1315" s="47">
        <v>19022</v>
      </c>
    </row>
    <row r="1316" spans="3:7">
      <c r="C1316" s="49">
        <f t="shared" si="22"/>
        <v>2</v>
      </c>
      <c r="D1316" s="48">
        <v>42424</v>
      </c>
      <c r="E1316" s="47">
        <v>18</v>
      </c>
      <c r="F1316" s="47">
        <v>22309</v>
      </c>
      <c r="G1316" s="47">
        <v>19633</v>
      </c>
    </row>
    <row r="1317" spans="3:7">
      <c r="C1317" s="49">
        <f t="shared" si="22"/>
        <v>2</v>
      </c>
      <c r="D1317" s="48">
        <v>42424</v>
      </c>
      <c r="E1317" s="47">
        <v>19</v>
      </c>
      <c r="F1317" s="47">
        <v>21999</v>
      </c>
      <c r="G1317" s="47">
        <v>19675</v>
      </c>
    </row>
    <row r="1318" spans="3:7">
      <c r="C1318" s="49">
        <f t="shared" si="22"/>
        <v>2</v>
      </c>
      <c r="D1318" s="48">
        <v>42424</v>
      </c>
      <c r="E1318" s="47">
        <v>20</v>
      </c>
      <c r="F1318" s="47">
        <v>22169</v>
      </c>
      <c r="G1318" s="47">
        <v>19544</v>
      </c>
    </row>
    <row r="1319" spans="3:7">
      <c r="C1319" s="49">
        <f t="shared" si="22"/>
        <v>2</v>
      </c>
      <c r="D1319" s="48">
        <v>42424</v>
      </c>
      <c r="E1319" s="47">
        <v>21</v>
      </c>
      <c r="F1319" s="47">
        <v>21488</v>
      </c>
      <c r="G1319" s="47">
        <v>18941</v>
      </c>
    </row>
    <row r="1320" spans="3:7">
      <c r="C1320" s="49">
        <f t="shared" si="22"/>
        <v>2</v>
      </c>
      <c r="D1320" s="48">
        <v>42424</v>
      </c>
      <c r="E1320" s="47">
        <v>22</v>
      </c>
      <c r="F1320" s="47">
        <v>20962</v>
      </c>
      <c r="G1320" s="47">
        <v>18172</v>
      </c>
    </row>
    <row r="1321" spans="3:7">
      <c r="C1321" s="49">
        <f t="shared" si="22"/>
        <v>2</v>
      </c>
      <c r="D1321" s="48">
        <v>42424</v>
      </c>
      <c r="E1321" s="47">
        <v>23</v>
      </c>
      <c r="F1321" s="47">
        <v>20273</v>
      </c>
      <c r="G1321" s="47">
        <v>16962</v>
      </c>
    </row>
    <row r="1322" spans="3:7">
      <c r="C1322" s="49">
        <f t="shared" si="22"/>
        <v>2</v>
      </c>
      <c r="D1322" s="48">
        <v>42424</v>
      </c>
      <c r="E1322" s="47">
        <v>24</v>
      </c>
      <c r="F1322" s="47">
        <v>19017</v>
      </c>
      <c r="G1322" s="47">
        <v>15939</v>
      </c>
    </row>
    <row r="1323" spans="3:7">
      <c r="C1323" s="49">
        <f t="shared" si="22"/>
        <v>2</v>
      </c>
      <c r="D1323" s="48">
        <v>42425</v>
      </c>
      <c r="E1323" s="47">
        <v>1</v>
      </c>
      <c r="F1323" s="47">
        <v>18233</v>
      </c>
      <c r="G1323" s="47">
        <v>15080</v>
      </c>
    </row>
    <row r="1324" spans="3:7">
      <c r="C1324" s="49">
        <f t="shared" si="22"/>
        <v>2</v>
      </c>
      <c r="D1324" s="48">
        <v>42425</v>
      </c>
      <c r="E1324" s="47">
        <v>2</v>
      </c>
      <c r="F1324" s="47">
        <v>17731</v>
      </c>
      <c r="G1324" s="47">
        <v>14642</v>
      </c>
    </row>
    <row r="1325" spans="3:7">
      <c r="C1325" s="49">
        <f t="shared" si="22"/>
        <v>2</v>
      </c>
      <c r="D1325" s="48">
        <v>42425</v>
      </c>
      <c r="E1325" s="47">
        <v>3</v>
      </c>
      <c r="F1325" s="47">
        <v>17701</v>
      </c>
      <c r="G1325" s="47">
        <v>14320</v>
      </c>
    </row>
    <row r="1326" spans="3:7">
      <c r="C1326" s="49">
        <f t="shared" si="22"/>
        <v>2</v>
      </c>
      <c r="D1326" s="48">
        <v>42425</v>
      </c>
      <c r="E1326" s="47">
        <v>4</v>
      </c>
      <c r="F1326" s="47">
        <v>17291</v>
      </c>
      <c r="G1326" s="47">
        <v>14250</v>
      </c>
    </row>
    <row r="1327" spans="3:7">
      <c r="C1327" s="49">
        <f t="shared" si="22"/>
        <v>2</v>
      </c>
      <c r="D1327" s="48">
        <v>42425</v>
      </c>
      <c r="E1327" s="47">
        <v>5</v>
      </c>
      <c r="F1327" s="47">
        <v>17278</v>
      </c>
      <c r="G1327" s="47">
        <v>14315</v>
      </c>
    </row>
    <row r="1328" spans="3:7">
      <c r="C1328" s="49">
        <f t="shared" si="22"/>
        <v>2</v>
      </c>
      <c r="D1328" s="48">
        <v>42425</v>
      </c>
      <c r="E1328" s="47">
        <v>6</v>
      </c>
      <c r="F1328" s="47">
        <v>18047</v>
      </c>
      <c r="G1328" s="47">
        <v>15097</v>
      </c>
    </row>
    <row r="1329" spans="3:7">
      <c r="C1329" s="49">
        <f t="shared" si="22"/>
        <v>2</v>
      </c>
      <c r="D1329" s="48">
        <v>42425</v>
      </c>
      <c r="E1329" s="47">
        <v>7</v>
      </c>
      <c r="F1329" s="47">
        <v>19034</v>
      </c>
      <c r="G1329" s="47">
        <v>16356</v>
      </c>
    </row>
    <row r="1330" spans="3:7">
      <c r="C1330" s="49">
        <f t="shared" si="22"/>
        <v>2</v>
      </c>
      <c r="D1330" s="48">
        <v>42425</v>
      </c>
      <c r="E1330" s="47">
        <v>8</v>
      </c>
      <c r="F1330" s="47">
        <v>20068</v>
      </c>
      <c r="G1330" s="47">
        <v>17332</v>
      </c>
    </row>
    <row r="1331" spans="3:7">
      <c r="C1331" s="49">
        <f t="shared" si="22"/>
        <v>2</v>
      </c>
      <c r="D1331" s="48">
        <v>42425</v>
      </c>
      <c r="E1331" s="47">
        <v>9</v>
      </c>
      <c r="F1331" s="47">
        <v>20363</v>
      </c>
      <c r="G1331" s="47">
        <v>17567</v>
      </c>
    </row>
    <row r="1332" spans="3:7">
      <c r="C1332" s="49">
        <f t="shared" si="22"/>
        <v>2</v>
      </c>
      <c r="D1332" s="48">
        <v>42425</v>
      </c>
      <c r="E1332" s="47">
        <v>10</v>
      </c>
      <c r="F1332" s="47">
        <v>20502</v>
      </c>
      <c r="G1332" s="47">
        <v>17450</v>
      </c>
    </row>
    <row r="1333" spans="3:7">
      <c r="C1333" s="49">
        <f t="shared" si="22"/>
        <v>2</v>
      </c>
      <c r="D1333" s="48">
        <v>42425</v>
      </c>
      <c r="E1333" s="47">
        <v>11</v>
      </c>
      <c r="F1333" s="47">
        <v>20775</v>
      </c>
      <c r="G1333" s="47">
        <v>17584</v>
      </c>
    </row>
    <row r="1334" spans="3:7">
      <c r="C1334" s="49">
        <f t="shared" si="22"/>
        <v>2</v>
      </c>
      <c r="D1334" s="48">
        <v>42425</v>
      </c>
      <c r="E1334" s="47">
        <v>12</v>
      </c>
      <c r="F1334" s="47">
        <v>20799</v>
      </c>
      <c r="G1334" s="47">
        <v>17698</v>
      </c>
    </row>
    <row r="1335" spans="3:7">
      <c r="C1335" s="49">
        <f t="shared" si="22"/>
        <v>2</v>
      </c>
      <c r="D1335" s="48">
        <v>42425</v>
      </c>
      <c r="E1335" s="47">
        <v>13</v>
      </c>
      <c r="F1335" s="47">
        <v>20708</v>
      </c>
      <c r="G1335" s="47">
        <v>17534</v>
      </c>
    </row>
    <row r="1336" spans="3:7">
      <c r="C1336" s="49">
        <f t="shared" si="22"/>
        <v>2</v>
      </c>
      <c r="D1336" s="48">
        <v>42425</v>
      </c>
      <c r="E1336" s="47">
        <v>14</v>
      </c>
      <c r="F1336" s="47">
        <v>20409</v>
      </c>
      <c r="G1336" s="47">
        <v>17412</v>
      </c>
    </row>
    <row r="1337" spans="3:7">
      <c r="C1337" s="49">
        <f t="shared" si="22"/>
        <v>2</v>
      </c>
      <c r="D1337" s="48">
        <v>42425</v>
      </c>
      <c r="E1337" s="47">
        <v>15</v>
      </c>
      <c r="F1337" s="47">
        <v>20627</v>
      </c>
      <c r="G1337" s="47">
        <v>17433</v>
      </c>
    </row>
    <row r="1338" spans="3:7">
      <c r="C1338" s="49">
        <f t="shared" si="22"/>
        <v>2</v>
      </c>
      <c r="D1338" s="48">
        <v>42425</v>
      </c>
      <c r="E1338" s="47">
        <v>16</v>
      </c>
      <c r="F1338" s="47">
        <v>20724</v>
      </c>
      <c r="G1338" s="47">
        <v>17639</v>
      </c>
    </row>
    <row r="1339" spans="3:7">
      <c r="C1339" s="49">
        <f t="shared" si="22"/>
        <v>2</v>
      </c>
      <c r="D1339" s="48">
        <v>42425</v>
      </c>
      <c r="E1339" s="47">
        <v>17</v>
      </c>
      <c r="F1339" s="47">
        <v>20650</v>
      </c>
      <c r="G1339" s="47">
        <v>17948</v>
      </c>
    </row>
    <row r="1340" spans="3:7">
      <c r="C1340" s="49">
        <f t="shared" si="22"/>
        <v>2</v>
      </c>
      <c r="D1340" s="48">
        <v>42425</v>
      </c>
      <c r="E1340" s="47">
        <v>18</v>
      </c>
      <c r="F1340" s="47">
        <v>21293</v>
      </c>
      <c r="G1340" s="47">
        <v>18513</v>
      </c>
    </row>
    <row r="1341" spans="3:7">
      <c r="C1341" s="49">
        <f t="shared" si="22"/>
        <v>2</v>
      </c>
      <c r="D1341" s="48">
        <v>42425</v>
      </c>
      <c r="E1341" s="47">
        <v>19</v>
      </c>
      <c r="F1341" s="47">
        <v>21893</v>
      </c>
      <c r="G1341" s="47">
        <v>19045</v>
      </c>
    </row>
    <row r="1342" spans="3:7">
      <c r="C1342" s="49">
        <f t="shared" si="22"/>
        <v>2</v>
      </c>
      <c r="D1342" s="48">
        <v>42425</v>
      </c>
      <c r="E1342" s="47">
        <v>20</v>
      </c>
      <c r="F1342" s="47">
        <v>21970</v>
      </c>
      <c r="G1342" s="47">
        <v>19214</v>
      </c>
    </row>
    <row r="1343" spans="3:7">
      <c r="C1343" s="49">
        <f t="shared" si="22"/>
        <v>2</v>
      </c>
      <c r="D1343" s="48">
        <v>42425</v>
      </c>
      <c r="E1343" s="47">
        <v>21</v>
      </c>
      <c r="F1343" s="47">
        <v>21754</v>
      </c>
      <c r="G1343" s="47">
        <v>18952</v>
      </c>
    </row>
    <row r="1344" spans="3:7">
      <c r="C1344" s="49">
        <f t="shared" si="22"/>
        <v>2</v>
      </c>
      <c r="D1344" s="48">
        <v>42425</v>
      </c>
      <c r="E1344" s="47">
        <v>22</v>
      </c>
      <c r="F1344" s="47">
        <v>20993</v>
      </c>
      <c r="G1344" s="47">
        <v>18188</v>
      </c>
    </row>
    <row r="1345" spans="3:7">
      <c r="C1345" s="49">
        <f t="shared" si="22"/>
        <v>2</v>
      </c>
      <c r="D1345" s="48">
        <v>42425</v>
      </c>
      <c r="E1345" s="47">
        <v>23</v>
      </c>
      <c r="F1345" s="47">
        <v>20072</v>
      </c>
      <c r="G1345" s="47">
        <v>17123</v>
      </c>
    </row>
    <row r="1346" spans="3:7">
      <c r="C1346" s="49">
        <f t="shared" si="22"/>
        <v>2</v>
      </c>
      <c r="D1346" s="48">
        <v>42425</v>
      </c>
      <c r="E1346" s="47">
        <v>24</v>
      </c>
      <c r="F1346" s="47">
        <v>19002</v>
      </c>
      <c r="G1346" s="47">
        <v>16063</v>
      </c>
    </row>
    <row r="1347" spans="3:7">
      <c r="C1347" s="49">
        <f t="shared" si="22"/>
        <v>2</v>
      </c>
      <c r="D1347" s="48">
        <v>42426</v>
      </c>
      <c r="E1347" s="47">
        <v>1</v>
      </c>
      <c r="F1347" s="47">
        <v>18505</v>
      </c>
      <c r="G1347" s="47">
        <v>15448</v>
      </c>
    </row>
    <row r="1348" spans="3:7">
      <c r="C1348" s="49">
        <f t="shared" ref="C1348:C1411" si="23">MONTH(D1348)</f>
        <v>2</v>
      </c>
      <c r="D1348" s="48">
        <v>42426</v>
      </c>
      <c r="E1348" s="47">
        <v>2</v>
      </c>
      <c r="F1348" s="47">
        <v>18334</v>
      </c>
      <c r="G1348" s="47">
        <v>15123</v>
      </c>
    </row>
    <row r="1349" spans="3:7">
      <c r="C1349" s="49">
        <f t="shared" si="23"/>
        <v>2</v>
      </c>
      <c r="D1349" s="48">
        <v>42426</v>
      </c>
      <c r="E1349" s="47">
        <v>3</v>
      </c>
      <c r="F1349" s="47">
        <v>18161</v>
      </c>
      <c r="G1349" s="47">
        <v>14936</v>
      </c>
    </row>
    <row r="1350" spans="3:7">
      <c r="C1350" s="49">
        <f t="shared" si="23"/>
        <v>2</v>
      </c>
      <c r="D1350" s="48">
        <v>42426</v>
      </c>
      <c r="E1350" s="47">
        <v>4</v>
      </c>
      <c r="F1350" s="47">
        <v>17910</v>
      </c>
      <c r="G1350" s="47">
        <v>14951</v>
      </c>
    </row>
    <row r="1351" spans="3:7">
      <c r="C1351" s="49">
        <f t="shared" si="23"/>
        <v>2</v>
      </c>
      <c r="D1351" s="48">
        <v>42426</v>
      </c>
      <c r="E1351" s="47">
        <v>5</v>
      </c>
      <c r="F1351" s="47">
        <v>18264</v>
      </c>
      <c r="G1351" s="47">
        <v>15091</v>
      </c>
    </row>
    <row r="1352" spans="3:7">
      <c r="C1352" s="49">
        <f t="shared" si="23"/>
        <v>2</v>
      </c>
      <c r="D1352" s="48">
        <v>42426</v>
      </c>
      <c r="E1352" s="47">
        <v>6</v>
      </c>
      <c r="F1352" s="47">
        <v>18808</v>
      </c>
      <c r="G1352" s="47">
        <v>15893</v>
      </c>
    </row>
    <row r="1353" spans="3:7">
      <c r="C1353" s="49">
        <f t="shared" si="23"/>
        <v>2</v>
      </c>
      <c r="D1353" s="48">
        <v>42426</v>
      </c>
      <c r="E1353" s="47">
        <v>7</v>
      </c>
      <c r="F1353" s="47">
        <v>20076</v>
      </c>
      <c r="G1353" s="47">
        <v>17109</v>
      </c>
    </row>
    <row r="1354" spans="3:7">
      <c r="C1354" s="49">
        <f t="shared" si="23"/>
        <v>2</v>
      </c>
      <c r="D1354" s="48">
        <v>42426</v>
      </c>
      <c r="E1354" s="47">
        <v>8</v>
      </c>
      <c r="F1354" s="47">
        <v>21006</v>
      </c>
      <c r="G1354" s="47">
        <v>18001</v>
      </c>
    </row>
    <row r="1355" spans="3:7">
      <c r="C1355" s="49">
        <f t="shared" si="23"/>
        <v>2</v>
      </c>
      <c r="D1355" s="48">
        <v>42426</v>
      </c>
      <c r="E1355" s="47">
        <v>9</v>
      </c>
      <c r="F1355" s="47">
        <v>20553</v>
      </c>
      <c r="G1355" s="47">
        <v>17793</v>
      </c>
    </row>
    <row r="1356" spans="3:7">
      <c r="C1356" s="49">
        <f t="shared" si="23"/>
        <v>2</v>
      </c>
      <c r="D1356" s="48">
        <v>42426</v>
      </c>
      <c r="E1356" s="47">
        <v>10</v>
      </c>
      <c r="F1356" s="47">
        <v>20614</v>
      </c>
      <c r="G1356" s="47">
        <v>17477</v>
      </c>
    </row>
    <row r="1357" spans="3:7">
      <c r="C1357" s="49">
        <f t="shared" si="23"/>
        <v>2</v>
      </c>
      <c r="D1357" s="48">
        <v>42426</v>
      </c>
      <c r="E1357" s="47">
        <v>11</v>
      </c>
      <c r="F1357" s="47">
        <v>20135</v>
      </c>
      <c r="G1357" s="47">
        <v>17048</v>
      </c>
    </row>
    <row r="1358" spans="3:7">
      <c r="C1358" s="49">
        <f t="shared" si="23"/>
        <v>2</v>
      </c>
      <c r="D1358" s="48">
        <v>42426</v>
      </c>
      <c r="E1358" s="47">
        <v>12</v>
      </c>
      <c r="F1358" s="47">
        <v>19924</v>
      </c>
      <c r="G1358" s="47">
        <v>16754</v>
      </c>
    </row>
    <row r="1359" spans="3:7">
      <c r="C1359" s="49">
        <f t="shared" si="23"/>
        <v>2</v>
      </c>
      <c r="D1359" s="48">
        <v>42426</v>
      </c>
      <c r="E1359" s="47">
        <v>13</v>
      </c>
      <c r="F1359" s="47">
        <v>19750</v>
      </c>
      <c r="G1359" s="47">
        <v>16552</v>
      </c>
    </row>
    <row r="1360" spans="3:7">
      <c r="C1360" s="49">
        <f t="shared" si="23"/>
        <v>2</v>
      </c>
      <c r="D1360" s="48">
        <v>42426</v>
      </c>
      <c r="E1360" s="47">
        <v>14</v>
      </c>
      <c r="F1360" s="47">
        <v>19781</v>
      </c>
      <c r="G1360" s="47">
        <v>16384</v>
      </c>
    </row>
    <row r="1361" spans="3:7">
      <c r="C1361" s="49">
        <f t="shared" si="23"/>
        <v>2</v>
      </c>
      <c r="D1361" s="48">
        <v>42426</v>
      </c>
      <c r="E1361" s="47">
        <v>15</v>
      </c>
      <c r="F1361" s="47">
        <v>19818</v>
      </c>
      <c r="G1361" s="47">
        <v>16334</v>
      </c>
    </row>
    <row r="1362" spans="3:7">
      <c r="C1362" s="49">
        <f t="shared" si="23"/>
        <v>2</v>
      </c>
      <c r="D1362" s="48">
        <v>42426</v>
      </c>
      <c r="E1362" s="47">
        <v>16</v>
      </c>
      <c r="F1362" s="47">
        <v>19981</v>
      </c>
      <c r="G1362" s="47">
        <v>16762</v>
      </c>
    </row>
    <row r="1363" spans="3:7">
      <c r="C1363" s="49">
        <f t="shared" si="23"/>
        <v>2</v>
      </c>
      <c r="D1363" s="48">
        <v>42426</v>
      </c>
      <c r="E1363" s="47">
        <v>17</v>
      </c>
      <c r="F1363" s="47">
        <v>20234</v>
      </c>
      <c r="G1363" s="47">
        <v>17215</v>
      </c>
    </row>
    <row r="1364" spans="3:7">
      <c r="C1364" s="49">
        <f t="shared" si="23"/>
        <v>2</v>
      </c>
      <c r="D1364" s="48">
        <v>42426</v>
      </c>
      <c r="E1364" s="47">
        <v>18</v>
      </c>
      <c r="F1364" s="47">
        <v>21077</v>
      </c>
      <c r="G1364" s="47">
        <v>18132</v>
      </c>
    </row>
    <row r="1365" spans="3:7">
      <c r="C1365" s="49">
        <f t="shared" si="23"/>
        <v>2</v>
      </c>
      <c r="D1365" s="48">
        <v>42426</v>
      </c>
      <c r="E1365" s="47">
        <v>19</v>
      </c>
      <c r="F1365" s="47">
        <v>21882</v>
      </c>
      <c r="G1365" s="47">
        <v>19165</v>
      </c>
    </row>
    <row r="1366" spans="3:7">
      <c r="C1366" s="49">
        <f t="shared" si="23"/>
        <v>2</v>
      </c>
      <c r="D1366" s="48">
        <v>42426</v>
      </c>
      <c r="E1366" s="47">
        <v>20</v>
      </c>
      <c r="F1366" s="47">
        <v>21800</v>
      </c>
      <c r="G1366" s="47">
        <v>19097</v>
      </c>
    </row>
    <row r="1367" spans="3:7">
      <c r="C1367" s="49">
        <f t="shared" si="23"/>
        <v>2</v>
      </c>
      <c r="D1367" s="48">
        <v>42426</v>
      </c>
      <c r="E1367" s="47">
        <v>21</v>
      </c>
      <c r="F1367" s="47">
        <v>21414</v>
      </c>
      <c r="G1367" s="47">
        <v>18700</v>
      </c>
    </row>
    <row r="1368" spans="3:7">
      <c r="C1368" s="49">
        <f t="shared" si="23"/>
        <v>2</v>
      </c>
      <c r="D1368" s="48">
        <v>42426</v>
      </c>
      <c r="E1368" s="47">
        <v>22</v>
      </c>
      <c r="F1368" s="47">
        <v>20740</v>
      </c>
      <c r="G1368" s="47">
        <v>18070</v>
      </c>
    </row>
    <row r="1369" spans="3:7">
      <c r="C1369" s="49">
        <f t="shared" si="23"/>
        <v>2</v>
      </c>
      <c r="D1369" s="48">
        <v>42426</v>
      </c>
      <c r="E1369" s="47">
        <v>23</v>
      </c>
      <c r="F1369" s="47">
        <v>19792</v>
      </c>
      <c r="G1369" s="47">
        <v>17055</v>
      </c>
    </row>
    <row r="1370" spans="3:7">
      <c r="C1370" s="49">
        <f t="shared" si="23"/>
        <v>2</v>
      </c>
      <c r="D1370" s="48">
        <v>42426</v>
      </c>
      <c r="E1370" s="47">
        <v>24</v>
      </c>
      <c r="F1370" s="47">
        <v>19005</v>
      </c>
      <c r="G1370" s="47">
        <v>15987</v>
      </c>
    </row>
    <row r="1371" spans="3:7">
      <c r="C1371" s="49">
        <f t="shared" si="23"/>
        <v>2</v>
      </c>
      <c r="D1371" s="48">
        <v>42427</v>
      </c>
      <c r="E1371" s="47">
        <v>1</v>
      </c>
      <c r="F1371" s="47">
        <v>17886</v>
      </c>
      <c r="G1371" s="47">
        <v>14986</v>
      </c>
    </row>
    <row r="1372" spans="3:7">
      <c r="C1372" s="49">
        <f t="shared" si="23"/>
        <v>2</v>
      </c>
      <c r="D1372" s="48">
        <v>42427</v>
      </c>
      <c r="E1372" s="47">
        <v>2</v>
      </c>
      <c r="F1372" s="47">
        <v>17859</v>
      </c>
      <c r="G1372" s="47">
        <v>14614</v>
      </c>
    </row>
    <row r="1373" spans="3:7">
      <c r="C1373" s="49">
        <f t="shared" si="23"/>
        <v>2</v>
      </c>
      <c r="D1373" s="48">
        <v>42427</v>
      </c>
      <c r="E1373" s="47">
        <v>3</v>
      </c>
      <c r="F1373" s="47">
        <v>17719</v>
      </c>
      <c r="G1373" s="47">
        <v>14291</v>
      </c>
    </row>
    <row r="1374" spans="3:7">
      <c r="C1374" s="49">
        <f t="shared" si="23"/>
        <v>2</v>
      </c>
      <c r="D1374" s="48">
        <v>42427</v>
      </c>
      <c r="E1374" s="47">
        <v>4</v>
      </c>
      <c r="F1374" s="47">
        <v>17717</v>
      </c>
      <c r="G1374" s="47">
        <v>14120</v>
      </c>
    </row>
    <row r="1375" spans="3:7">
      <c r="C1375" s="49">
        <f t="shared" si="23"/>
        <v>2</v>
      </c>
      <c r="D1375" s="48">
        <v>42427</v>
      </c>
      <c r="E1375" s="47">
        <v>5</v>
      </c>
      <c r="F1375" s="47">
        <v>17622</v>
      </c>
      <c r="G1375" s="47">
        <v>14111</v>
      </c>
    </row>
    <row r="1376" spans="3:7">
      <c r="C1376" s="49">
        <f t="shared" si="23"/>
        <v>2</v>
      </c>
      <c r="D1376" s="48">
        <v>42427</v>
      </c>
      <c r="E1376" s="47">
        <v>6</v>
      </c>
      <c r="F1376" s="47">
        <v>17914</v>
      </c>
      <c r="G1376" s="47">
        <v>14304</v>
      </c>
    </row>
    <row r="1377" spans="3:7">
      <c r="C1377" s="49">
        <f t="shared" si="23"/>
        <v>2</v>
      </c>
      <c r="D1377" s="48">
        <v>42427</v>
      </c>
      <c r="E1377" s="47">
        <v>7</v>
      </c>
      <c r="F1377" s="47">
        <v>17836</v>
      </c>
      <c r="G1377" s="47">
        <v>14700</v>
      </c>
    </row>
    <row r="1378" spans="3:7">
      <c r="C1378" s="49">
        <f t="shared" si="23"/>
        <v>2</v>
      </c>
      <c r="D1378" s="48">
        <v>42427</v>
      </c>
      <c r="E1378" s="47">
        <v>8</v>
      </c>
      <c r="F1378" s="47">
        <v>18240</v>
      </c>
      <c r="G1378" s="47">
        <v>14934</v>
      </c>
    </row>
    <row r="1379" spans="3:7">
      <c r="C1379" s="49">
        <f t="shared" si="23"/>
        <v>2</v>
      </c>
      <c r="D1379" s="48">
        <v>42427</v>
      </c>
      <c r="E1379" s="47">
        <v>9</v>
      </c>
      <c r="F1379" s="47">
        <v>18975</v>
      </c>
      <c r="G1379" s="47">
        <v>15601</v>
      </c>
    </row>
    <row r="1380" spans="3:7">
      <c r="C1380" s="49">
        <f t="shared" si="23"/>
        <v>2</v>
      </c>
      <c r="D1380" s="48">
        <v>42427</v>
      </c>
      <c r="E1380" s="47">
        <v>10</v>
      </c>
      <c r="F1380" s="47">
        <v>18972</v>
      </c>
      <c r="G1380" s="47">
        <v>15676</v>
      </c>
    </row>
    <row r="1381" spans="3:7">
      <c r="C1381" s="49">
        <f t="shared" si="23"/>
        <v>2</v>
      </c>
      <c r="D1381" s="48">
        <v>42427</v>
      </c>
      <c r="E1381" s="47">
        <v>11</v>
      </c>
      <c r="F1381" s="47">
        <v>19183</v>
      </c>
      <c r="G1381" s="47">
        <v>15599</v>
      </c>
    </row>
    <row r="1382" spans="3:7">
      <c r="C1382" s="49">
        <f t="shared" si="23"/>
        <v>2</v>
      </c>
      <c r="D1382" s="48">
        <v>42427</v>
      </c>
      <c r="E1382" s="47">
        <v>12</v>
      </c>
      <c r="F1382" s="47">
        <v>19232</v>
      </c>
      <c r="G1382" s="47">
        <v>15531</v>
      </c>
    </row>
    <row r="1383" spans="3:7">
      <c r="C1383" s="49">
        <f t="shared" si="23"/>
        <v>2</v>
      </c>
      <c r="D1383" s="48">
        <v>42427</v>
      </c>
      <c r="E1383" s="47">
        <v>13</v>
      </c>
      <c r="F1383" s="47">
        <v>19318</v>
      </c>
      <c r="G1383" s="47">
        <v>15293</v>
      </c>
    </row>
    <row r="1384" spans="3:7">
      <c r="C1384" s="49">
        <f t="shared" si="23"/>
        <v>2</v>
      </c>
      <c r="D1384" s="48">
        <v>42427</v>
      </c>
      <c r="E1384" s="47">
        <v>14</v>
      </c>
      <c r="F1384" s="47">
        <v>19308</v>
      </c>
      <c r="G1384" s="47">
        <v>15071</v>
      </c>
    </row>
    <row r="1385" spans="3:7">
      <c r="C1385" s="49">
        <f t="shared" si="23"/>
        <v>2</v>
      </c>
      <c r="D1385" s="48">
        <v>42427</v>
      </c>
      <c r="E1385" s="47">
        <v>15</v>
      </c>
      <c r="F1385" s="47">
        <v>19359</v>
      </c>
      <c r="G1385" s="47">
        <v>15109</v>
      </c>
    </row>
    <row r="1386" spans="3:7">
      <c r="C1386" s="49">
        <f t="shared" si="23"/>
        <v>2</v>
      </c>
      <c r="D1386" s="48">
        <v>42427</v>
      </c>
      <c r="E1386" s="47">
        <v>16</v>
      </c>
      <c r="F1386" s="47">
        <v>19480</v>
      </c>
      <c r="G1386" s="47">
        <v>15468</v>
      </c>
    </row>
    <row r="1387" spans="3:7">
      <c r="C1387" s="49">
        <f t="shared" si="23"/>
        <v>2</v>
      </c>
      <c r="D1387" s="48">
        <v>42427</v>
      </c>
      <c r="E1387" s="47">
        <v>17</v>
      </c>
      <c r="F1387" s="47">
        <v>19480</v>
      </c>
      <c r="G1387" s="47">
        <v>16001</v>
      </c>
    </row>
    <row r="1388" spans="3:7">
      <c r="C1388" s="49">
        <f t="shared" si="23"/>
        <v>2</v>
      </c>
      <c r="D1388" s="48">
        <v>42427</v>
      </c>
      <c r="E1388" s="47">
        <v>18</v>
      </c>
      <c r="F1388" s="47">
        <v>19991</v>
      </c>
      <c r="G1388" s="47">
        <v>16703</v>
      </c>
    </row>
    <row r="1389" spans="3:7">
      <c r="C1389" s="49">
        <f t="shared" si="23"/>
        <v>2</v>
      </c>
      <c r="D1389" s="48">
        <v>42427</v>
      </c>
      <c r="E1389" s="47">
        <v>19</v>
      </c>
      <c r="F1389" s="47">
        <v>20375</v>
      </c>
      <c r="G1389" s="47">
        <v>17254</v>
      </c>
    </row>
    <row r="1390" spans="3:7">
      <c r="C1390" s="49">
        <f t="shared" si="23"/>
        <v>2</v>
      </c>
      <c r="D1390" s="48">
        <v>42427</v>
      </c>
      <c r="E1390" s="47">
        <v>20</v>
      </c>
      <c r="F1390" s="47">
        <v>20140</v>
      </c>
      <c r="G1390" s="47">
        <v>17047</v>
      </c>
    </row>
    <row r="1391" spans="3:7">
      <c r="C1391" s="49">
        <f t="shared" si="23"/>
        <v>2</v>
      </c>
      <c r="D1391" s="48">
        <v>42427</v>
      </c>
      <c r="E1391" s="47">
        <v>21</v>
      </c>
      <c r="F1391" s="47">
        <v>19486</v>
      </c>
      <c r="G1391" s="47">
        <v>16474</v>
      </c>
    </row>
    <row r="1392" spans="3:7">
      <c r="C1392" s="49">
        <f t="shared" si="23"/>
        <v>2</v>
      </c>
      <c r="D1392" s="48">
        <v>42427</v>
      </c>
      <c r="E1392" s="47">
        <v>22</v>
      </c>
      <c r="F1392" s="47">
        <v>18651</v>
      </c>
      <c r="G1392" s="47">
        <v>15761</v>
      </c>
    </row>
    <row r="1393" spans="3:7">
      <c r="C1393" s="49">
        <f t="shared" si="23"/>
        <v>2</v>
      </c>
      <c r="D1393" s="48">
        <v>42427</v>
      </c>
      <c r="E1393" s="47">
        <v>23</v>
      </c>
      <c r="F1393" s="47">
        <v>18342</v>
      </c>
      <c r="G1393" s="47">
        <v>15025</v>
      </c>
    </row>
    <row r="1394" spans="3:7">
      <c r="C1394" s="49">
        <f t="shared" si="23"/>
        <v>2</v>
      </c>
      <c r="D1394" s="48">
        <v>42427</v>
      </c>
      <c r="E1394" s="47">
        <v>24</v>
      </c>
      <c r="F1394" s="47">
        <v>17059</v>
      </c>
      <c r="G1394" s="47">
        <v>14214</v>
      </c>
    </row>
    <row r="1395" spans="3:7">
      <c r="C1395" s="49">
        <f t="shared" si="23"/>
        <v>2</v>
      </c>
      <c r="D1395" s="48">
        <v>42428</v>
      </c>
      <c r="E1395" s="47">
        <v>1</v>
      </c>
      <c r="F1395" s="47">
        <v>17135</v>
      </c>
      <c r="G1395" s="47">
        <v>13534</v>
      </c>
    </row>
    <row r="1396" spans="3:7">
      <c r="C1396" s="49">
        <f t="shared" si="23"/>
        <v>2</v>
      </c>
      <c r="D1396" s="48">
        <v>42428</v>
      </c>
      <c r="E1396" s="47">
        <v>2</v>
      </c>
      <c r="F1396" s="47">
        <v>16680</v>
      </c>
      <c r="G1396" s="47">
        <v>13027</v>
      </c>
    </row>
    <row r="1397" spans="3:7">
      <c r="C1397" s="49">
        <f t="shared" si="23"/>
        <v>2</v>
      </c>
      <c r="D1397" s="48">
        <v>42428</v>
      </c>
      <c r="E1397" s="47">
        <v>3</v>
      </c>
      <c r="F1397" s="47">
        <v>16376</v>
      </c>
      <c r="G1397" s="47">
        <v>12804</v>
      </c>
    </row>
    <row r="1398" spans="3:7">
      <c r="C1398" s="49">
        <f t="shared" si="23"/>
        <v>2</v>
      </c>
      <c r="D1398" s="48">
        <v>42428</v>
      </c>
      <c r="E1398" s="47">
        <v>4</v>
      </c>
      <c r="F1398" s="47">
        <v>16282</v>
      </c>
      <c r="G1398" s="47">
        <v>12765</v>
      </c>
    </row>
    <row r="1399" spans="3:7">
      <c r="C1399" s="49">
        <f t="shared" si="23"/>
        <v>2</v>
      </c>
      <c r="D1399" s="48">
        <v>42428</v>
      </c>
      <c r="E1399" s="47">
        <v>5</v>
      </c>
      <c r="F1399" s="47">
        <v>16464</v>
      </c>
      <c r="G1399" s="47">
        <v>12767</v>
      </c>
    </row>
    <row r="1400" spans="3:7">
      <c r="C1400" s="49">
        <f t="shared" si="23"/>
        <v>2</v>
      </c>
      <c r="D1400" s="48">
        <v>42428</v>
      </c>
      <c r="E1400" s="47">
        <v>6</v>
      </c>
      <c r="F1400" s="47">
        <v>16785</v>
      </c>
      <c r="G1400" s="47">
        <v>12904</v>
      </c>
    </row>
    <row r="1401" spans="3:7">
      <c r="C1401" s="49">
        <f t="shared" si="23"/>
        <v>2</v>
      </c>
      <c r="D1401" s="48">
        <v>42428</v>
      </c>
      <c r="E1401" s="47">
        <v>7</v>
      </c>
      <c r="F1401" s="47">
        <v>17129</v>
      </c>
      <c r="G1401" s="47">
        <v>13383</v>
      </c>
    </row>
    <row r="1402" spans="3:7">
      <c r="C1402" s="49">
        <f t="shared" si="23"/>
        <v>2</v>
      </c>
      <c r="D1402" s="48">
        <v>42428</v>
      </c>
      <c r="E1402" s="47">
        <v>8</v>
      </c>
      <c r="F1402" s="47">
        <v>17375</v>
      </c>
      <c r="G1402" s="47">
        <v>13603</v>
      </c>
    </row>
    <row r="1403" spans="3:7">
      <c r="C1403" s="49">
        <f t="shared" si="23"/>
        <v>2</v>
      </c>
      <c r="D1403" s="48">
        <v>42428</v>
      </c>
      <c r="E1403" s="47">
        <v>9</v>
      </c>
      <c r="F1403" s="47">
        <v>17593</v>
      </c>
      <c r="G1403" s="47">
        <v>14071</v>
      </c>
    </row>
    <row r="1404" spans="3:7">
      <c r="C1404" s="49">
        <f t="shared" si="23"/>
        <v>2</v>
      </c>
      <c r="D1404" s="48">
        <v>42428</v>
      </c>
      <c r="E1404" s="47">
        <v>10</v>
      </c>
      <c r="F1404" s="47">
        <v>18158</v>
      </c>
      <c r="G1404" s="47">
        <v>14321</v>
      </c>
    </row>
    <row r="1405" spans="3:7">
      <c r="C1405" s="49">
        <f t="shared" si="23"/>
        <v>2</v>
      </c>
      <c r="D1405" s="48">
        <v>42428</v>
      </c>
      <c r="E1405" s="47">
        <v>11</v>
      </c>
      <c r="F1405" s="47">
        <v>18021</v>
      </c>
      <c r="G1405" s="47">
        <v>14276</v>
      </c>
    </row>
    <row r="1406" spans="3:7">
      <c r="C1406" s="49">
        <f t="shared" si="23"/>
        <v>2</v>
      </c>
      <c r="D1406" s="48">
        <v>42428</v>
      </c>
      <c r="E1406" s="47">
        <v>12</v>
      </c>
      <c r="F1406" s="47">
        <v>18091</v>
      </c>
      <c r="G1406" s="47">
        <v>14263</v>
      </c>
    </row>
    <row r="1407" spans="3:7">
      <c r="C1407" s="49">
        <f t="shared" si="23"/>
        <v>2</v>
      </c>
      <c r="D1407" s="48">
        <v>42428</v>
      </c>
      <c r="E1407" s="47">
        <v>13</v>
      </c>
      <c r="F1407" s="47">
        <v>18029</v>
      </c>
      <c r="G1407" s="47">
        <v>14222</v>
      </c>
    </row>
    <row r="1408" spans="3:7">
      <c r="C1408" s="49">
        <f t="shared" si="23"/>
        <v>2</v>
      </c>
      <c r="D1408" s="48">
        <v>42428</v>
      </c>
      <c r="E1408" s="47">
        <v>14</v>
      </c>
      <c r="F1408" s="47">
        <v>17853</v>
      </c>
      <c r="G1408" s="47">
        <v>13961</v>
      </c>
    </row>
    <row r="1409" spans="3:7">
      <c r="C1409" s="49">
        <f t="shared" si="23"/>
        <v>2</v>
      </c>
      <c r="D1409" s="48">
        <v>42428</v>
      </c>
      <c r="E1409" s="47">
        <v>15</v>
      </c>
      <c r="F1409" s="47">
        <v>17708</v>
      </c>
      <c r="G1409" s="47">
        <v>13917</v>
      </c>
    </row>
    <row r="1410" spans="3:7">
      <c r="C1410" s="49">
        <f t="shared" si="23"/>
        <v>2</v>
      </c>
      <c r="D1410" s="48">
        <v>42428</v>
      </c>
      <c r="E1410" s="47">
        <v>16</v>
      </c>
      <c r="F1410" s="47">
        <v>17897</v>
      </c>
      <c r="G1410" s="47">
        <v>14244</v>
      </c>
    </row>
    <row r="1411" spans="3:7">
      <c r="C1411" s="49">
        <f t="shared" si="23"/>
        <v>2</v>
      </c>
      <c r="D1411" s="48">
        <v>42428</v>
      </c>
      <c r="E1411" s="47">
        <v>17</v>
      </c>
      <c r="F1411" s="47">
        <v>18755</v>
      </c>
      <c r="G1411" s="47">
        <v>15203</v>
      </c>
    </row>
    <row r="1412" spans="3:7">
      <c r="C1412" s="49">
        <f t="shared" ref="C1412:C1475" si="24">MONTH(D1412)</f>
        <v>2</v>
      </c>
      <c r="D1412" s="48">
        <v>42428</v>
      </c>
      <c r="E1412" s="47">
        <v>18</v>
      </c>
      <c r="F1412" s="47">
        <v>19400</v>
      </c>
      <c r="G1412" s="47">
        <v>15925</v>
      </c>
    </row>
    <row r="1413" spans="3:7">
      <c r="C1413" s="49">
        <f t="shared" si="24"/>
        <v>2</v>
      </c>
      <c r="D1413" s="48">
        <v>42428</v>
      </c>
      <c r="E1413" s="47">
        <v>19</v>
      </c>
      <c r="F1413" s="47">
        <v>19865</v>
      </c>
      <c r="G1413" s="47">
        <v>16754</v>
      </c>
    </row>
    <row r="1414" spans="3:7">
      <c r="C1414" s="49">
        <f t="shared" si="24"/>
        <v>2</v>
      </c>
      <c r="D1414" s="48">
        <v>42428</v>
      </c>
      <c r="E1414" s="47">
        <v>20</v>
      </c>
      <c r="F1414" s="47">
        <v>19808</v>
      </c>
      <c r="G1414" s="47">
        <v>16767</v>
      </c>
    </row>
    <row r="1415" spans="3:7">
      <c r="C1415" s="49">
        <f t="shared" si="24"/>
        <v>2</v>
      </c>
      <c r="D1415" s="48">
        <v>42428</v>
      </c>
      <c r="E1415" s="47">
        <v>21</v>
      </c>
      <c r="F1415" s="47">
        <v>19413</v>
      </c>
      <c r="G1415" s="47">
        <v>16292</v>
      </c>
    </row>
    <row r="1416" spans="3:7">
      <c r="C1416" s="49">
        <f t="shared" si="24"/>
        <v>2</v>
      </c>
      <c r="D1416" s="48">
        <v>42428</v>
      </c>
      <c r="E1416" s="47">
        <v>22</v>
      </c>
      <c r="F1416" s="47">
        <v>18803</v>
      </c>
      <c r="G1416" s="47">
        <v>15670</v>
      </c>
    </row>
    <row r="1417" spans="3:7">
      <c r="C1417" s="49">
        <f t="shared" si="24"/>
        <v>2</v>
      </c>
      <c r="D1417" s="48">
        <v>42428</v>
      </c>
      <c r="E1417" s="47">
        <v>23</v>
      </c>
      <c r="F1417" s="47">
        <v>18398</v>
      </c>
      <c r="G1417" s="47">
        <v>14852</v>
      </c>
    </row>
    <row r="1418" spans="3:7">
      <c r="C1418" s="49">
        <f t="shared" si="24"/>
        <v>2</v>
      </c>
      <c r="D1418" s="48">
        <v>42428</v>
      </c>
      <c r="E1418" s="47">
        <v>24</v>
      </c>
      <c r="F1418" s="47">
        <v>17691</v>
      </c>
      <c r="G1418" s="47">
        <v>13988</v>
      </c>
    </row>
    <row r="1419" spans="3:7">
      <c r="C1419" s="49">
        <f t="shared" si="24"/>
        <v>2</v>
      </c>
      <c r="D1419" s="48">
        <v>42429</v>
      </c>
      <c r="E1419" s="47">
        <v>1</v>
      </c>
      <c r="F1419" s="47">
        <v>16812</v>
      </c>
      <c r="G1419" s="47">
        <v>13387</v>
      </c>
    </row>
    <row r="1420" spans="3:7">
      <c r="C1420" s="49">
        <f t="shared" si="24"/>
        <v>2</v>
      </c>
      <c r="D1420" s="48">
        <v>42429</v>
      </c>
      <c r="E1420" s="47">
        <v>2</v>
      </c>
      <c r="F1420" s="47">
        <v>16056</v>
      </c>
      <c r="G1420" s="47">
        <v>12873</v>
      </c>
    </row>
    <row r="1421" spans="3:7">
      <c r="C1421" s="49">
        <f t="shared" si="24"/>
        <v>2</v>
      </c>
      <c r="D1421" s="48">
        <v>42429</v>
      </c>
      <c r="E1421" s="47">
        <v>3</v>
      </c>
      <c r="F1421" s="47">
        <v>14938</v>
      </c>
      <c r="G1421" s="47">
        <v>12590</v>
      </c>
    </row>
    <row r="1422" spans="3:7">
      <c r="C1422" s="49">
        <f t="shared" si="24"/>
        <v>2</v>
      </c>
      <c r="D1422" s="48">
        <v>42429</v>
      </c>
      <c r="E1422" s="47">
        <v>4</v>
      </c>
      <c r="F1422" s="47">
        <v>15645</v>
      </c>
      <c r="G1422" s="47">
        <v>12578</v>
      </c>
    </row>
    <row r="1423" spans="3:7">
      <c r="C1423" s="49">
        <f t="shared" si="24"/>
        <v>2</v>
      </c>
      <c r="D1423" s="48">
        <v>42429</v>
      </c>
      <c r="E1423" s="47">
        <v>5</v>
      </c>
      <c r="F1423" s="47">
        <v>16381</v>
      </c>
      <c r="G1423" s="47">
        <v>12873</v>
      </c>
    </row>
    <row r="1424" spans="3:7">
      <c r="C1424" s="49">
        <f t="shared" si="24"/>
        <v>2</v>
      </c>
      <c r="D1424" s="48">
        <v>42429</v>
      </c>
      <c r="E1424" s="47">
        <v>6</v>
      </c>
      <c r="F1424" s="47">
        <v>17567</v>
      </c>
      <c r="G1424" s="47">
        <v>13859</v>
      </c>
    </row>
    <row r="1425" spans="3:7">
      <c r="C1425" s="49">
        <f t="shared" si="24"/>
        <v>2</v>
      </c>
      <c r="D1425" s="48">
        <v>42429</v>
      </c>
      <c r="E1425" s="47">
        <v>7</v>
      </c>
      <c r="F1425" s="47">
        <v>18399</v>
      </c>
      <c r="G1425" s="47">
        <v>15264</v>
      </c>
    </row>
    <row r="1426" spans="3:7">
      <c r="C1426" s="49">
        <f t="shared" si="24"/>
        <v>2</v>
      </c>
      <c r="D1426" s="48">
        <v>42429</v>
      </c>
      <c r="E1426" s="47">
        <v>8</v>
      </c>
      <c r="F1426" s="47">
        <v>19379</v>
      </c>
      <c r="G1426" s="47">
        <v>16673</v>
      </c>
    </row>
    <row r="1427" spans="3:7">
      <c r="C1427" s="49">
        <f t="shared" si="24"/>
        <v>2</v>
      </c>
      <c r="D1427" s="48">
        <v>42429</v>
      </c>
      <c r="E1427" s="47">
        <v>9</v>
      </c>
      <c r="F1427" s="47">
        <v>19667</v>
      </c>
      <c r="G1427" s="47">
        <v>16922</v>
      </c>
    </row>
    <row r="1428" spans="3:7">
      <c r="C1428" s="49">
        <f t="shared" si="24"/>
        <v>2</v>
      </c>
      <c r="D1428" s="48">
        <v>42429</v>
      </c>
      <c r="E1428" s="47">
        <v>10</v>
      </c>
      <c r="F1428" s="47">
        <v>19536</v>
      </c>
      <c r="G1428" s="47">
        <v>16730</v>
      </c>
    </row>
    <row r="1429" spans="3:7">
      <c r="C1429" s="49">
        <f t="shared" si="24"/>
        <v>2</v>
      </c>
      <c r="D1429" s="48">
        <v>42429</v>
      </c>
      <c r="E1429" s="47">
        <v>11</v>
      </c>
      <c r="F1429" s="47">
        <v>19770</v>
      </c>
      <c r="G1429" s="47">
        <v>16757</v>
      </c>
    </row>
    <row r="1430" spans="3:7">
      <c r="C1430" s="49">
        <f t="shared" si="24"/>
        <v>2</v>
      </c>
      <c r="D1430" s="48">
        <v>42429</v>
      </c>
      <c r="E1430" s="47">
        <v>12</v>
      </c>
      <c r="F1430" s="47">
        <v>19744</v>
      </c>
      <c r="G1430" s="47">
        <v>16603</v>
      </c>
    </row>
    <row r="1431" spans="3:7">
      <c r="C1431" s="49">
        <f t="shared" si="24"/>
        <v>2</v>
      </c>
      <c r="D1431" s="48">
        <v>42429</v>
      </c>
      <c r="E1431" s="47">
        <v>13</v>
      </c>
      <c r="F1431" s="47">
        <v>19809</v>
      </c>
      <c r="G1431" s="47">
        <v>16395</v>
      </c>
    </row>
    <row r="1432" spans="3:7">
      <c r="C1432" s="49">
        <f t="shared" si="24"/>
        <v>2</v>
      </c>
      <c r="D1432" s="48">
        <v>42429</v>
      </c>
      <c r="E1432" s="47">
        <v>14</v>
      </c>
      <c r="F1432" s="47">
        <v>19427</v>
      </c>
      <c r="G1432" s="47">
        <v>16217</v>
      </c>
    </row>
    <row r="1433" spans="3:7">
      <c r="C1433" s="49">
        <f t="shared" si="24"/>
        <v>2</v>
      </c>
      <c r="D1433" s="48">
        <v>42429</v>
      </c>
      <c r="E1433" s="47">
        <v>15</v>
      </c>
      <c r="F1433" s="47">
        <v>19517</v>
      </c>
      <c r="G1433" s="47">
        <v>16428</v>
      </c>
    </row>
    <row r="1434" spans="3:7">
      <c r="C1434" s="49">
        <f t="shared" si="24"/>
        <v>2</v>
      </c>
      <c r="D1434" s="48">
        <v>42429</v>
      </c>
      <c r="E1434" s="47">
        <v>16</v>
      </c>
      <c r="F1434" s="47">
        <v>20095</v>
      </c>
      <c r="G1434" s="47">
        <v>17029</v>
      </c>
    </row>
    <row r="1435" spans="3:7">
      <c r="C1435" s="49">
        <f t="shared" si="24"/>
        <v>2</v>
      </c>
      <c r="D1435" s="48">
        <v>42429</v>
      </c>
      <c r="E1435" s="47">
        <v>17</v>
      </c>
      <c r="F1435" s="47">
        <v>20833</v>
      </c>
      <c r="G1435" s="47">
        <v>17644</v>
      </c>
    </row>
    <row r="1436" spans="3:7">
      <c r="C1436" s="49">
        <f t="shared" si="24"/>
        <v>2</v>
      </c>
      <c r="D1436" s="48">
        <v>42429</v>
      </c>
      <c r="E1436" s="47">
        <v>18</v>
      </c>
      <c r="F1436" s="47">
        <v>21109</v>
      </c>
      <c r="G1436" s="47">
        <v>18286</v>
      </c>
    </row>
    <row r="1437" spans="3:7">
      <c r="C1437" s="49">
        <f t="shared" si="24"/>
        <v>2</v>
      </c>
      <c r="D1437" s="48">
        <v>42429</v>
      </c>
      <c r="E1437" s="47">
        <v>19</v>
      </c>
      <c r="F1437" s="47">
        <v>21519</v>
      </c>
      <c r="G1437" s="47">
        <v>18853</v>
      </c>
    </row>
    <row r="1438" spans="3:7">
      <c r="C1438" s="49">
        <f t="shared" si="24"/>
        <v>2</v>
      </c>
      <c r="D1438" s="48">
        <v>42429</v>
      </c>
      <c r="E1438" s="47">
        <v>20</v>
      </c>
      <c r="F1438" s="47">
        <v>21740</v>
      </c>
      <c r="G1438" s="47">
        <v>18853</v>
      </c>
    </row>
    <row r="1439" spans="3:7">
      <c r="C1439" s="49">
        <f t="shared" si="24"/>
        <v>2</v>
      </c>
      <c r="D1439" s="48">
        <v>42429</v>
      </c>
      <c r="E1439" s="47">
        <v>21</v>
      </c>
      <c r="F1439" s="47">
        <v>21726</v>
      </c>
      <c r="G1439" s="47">
        <v>18701</v>
      </c>
    </row>
    <row r="1440" spans="3:7">
      <c r="C1440" s="49">
        <f t="shared" si="24"/>
        <v>2</v>
      </c>
      <c r="D1440" s="48">
        <v>42429</v>
      </c>
      <c r="E1440" s="47">
        <v>22</v>
      </c>
      <c r="F1440" s="47">
        <v>21108</v>
      </c>
      <c r="G1440" s="47">
        <v>18022</v>
      </c>
    </row>
    <row r="1441" spans="3:7">
      <c r="C1441" s="49">
        <f t="shared" si="24"/>
        <v>2</v>
      </c>
      <c r="D1441" s="48">
        <v>42429</v>
      </c>
      <c r="E1441" s="47">
        <v>23</v>
      </c>
      <c r="F1441" s="47">
        <v>20204</v>
      </c>
      <c r="G1441" s="47">
        <v>17083</v>
      </c>
    </row>
    <row r="1442" spans="3:7">
      <c r="C1442" s="49">
        <f t="shared" si="24"/>
        <v>2</v>
      </c>
      <c r="D1442" s="48">
        <v>42429</v>
      </c>
      <c r="E1442" s="47">
        <v>24</v>
      </c>
      <c r="F1442" s="47">
        <v>19359</v>
      </c>
      <c r="G1442" s="47">
        <v>16224</v>
      </c>
    </row>
    <row r="1443" spans="3:7">
      <c r="C1443" s="49">
        <f t="shared" si="24"/>
        <v>3</v>
      </c>
      <c r="D1443" s="48">
        <v>42430</v>
      </c>
      <c r="E1443" s="47">
        <v>1</v>
      </c>
      <c r="F1443" s="47">
        <v>18493</v>
      </c>
      <c r="G1443" s="47">
        <v>15704</v>
      </c>
    </row>
    <row r="1444" spans="3:7">
      <c r="C1444" s="49">
        <f t="shared" si="24"/>
        <v>3</v>
      </c>
      <c r="D1444" s="48">
        <v>42430</v>
      </c>
      <c r="E1444" s="47">
        <v>2</v>
      </c>
      <c r="F1444" s="47">
        <v>17932</v>
      </c>
      <c r="G1444" s="47">
        <v>15192</v>
      </c>
    </row>
    <row r="1445" spans="3:7">
      <c r="C1445" s="49">
        <f t="shared" si="24"/>
        <v>3</v>
      </c>
      <c r="D1445" s="48">
        <v>42430</v>
      </c>
      <c r="E1445" s="47">
        <v>3</v>
      </c>
      <c r="F1445" s="47">
        <v>17576</v>
      </c>
      <c r="G1445" s="47">
        <v>14972</v>
      </c>
    </row>
    <row r="1446" spans="3:7">
      <c r="C1446" s="49">
        <f t="shared" si="24"/>
        <v>3</v>
      </c>
      <c r="D1446" s="48">
        <v>42430</v>
      </c>
      <c r="E1446" s="47">
        <v>4</v>
      </c>
      <c r="F1446" s="47">
        <v>17785</v>
      </c>
      <c r="G1446" s="47">
        <v>14915</v>
      </c>
    </row>
    <row r="1447" spans="3:7">
      <c r="C1447" s="49">
        <f t="shared" si="24"/>
        <v>3</v>
      </c>
      <c r="D1447" s="48">
        <v>42430</v>
      </c>
      <c r="E1447" s="47">
        <v>5</v>
      </c>
      <c r="F1447" s="47">
        <v>17923</v>
      </c>
      <c r="G1447" s="47">
        <v>14990</v>
      </c>
    </row>
    <row r="1448" spans="3:7">
      <c r="C1448" s="49">
        <f t="shared" si="24"/>
        <v>3</v>
      </c>
      <c r="D1448" s="48">
        <v>42430</v>
      </c>
      <c r="E1448" s="47">
        <v>6</v>
      </c>
      <c r="F1448" s="47">
        <v>18511</v>
      </c>
      <c r="G1448" s="47">
        <v>15570</v>
      </c>
    </row>
    <row r="1449" spans="3:7">
      <c r="C1449" s="49">
        <f t="shared" si="24"/>
        <v>3</v>
      </c>
      <c r="D1449" s="48">
        <v>42430</v>
      </c>
      <c r="E1449" s="47">
        <v>7</v>
      </c>
      <c r="F1449" s="47">
        <v>19019</v>
      </c>
      <c r="G1449" s="47">
        <v>16784</v>
      </c>
    </row>
    <row r="1450" spans="3:7">
      <c r="C1450" s="49">
        <f t="shared" si="24"/>
        <v>3</v>
      </c>
      <c r="D1450" s="48">
        <v>42430</v>
      </c>
      <c r="E1450" s="47">
        <v>8</v>
      </c>
      <c r="F1450" s="47">
        <v>19530</v>
      </c>
      <c r="G1450" s="47">
        <v>17733</v>
      </c>
    </row>
    <row r="1451" spans="3:7">
      <c r="C1451" s="49">
        <f t="shared" si="24"/>
        <v>3</v>
      </c>
      <c r="D1451" s="48">
        <v>42430</v>
      </c>
      <c r="E1451" s="47">
        <v>9</v>
      </c>
      <c r="F1451" s="47">
        <v>19766</v>
      </c>
      <c r="G1451" s="47">
        <v>17788</v>
      </c>
    </row>
    <row r="1452" spans="3:7">
      <c r="C1452" s="49">
        <f t="shared" si="24"/>
        <v>3</v>
      </c>
      <c r="D1452" s="48">
        <v>42430</v>
      </c>
      <c r="E1452" s="47">
        <v>10</v>
      </c>
      <c r="F1452" s="47">
        <v>19789</v>
      </c>
      <c r="G1452" s="47">
        <v>17817</v>
      </c>
    </row>
    <row r="1453" spans="3:7">
      <c r="C1453" s="49">
        <f t="shared" si="24"/>
        <v>3</v>
      </c>
      <c r="D1453" s="48">
        <v>42430</v>
      </c>
      <c r="E1453" s="47">
        <v>11</v>
      </c>
      <c r="F1453" s="47">
        <v>19742</v>
      </c>
      <c r="G1453" s="47">
        <v>17744</v>
      </c>
    </row>
    <row r="1454" spans="3:7">
      <c r="C1454" s="49">
        <f t="shared" si="24"/>
        <v>3</v>
      </c>
      <c r="D1454" s="48">
        <v>42430</v>
      </c>
      <c r="E1454" s="47">
        <v>12</v>
      </c>
      <c r="F1454" s="47">
        <v>19915</v>
      </c>
      <c r="G1454" s="47">
        <v>17765</v>
      </c>
    </row>
    <row r="1455" spans="3:7">
      <c r="C1455" s="49">
        <f t="shared" si="24"/>
        <v>3</v>
      </c>
      <c r="D1455" s="48">
        <v>42430</v>
      </c>
      <c r="E1455" s="47">
        <v>13</v>
      </c>
      <c r="F1455" s="47">
        <v>19887</v>
      </c>
      <c r="G1455" s="47">
        <v>17741</v>
      </c>
    </row>
    <row r="1456" spans="3:7">
      <c r="C1456" s="49">
        <f t="shared" si="24"/>
        <v>3</v>
      </c>
      <c r="D1456" s="48">
        <v>42430</v>
      </c>
      <c r="E1456" s="47">
        <v>14</v>
      </c>
      <c r="F1456" s="47">
        <v>20286</v>
      </c>
      <c r="G1456" s="47">
        <v>17995</v>
      </c>
    </row>
    <row r="1457" spans="3:7">
      <c r="C1457" s="49">
        <f t="shared" si="24"/>
        <v>3</v>
      </c>
      <c r="D1457" s="48">
        <v>42430</v>
      </c>
      <c r="E1457" s="47">
        <v>15</v>
      </c>
      <c r="F1457" s="47">
        <v>20476</v>
      </c>
      <c r="G1457" s="47">
        <v>18044</v>
      </c>
    </row>
    <row r="1458" spans="3:7">
      <c r="C1458" s="49">
        <f t="shared" si="24"/>
        <v>3</v>
      </c>
      <c r="D1458" s="48">
        <v>42430</v>
      </c>
      <c r="E1458" s="47">
        <v>16</v>
      </c>
      <c r="F1458" s="47">
        <v>20687</v>
      </c>
      <c r="G1458" s="47">
        <v>18361</v>
      </c>
    </row>
    <row r="1459" spans="3:7">
      <c r="C1459" s="49">
        <f t="shared" si="24"/>
        <v>3</v>
      </c>
      <c r="D1459" s="48">
        <v>42430</v>
      </c>
      <c r="E1459" s="47">
        <v>17</v>
      </c>
      <c r="F1459" s="47">
        <v>21060</v>
      </c>
      <c r="G1459" s="47">
        <v>18782</v>
      </c>
    </row>
    <row r="1460" spans="3:7">
      <c r="C1460" s="49">
        <f t="shared" si="24"/>
        <v>3</v>
      </c>
      <c r="D1460" s="48">
        <v>42430</v>
      </c>
      <c r="E1460" s="47">
        <v>18</v>
      </c>
      <c r="F1460" s="47">
        <v>22092</v>
      </c>
      <c r="G1460" s="47">
        <v>19615</v>
      </c>
    </row>
    <row r="1461" spans="3:7">
      <c r="C1461" s="49">
        <f t="shared" si="24"/>
        <v>3</v>
      </c>
      <c r="D1461" s="48">
        <v>42430</v>
      </c>
      <c r="E1461" s="47">
        <v>19</v>
      </c>
      <c r="F1461" s="47">
        <v>22496</v>
      </c>
      <c r="G1461" s="47">
        <v>20063</v>
      </c>
    </row>
    <row r="1462" spans="3:7">
      <c r="C1462" s="49">
        <f t="shared" si="24"/>
        <v>3</v>
      </c>
      <c r="D1462" s="48">
        <v>42430</v>
      </c>
      <c r="E1462" s="47">
        <v>20</v>
      </c>
      <c r="F1462" s="47">
        <v>22421</v>
      </c>
      <c r="G1462" s="47">
        <v>19919</v>
      </c>
    </row>
    <row r="1463" spans="3:7">
      <c r="C1463" s="49">
        <f t="shared" si="24"/>
        <v>3</v>
      </c>
      <c r="D1463" s="48">
        <v>42430</v>
      </c>
      <c r="E1463" s="47">
        <v>21</v>
      </c>
      <c r="F1463" s="47">
        <v>22326</v>
      </c>
      <c r="G1463" s="47">
        <v>19614</v>
      </c>
    </row>
    <row r="1464" spans="3:7">
      <c r="C1464" s="49">
        <f t="shared" si="24"/>
        <v>3</v>
      </c>
      <c r="D1464" s="48">
        <v>42430</v>
      </c>
      <c r="E1464" s="47">
        <v>22</v>
      </c>
      <c r="F1464" s="47">
        <v>22052</v>
      </c>
      <c r="G1464" s="47">
        <v>18859</v>
      </c>
    </row>
    <row r="1465" spans="3:7">
      <c r="C1465" s="49">
        <f t="shared" si="24"/>
        <v>3</v>
      </c>
      <c r="D1465" s="48">
        <v>42430</v>
      </c>
      <c r="E1465" s="47">
        <v>23</v>
      </c>
      <c r="F1465" s="47">
        <v>20696</v>
      </c>
      <c r="G1465" s="47">
        <v>17679</v>
      </c>
    </row>
    <row r="1466" spans="3:7">
      <c r="C1466" s="49">
        <f t="shared" si="24"/>
        <v>3</v>
      </c>
      <c r="D1466" s="48">
        <v>42430</v>
      </c>
      <c r="E1466" s="47">
        <v>24</v>
      </c>
      <c r="F1466" s="47">
        <v>19247</v>
      </c>
      <c r="G1466" s="47">
        <v>16447</v>
      </c>
    </row>
    <row r="1467" spans="3:7">
      <c r="C1467" s="49">
        <f t="shared" si="24"/>
        <v>3</v>
      </c>
      <c r="D1467" s="48">
        <v>42431</v>
      </c>
      <c r="E1467" s="47">
        <v>1</v>
      </c>
      <c r="F1467" s="47">
        <v>18612</v>
      </c>
      <c r="G1467" s="47">
        <v>15772</v>
      </c>
    </row>
    <row r="1468" spans="3:7">
      <c r="C1468" s="49">
        <f t="shared" si="24"/>
        <v>3</v>
      </c>
      <c r="D1468" s="48">
        <v>42431</v>
      </c>
      <c r="E1468" s="47">
        <v>2</v>
      </c>
      <c r="F1468" s="47">
        <v>18452</v>
      </c>
      <c r="G1468" s="47">
        <v>15608</v>
      </c>
    </row>
    <row r="1469" spans="3:7">
      <c r="C1469" s="49">
        <f t="shared" si="24"/>
        <v>3</v>
      </c>
      <c r="D1469" s="48">
        <v>42431</v>
      </c>
      <c r="E1469" s="47">
        <v>3</v>
      </c>
      <c r="F1469" s="47">
        <v>18378</v>
      </c>
      <c r="G1469" s="47">
        <v>15520</v>
      </c>
    </row>
    <row r="1470" spans="3:7">
      <c r="C1470" s="49">
        <f t="shared" si="24"/>
        <v>3</v>
      </c>
      <c r="D1470" s="48">
        <v>42431</v>
      </c>
      <c r="E1470" s="47">
        <v>4</v>
      </c>
      <c r="F1470" s="47">
        <v>18358</v>
      </c>
      <c r="G1470" s="47">
        <v>15404</v>
      </c>
    </row>
    <row r="1471" spans="3:7">
      <c r="C1471" s="49">
        <f t="shared" si="24"/>
        <v>3</v>
      </c>
      <c r="D1471" s="48">
        <v>42431</v>
      </c>
      <c r="E1471" s="47">
        <v>5</v>
      </c>
      <c r="F1471" s="47">
        <v>18495</v>
      </c>
      <c r="G1471" s="47">
        <v>15484</v>
      </c>
    </row>
    <row r="1472" spans="3:7">
      <c r="C1472" s="49">
        <f t="shared" si="24"/>
        <v>3</v>
      </c>
      <c r="D1472" s="48">
        <v>42431</v>
      </c>
      <c r="E1472" s="47">
        <v>6</v>
      </c>
      <c r="F1472" s="47">
        <v>19205</v>
      </c>
      <c r="G1472" s="47">
        <v>16215</v>
      </c>
    </row>
    <row r="1473" spans="3:7">
      <c r="C1473" s="49">
        <f t="shared" si="24"/>
        <v>3</v>
      </c>
      <c r="D1473" s="48">
        <v>42431</v>
      </c>
      <c r="E1473" s="47">
        <v>7</v>
      </c>
      <c r="F1473" s="47">
        <v>19954</v>
      </c>
      <c r="G1473" s="47">
        <v>17252</v>
      </c>
    </row>
    <row r="1474" spans="3:7">
      <c r="C1474" s="49">
        <f t="shared" si="24"/>
        <v>3</v>
      </c>
      <c r="D1474" s="48">
        <v>42431</v>
      </c>
      <c r="E1474" s="47">
        <v>8</v>
      </c>
      <c r="F1474" s="47">
        <v>20631</v>
      </c>
      <c r="G1474" s="47">
        <v>17938</v>
      </c>
    </row>
    <row r="1475" spans="3:7">
      <c r="C1475" s="49">
        <f t="shared" si="24"/>
        <v>3</v>
      </c>
      <c r="D1475" s="48">
        <v>42431</v>
      </c>
      <c r="E1475" s="47">
        <v>9</v>
      </c>
      <c r="F1475" s="47">
        <v>21175</v>
      </c>
      <c r="G1475" s="47">
        <v>18304</v>
      </c>
    </row>
    <row r="1476" spans="3:7">
      <c r="C1476" s="49">
        <f t="shared" ref="C1476:C1539" si="25">MONTH(D1476)</f>
        <v>3</v>
      </c>
      <c r="D1476" s="48">
        <v>42431</v>
      </c>
      <c r="E1476" s="47">
        <v>10</v>
      </c>
      <c r="F1476" s="47">
        <v>20853</v>
      </c>
      <c r="G1476" s="47">
        <v>18081</v>
      </c>
    </row>
    <row r="1477" spans="3:7">
      <c r="C1477" s="49">
        <f t="shared" si="25"/>
        <v>3</v>
      </c>
      <c r="D1477" s="48">
        <v>42431</v>
      </c>
      <c r="E1477" s="47">
        <v>11</v>
      </c>
      <c r="F1477" s="47">
        <v>20980</v>
      </c>
      <c r="G1477" s="47">
        <v>17832</v>
      </c>
    </row>
    <row r="1478" spans="3:7">
      <c r="C1478" s="49">
        <f t="shared" si="25"/>
        <v>3</v>
      </c>
      <c r="D1478" s="48">
        <v>42431</v>
      </c>
      <c r="E1478" s="47">
        <v>12</v>
      </c>
      <c r="F1478" s="47">
        <v>20693</v>
      </c>
      <c r="G1478" s="47">
        <v>17662</v>
      </c>
    </row>
    <row r="1479" spans="3:7">
      <c r="C1479" s="49">
        <f t="shared" si="25"/>
        <v>3</v>
      </c>
      <c r="D1479" s="48">
        <v>42431</v>
      </c>
      <c r="E1479" s="47">
        <v>13</v>
      </c>
      <c r="F1479" s="47">
        <v>20018</v>
      </c>
      <c r="G1479" s="47">
        <v>17343</v>
      </c>
    </row>
    <row r="1480" spans="3:7">
      <c r="C1480" s="49">
        <f t="shared" si="25"/>
        <v>3</v>
      </c>
      <c r="D1480" s="48">
        <v>42431</v>
      </c>
      <c r="E1480" s="47">
        <v>14</v>
      </c>
      <c r="F1480" s="47">
        <v>19808</v>
      </c>
      <c r="G1480" s="47">
        <v>17156</v>
      </c>
    </row>
    <row r="1481" spans="3:7">
      <c r="C1481" s="49">
        <f t="shared" si="25"/>
        <v>3</v>
      </c>
      <c r="D1481" s="48">
        <v>42431</v>
      </c>
      <c r="E1481" s="47">
        <v>15</v>
      </c>
      <c r="F1481" s="47">
        <v>19649</v>
      </c>
      <c r="G1481" s="47">
        <v>17062</v>
      </c>
    </row>
    <row r="1482" spans="3:7">
      <c r="C1482" s="49">
        <f t="shared" si="25"/>
        <v>3</v>
      </c>
      <c r="D1482" s="48">
        <v>42431</v>
      </c>
      <c r="E1482" s="47">
        <v>16</v>
      </c>
      <c r="F1482" s="47">
        <v>19914</v>
      </c>
      <c r="G1482" s="47">
        <v>17202</v>
      </c>
    </row>
    <row r="1483" spans="3:7">
      <c r="C1483" s="49">
        <f t="shared" si="25"/>
        <v>3</v>
      </c>
      <c r="D1483" s="48">
        <v>42431</v>
      </c>
      <c r="E1483" s="47">
        <v>17</v>
      </c>
      <c r="F1483" s="47">
        <v>20392</v>
      </c>
      <c r="G1483" s="47">
        <v>17895</v>
      </c>
    </row>
    <row r="1484" spans="3:7">
      <c r="C1484" s="49">
        <f t="shared" si="25"/>
        <v>3</v>
      </c>
      <c r="D1484" s="48">
        <v>42431</v>
      </c>
      <c r="E1484" s="47">
        <v>18</v>
      </c>
      <c r="F1484" s="47">
        <v>21706</v>
      </c>
      <c r="G1484" s="47">
        <v>18806</v>
      </c>
    </row>
    <row r="1485" spans="3:7">
      <c r="C1485" s="49">
        <f t="shared" si="25"/>
        <v>3</v>
      </c>
      <c r="D1485" s="48">
        <v>42431</v>
      </c>
      <c r="E1485" s="47">
        <v>19</v>
      </c>
      <c r="F1485" s="47">
        <v>22544</v>
      </c>
      <c r="G1485" s="47">
        <v>19691</v>
      </c>
    </row>
    <row r="1486" spans="3:7">
      <c r="C1486" s="49">
        <f t="shared" si="25"/>
        <v>3</v>
      </c>
      <c r="D1486" s="48">
        <v>42431</v>
      </c>
      <c r="E1486" s="47">
        <v>20</v>
      </c>
      <c r="F1486" s="47">
        <v>22249</v>
      </c>
      <c r="G1486" s="47">
        <v>19885</v>
      </c>
    </row>
    <row r="1487" spans="3:7">
      <c r="C1487" s="49">
        <f t="shared" si="25"/>
        <v>3</v>
      </c>
      <c r="D1487" s="48">
        <v>42431</v>
      </c>
      <c r="E1487" s="47">
        <v>21</v>
      </c>
      <c r="F1487" s="47">
        <v>22068</v>
      </c>
      <c r="G1487" s="47">
        <v>19624</v>
      </c>
    </row>
    <row r="1488" spans="3:7">
      <c r="C1488" s="49">
        <f t="shared" si="25"/>
        <v>3</v>
      </c>
      <c r="D1488" s="48">
        <v>42431</v>
      </c>
      <c r="E1488" s="47">
        <v>22</v>
      </c>
      <c r="F1488" s="47">
        <v>21493</v>
      </c>
      <c r="G1488" s="47">
        <v>19004</v>
      </c>
    </row>
    <row r="1489" spans="3:7">
      <c r="C1489" s="49">
        <f t="shared" si="25"/>
        <v>3</v>
      </c>
      <c r="D1489" s="48">
        <v>42431</v>
      </c>
      <c r="E1489" s="47">
        <v>23</v>
      </c>
      <c r="F1489" s="47">
        <v>20442</v>
      </c>
      <c r="G1489" s="47">
        <v>17725</v>
      </c>
    </row>
    <row r="1490" spans="3:7">
      <c r="C1490" s="49">
        <f t="shared" si="25"/>
        <v>3</v>
      </c>
      <c r="D1490" s="48">
        <v>42431</v>
      </c>
      <c r="E1490" s="47">
        <v>24</v>
      </c>
      <c r="F1490" s="47">
        <v>19024</v>
      </c>
      <c r="G1490" s="47">
        <v>16479</v>
      </c>
    </row>
    <row r="1491" spans="3:7">
      <c r="C1491" s="49">
        <f t="shared" si="25"/>
        <v>3</v>
      </c>
      <c r="D1491" s="48">
        <v>42432</v>
      </c>
      <c r="E1491" s="47">
        <v>1</v>
      </c>
      <c r="F1491" s="47">
        <v>18330</v>
      </c>
      <c r="G1491" s="47">
        <v>15717</v>
      </c>
    </row>
    <row r="1492" spans="3:7">
      <c r="C1492" s="49">
        <f t="shared" si="25"/>
        <v>3</v>
      </c>
      <c r="D1492" s="48">
        <v>42432</v>
      </c>
      <c r="E1492" s="47">
        <v>2</v>
      </c>
      <c r="F1492" s="47">
        <v>18159</v>
      </c>
      <c r="G1492" s="47">
        <v>15461</v>
      </c>
    </row>
    <row r="1493" spans="3:7">
      <c r="C1493" s="49">
        <f t="shared" si="25"/>
        <v>3</v>
      </c>
      <c r="D1493" s="48">
        <v>42432</v>
      </c>
      <c r="E1493" s="47">
        <v>3</v>
      </c>
      <c r="F1493" s="47">
        <v>18385</v>
      </c>
      <c r="G1493" s="47">
        <v>15372</v>
      </c>
    </row>
    <row r="1494" spans="3:7">
      <c r="C1494" s="49">
        <f t="shared" si="25"/>
        <v>3</v>
      </c>
      <c r="D1494" s="48">
        <v>42432</v>
      </c>
      <c r="E1494" s="47">
        <v>4</v>
      </c>
      <c r="F1494" s="47">
        <v>18555</v>
      </c>
      <c r="G1494" s="47">
        <v>15430</v>
      </c>
    </row>
    <row r="1495" spans="3:7">
      <c r="C1495" s="49">
        <f t="shared" si="25"/>
        <v>3</v>
      </c>
      <c r="D1495" s="48">
        <v>42432</v>
      </c>
      <c r="E1495" s="47">
        <v>5</v>
      </c>
      <c r="F1495" s="47">
        <v>18652</v>
      </c>
      <c r="G1495" s="47">
        <v>15479</v>
      </c>
    </row>
    <row r="1496" spans="3:7">
      <c r="C1496" s="49">
        <f t="shared" si="25"/>
        <v>3</v>
      </c>
      <c r="D1496" s="48">
        <v>42432</v>
      </c>
      <c r="E1496" s="47">
        <v>6</v>
      </c>
      <c r="F1496" s="47">
        <v>18776</v>
      </c>
      <c r="G1496" s="47">
        <v>15993</v>
      </c>
    </row>
    <row r="1497" spans="3:7">
      <c r="C1497" s="49">
        <f t="shared" si="25"/>
        <v>3</v>
      </c>
      <c r="D1497" s="48">
        <v>42432</v>
      </c>
      <c r="E1497" s="47">
        <v>7</v>
      </c>
      <c r="F1497" s="47">
        <v>19841</v>
      </c>
      <c r="G1497" s="47">
        <v>17338</v>
      </c>
    </row>
    <row r="1498" spans="3:7">
      <c r="C1498" s="49">
        <f t="shared" si="25"/>
        <v>3</v>
      </c>
      <c r="D1498" s="48">
        <v>42432</v>
      </c>
      <c r="E1498" s="47">
        <v>8</v>
      </c>
      <c r="F1498" s="47">
        <v>20921</v>
      </c>
      <c r="G1498" s="47">
        <v>18391</v>
      </c>
    </row>
    <row r="1499" spans="3:7">
      <c r="C1499" s="49">
        <f t="shared" si="25"/>
        <v>3</v>
      </c>
      <c r="D1499" s="48">
        <v>42432</v>
      </c>
      <c r="E1499" s="47">
        <v>9</v>
      </c>
      <c r="F1499" s="47">
        <v>20729</v>
      </c>
      <c r="G1499" s="47">
        <v>18253</v>
      </c>
    </row>
    <row r="1500" spans="3:7">
      <c r="C1500" s="49">
        <f t="shared" si="25"/>
        <v>3</v>
      </c>
      <c r="D1500" s="48">
        <v>42432</v>
      </c>
      <c r="E1500" s="47">
        <v>10</v>
      </c>
      <c r="F1500" s="47">
        <v>20332</v>
      </c>
      <c r="G1500" s="47">
        <v>17931</v>
      </c>
    </row>
    <row r="1501" spans="3:7">
      <c r="C1501" s="49">
        <f t="shared" si="25"/>
        <v>3</v>
      </c>
      <c r="D1501" s="48">
        <v>42432</v>
      </c>
      <c r="E1501" s="47">
        <v>11</v>
      </c>
      <c r="F1501" s="47">
        <v>20166</v>
      </c>
      <c r="G1501" s="47">
        <v>17753</v>
      </c>
    </row>
    <row r="1502" spans="3:7">
      <c r="C1502" s="49">
        <f t="shared" si="25"/>
        <v>3</v>
      </c>
      <c r="D1502" s="48">
        <v>42432</v>
      </c>
      <c r="E1502" s="47">
        <v>12</v>
      </c>
      <c r="F1502" s="47">
        <v>19840</v>
      </c>
      <c r="G1502" s="47">
        <v>17480</v>
      </c>
    </row>
    <row r="1503" spans="3:7">
      <c r="C1503" s="49">
        <f t="shared" si="25"/>
        <v>3</v>
      </c>
      <c r="D1503" s="48">
        <v>42432</v>
      </c>
      <c r="E1503" s="47">
        <v>13</v>
      </c>
      <c r="F1503" s="47">
        <v>19479</v>
      </c>
      <c r="G1503" s="47">
        <v>17306</v>
      </c>
    </row>
    <row r="1504" spans="3:7">
      <c r="C1504" s="49">
        <f t="shared" si="25"/>
        <v>3</v>
      </c>
      <c r="D1504" s="48">
        <v>42432</v>
      </c>
      <c r="E1504" s="47">
        <v>14</v>
      </c>
      <c r="F1504" s="47">
        <v>19244</v>
      </c>
      <c r="G1504" s="47">
        <v>17297</v>
      </c>
    </row>
    <row r="1505" spans="3:7">
      <c r="C1505" s="49">
        <f t="shared" si="25"/>
        <v>3</v>
      </c>
      <c r="D1505" s="48">
        <v>42432</v>
      </c>
      <c r="E1505" s="47">
        <v>15</v>
      </c>
      <c r="F1505" s="47">
        <v>19372</v>
      </c>
      <c r="G1505" s="47">
        <v>17235</v>
      </c>
    </row>
    <row r="1506" spans="3:7">
      <c r="C1506" s="49">
        <f t="shared" si="25"/>
        <v>3</v>
      </c>
      <c r="D1506" s="48">
        <v>42432</v>
      </c>
      <c r="E1506" s="47">
        <v>16</v>
      </c>
      <c r="F1506" s="47">
        <v>19504</v>
      </c>
      <c r="G1506" s="47">
        <v>17292</v>
      </c>
    </row>
    <row r="1507" spans="3:7">
      <c r="C1507" s="49">
        <f t="shared" si="25"/>
        <v>3</v>
      </c>
      <c r="D1507" s="48">
        <v>42432</v>
      </c>
      <c r="E1507" s="47">
        <v>17</v>
      </c>
      <c r="F1507" s="47">
        <v>20478</v>
      </c>
      <c r="G1507" s="47">
        <v>17933</v>
      </c>
    </row>
    <row r="1508" spans="3:7">
      <c r="C1508" s="49">
        <f t="shared" si="25"/>
        <v>3</v>
      </c>
      <c r="D1508" s="48">
        <v>42432</v>
      </c>
      <c r="E1508" s="47">
        <v>18</v>
      </c>
      <c r="F1508" s="47">
        <v>20944</v>
      </c>
      <c r="G1508" s="47">
        <v>18733</v>
      </c>
    </row>
    <row r="1509" spans="3:7">
      <c r="C1509" s="49">
        <f t="shared" si="25"/>
        <v>3</v>
      </c>
      <c r="D1509" s="48">
        <v>42432</v>
      </c>
      <c r="E1509" s="47">
        <v>19</v>
      </c>
      <c r="F1509" s="47">
        <v>21477</v>
      </c>
      <c r="G1509" s="47">
        <v>19388</v>
      </c>
    </row>
    <row r="1510" spans="3:7">
      <c r="C1510" s="49">
        <f t="shared" si="25"/>
        <v>3</v>
      </c>
      <c r="D1510" s="48">
        <v>42432</v>
      </c>
      <c r="E1510" s="47">
        <v>20</v>
      </c>
      <c r="F1510" s="47">
        <v>21796</v>
      </c>
      <c r="G1510" s="47">
        <v>19651</v>
      </c>
    </row>
    <row r="1511" spans="3:7">
      <c r="C1511" s="49">
        <f t="shared" si="25"/>
        <v>3</v>
      </c>
      <c r="D1511" s="48">
        <v>42432</v>
      </c>
      <c r="E1511" s="47">
        <v>21</v>
      </c>
      <c r="F1511" s="47">
        <v>21916</v>
      </c>
      <c r="G1511" s="47">
        <v>19410</v>
      </c>
    </row>
    <row r="1512" spans="3:7">
      <c r="C1512" s="49">
        <f t="shared" si="25"/>
        <v>3</v>
      </c>
      <c r="D1512" s="48">
        <v>42432</v>
      </c>
      <c r="E1512" s="47">
        <v>22</v>
      </c>
      <c r="F1512" s="47">
        <v>21149</v>
      </c>
      <c r="G1512" s="47">
        <v>18687</v>
      </c>
    </row>
    <row r="1513" spans="3:7">
      <c r="C1513" s="49">
        <f t="shared" si="25"/>
        <v>3</v>
      </c>
      <c r="D1513" s="48">
        <v>42432</v>
      </c>
      <c r="E1513" s="47">
        <v>23</v>
      </c>
      <c r="F1513" s="47">
        <v>20213</v>
      </c>
      <c r="G1513" s="47">
        <v>17648</v>
      </c>
    </row>
    <row r="1514" spans="3:7">
      <c r="C1514" s="49">
        <f t="shared" si="25"/>
        <v>3</v>
      </c>
      <c r="D1514" s="48">
        <v>42432</v>
      </c>
      <c r="E1514" s="47">
        <v>24</v>
      </c>
      <c r="F1514" s="47">
        <v>19375</v>
      </c>
      <c r="G1514" s="47">
        <v>16580</v>
      </c>
    </row>
    <row r="1515" spans="3:7">
      <c r="C1515" s="49">
        <f t="shared" si="25"/>
        <v>3</v>
      </c>
      <c r="D1515" s="48">
        <v>42433</v>
      </c>
      <c r="E1515" s="47">
        <v>1</v>
      </c>
      <c r="F1515" s="47">
        <v>18439</v>
      </c>
      <c r="G1515" s="47">
        <v>15904</v>
      </c>
    </row>
    <row r="1516" spans="3:7">
      <c r="C1516" s="49">
        <f t="shared" si="25"/>
        <v>3</v>
      </c>
      <c r="D1516" s="48">
        <v>42433</v>
      </c>
      <c r="E1516" s="47">
        <v>2</v>
      </c>
      <c r="F1516" s="47">
        <v>17957</v>
      </c>
      <c r="G1516" s="47">
        <v>15412</v>
      </c>
    </row>
    <row r="1517" spans="3:7">
      <c r="C1517" s="49">
        <f t="shared" si="25"/>
        <v>3</v>
      </c>
      <c r="D1517" s="48">
        <v>42433</v>
      </c>
      <c r="E1517" s="47">
        <v>3</v>
      </c>
      <c r="F1517" s="47">
        <v>17739</v>
      </c>
      <c r="G1517" s="47">
        <v>15134</v>
      </c>
    </row>
    <row r="1518" spans="3:7">
      <c r="C1518" s="49">
        <f t="shared" si="25"/>
        <v>3</v>
      </c>
      <c r="D1518" s="48">
        <v>42433</v>
      </c>
      <c r="E1518" s="47">
        <v>4</v>
      </c>
      <c r="F1518" s="47">
        <v>17733</v>
      </c>
      <c r="G1518" s="47">
        <v>15114</v>
      </c>
    </row>
    <row r="1519" spans="3:7">
      <c r="C1519" s="49">
        <f t="shared" si="25"/>
        <v>3</v>
      </c>
      <c r="D1519" s="48">
        <v>42433</v>
      </c>
      <c r="E1519" s="47">
        <v>5</v>
      </c>
      <c r="F1519" s="47">
        <v>17956</v>
      </c>
      <c r="G1519" s="47">
        <v>15285</v>
      </c>
    </row>
    <row r="1520" spans="3:7">
      <c r="C1520" s="49">
        <f t="shared" si="25"/>
        <v>3</v>
      </c>
      <c r="D1520" s="48">
        <v>42433</v>
      </c>
      <c r="E1520" s="47">
        <v>6</v>
      </c>
      <c r="F1520" s="47">
        <v>18651</v>
      </c>
      <c r="G1520" s="47">
        <v>15992</v>
      </c>
    </row>
    <row r="1521" spans="3:7">
      <c r="C1521" s="49">
        <f t="shared" si="25"/>
        <v>3</v>
      </c>
      <c r="D1521" s="48">
        <v>42433</v>
      </c>
      <c r="E1521" s="47">
        <v>7</v>
      </c>
      <c r="F1521" s="47">
        <v>19731</v>
      </c>
      <c r="G1521" s="47">
        <v>17194</v>
      </c>
    </row>
    <row r="1522" spans="3:7">
      <c r="C1522" s="49">
        <f t="shared" si="25"/>
        <v>3</v>
      </c>
      <c r="D1522" s="48">
        <v>42433</v>
      </c>
      <c r="E1522" s="47">
        <v>8</v>
      </c>
      <c r="F1522" s="47">
        <v>19850</v>
      </c>
      <c r="G1522" s="47">
        <v>17986</v>
      </c>
    </row>
    <row r="1523" spans="3:7">
      <c r="C1523" s="49">
        <f t="shared" si="25"/>
        <v>3</v>
      </c>
      <c r="D1523" s="48">
        <v>42433</v>
      </c>
      <c r="E1523" s="47">
        <v>9</v>
      </c>
      <c r="F1523" s="47">
        <v>20015</v>
      </c>
      <c r="G1523" s="47">
        <v>18000</v>
      </c>
    </row>
    <row r="1524" spans="3:7">
      <c r="C1524" s="49">
        <f t="shared" si="25"/>
        <v>3</v>
      </c>
      <c r="D1524" s="48">
        <v>42433</v>
      </c>
      <c r="E1524" s="47">
        <v>10</v>
      </c>
      <c r="F1524" s="47">
        <v>19757</v>
      </c>
      <c r="G1524" s="47">
        <v>17310</v>
      </c>
    </row>
    <row r="1525" spans="3:7">
      <c r="C1525" s="49">
        <f t="shared" si="25"/>
        <v>3</v>
      </c>
      <c r="D1525" s="48">
        <v>42433</v>
      </c>
      <c r="E1525" s="47">
        <v>11</v>
      </c>
      <c r="F1525" s="47">
        <v>19106</v>
      </c>
      <c r="G1525" s="47">
        <v>16869</v>
      </c>
    </row>
    <row r="1526" spans="3:7">
      <c r="C1526" s="49">
        <f t="shared" si="25"/>
        <v>3</v>
      </c>
      <c r="D1526" s="48">
        <v>42433</v>
      </c>
      <c r="E1526" s="47">
        <v>12</v>
      </c>
      <c r="F1526" s="47">
        <v>19225</v>
      </c>
      <c r="G1526" s="47">
        <v>16612</v>
      </c>
    </row>
    <row r="1527" spans="3:7">
      <c r="C1527" s="49">
        <f t="shared" si="25"/>
        <v>3</v>
      </c>
      <c r="D1527" s="48">
        <v>42433</v>
      </c>
      <c r="E1527" s="47">
        <v>13</v>
      </c>
      <c r="F1527" s="47">
        <v>18855</v>
      </c>
      <c r="G1527" s="47">
        <v>16261</v>
      </c>
    </row>
    <row r="1528" spans="3:7">
      <c r="C1528" s="49">
        <f t="shared" si="25"/>
        <v>3</v>
      </c>
      <c r="D1528" s="48">
        <v>42433</v>
      </c>
      <c r="E1528" s="47">
        <v>14</v>
      </c>
      <c r="F1528" s="47">
        <v>18902</v>
      </c>
      <c r="G1528" s="47">
        <v>16327</v>
      </c>
    </row>
    <row r="1529" spans="3:7">
      <c r="C1529" s="49">
        <f t="shared" si="25"/>
        <v>3</v>
      </c>
      <c r="D1529" s="48">
        <v>42433</v>
      </c>
      <c r="E1529" s="47">
        <v>15</v>
      </c>
      <c r="F1529" s="47">
        <v>18918</v>
      </c>
      <c r="G1529" s="47">
        <v>16375</v>
      </c>
    </row>
    <row r="1530" spans="3:7">
      <c r="C1530" s="49">
        <f t="shared" si="25"/>
        <v>3</v>
      </c>
      <c r="D1530" s="48">
        <v>42433</v>
      </c>
      <c r="E1530" s="47">
        <v>16</v>
      </c>
      <c r="F1530" s="47">
        <v>19006</v>
      </c>
      <c r="G1530" s="47">
        <v>16359</v>
      </c>
    </row>
    <row r="1531" spans="3:7">
      <c r="C1531" s="49">
        <f t="shared" si="25"/>
        <v>3</v>
      </c>
      <c r="D1531" s="48">
        <v>42433</v>
      </c>
      <c r="E1531" s="47">
        <v>17</v>
      </c>
      <c r="F1531" s="47">
        <v>19486</v>
      </c>
      <c r="G1531" s="47">
        <v>16920</v>
      </c>
    </row>
    <row r="1532" spans="3:7">
      <c r="C1532" s="49">
        <f t="shared" si="25"/>
        <v>3</v>
      </c>
      <c r="D1532" s="48">
        <v>42433</v>
      </c>
      <c r="E1532" s="47">
        <v>18</v>
      </c>
      <c r="F1532" s="47">
        <v>20271</v>
      </c>
      <c r="G1532" s="47">
        <v>17714</v>
      </c>
    </row>
    <row r="1533" spans="3:7">
      <c r="C1533" s="49">
        <f t="shared" si="25"/>
        <v>3</v>
      </c>
      <c r="D1533" s="48">
        <v>42433</v>
      </c>
      <c r="E1533" s="47">
        <v>19</v>
      </c>
      <c r="F1533" s="47">
        <v>20712</v>
      </c>
      <c r="G1533" s="47">
        <v>18558</v>
      </c>
    </row>
    <row r="1534" spans="3:7">
      <c r="C1534" s="49">
        <f t="shared" si="25"/>
        <v>3</v>
      </c>
      <c r="D1534" s="48">
        <v>42433</v>
      </c>
      <c r="E1534" s="47">
        <v>20</v>
      </c>
      <c r="F1534" s="47">
        <v>21044</v>
      </c>
      <c r="G1534" s="47">
        <v>18876</v>
      </c>
    </row>
    <row r="1535" spans="3:7">
      <c r="C1535" s="49">
        <f t="shared" si="25"/>
        <v>3</v>
      </c>
      <c r="D1535" s="48">
        <v>42433</v>
      </c>
      <c r="E1535" s="47">
        <v>21</v>
      </c>
      <c r="F1535" s="47">
        <v>20785</v>
      </c>
      <c r="G1535" s="47">
        <v>18433</v>
      </c>
    </row>
    <row r="1536" spans="3:7">
      <c r="C1536" s="49">
        <f t="shared" si="25"/>
        <v>3</v>
      </c>
      <c r="D1536" s="48">
        <v>42433</v>
      </c>
      <c r="E1536" s="47">
        <v>22</v>
      </c>
      <c r="F1536" s="47">
        <v>20014</v>
      </c>
      <c r="G1536" s="47">
        <v>17866</v>
      </c>
    </row>
    <row r="1537" spans="3:7">
      <c r="C1537" s="49">
        <f t="shared" si="25"/>
        <v>3</v>
      </c>
      <c r="D1537" s="48">
        <v>42433</v>
      </c>
      <c r="E1537" s="47">
        <v>23</v>
      </c>
      <c r="F1537" s="47">
        <v>19105</v>
      </c>
      <c r="G1537" s="47">
        <v>16836</v>
      </c>
    </row>
    <row r="1538" spans="3:7">
      <c r="C1538" s="49">
        <f t="shared" si="25"/>
        <v>3</v>
      </c>
      <c r="D1538" s="48">
        <v>42433</v>
      </c>
      <c r="E1538" s="47">
        <v>24</v>
      </c>
      <c r="F1538" s="47">
        <v>18185</v>
      </c>
      <c r="G1538" s="47">
        <v>15672</v>
      </c>
    </row>
    <row r="1539" spans="3:7">
      <c r="C1539" s="49">
        <f t="shared" si="25"/>
        <v>3</v>
      </c>
      <c r="D1539" s="48">
        <v>42434</v>
      </c>
      <c r="E1539" s="47">
        <v>1</v>
      </c>
      <c r="F1539" s="47">
        <v>17971</v>
      </c>
      <c r="G1539" s="47">
        <v>14862</v>
      </c>
    </row>
    <row r="1540" spans="3:7">
      <c r="C1540" s="49">
        <f t="shared" ref="C1540:C1603" si="26">MONTH(D1540)</f>
        <v>3</v>
      </c>
      <c r="D1540" s="48">
        <v>42434</v>
      </c>
      <c r="E1540" s="47">
        <v>2</v>
      </c>
      <c r="F1540" s="47">
        <v>17471</v>
      </c>
      <c r="G1540" s="47">
        <v>14355</v>
      </c>
    </row>
    <row r="1541" spans="3:7">
      <c r="C1541" s="49">
        <f t="shared" si="26"/>
        <v>3</v>
      </c>
      <c r="D1541" s="48">
        <v>42434</v>
      </c>
      <c r="E1541" s="47">
        <v>3</v>
      </c>
      <c r="F1541" s="47">
        <v>17210</v>
      </c>
      <c r="G1541" s="47">
        <v>14117</v>
      </c>
    </row>
    <row r="1542" spans="3:7">
      <c r="C1542" s="49">
        <f t="shared" si="26"/>
        <v>3</v>
      </c>
      <c r="D1542" s="48">
        <v>42434</v>
      </c>
      <c r="E1542" s="47">
        <v>4</v>
      </c>
      <c r="F1542" s="47">
        <v>17098</v>
      </c>
      <c r="G1542" s="47">
        <v>14014</v>
      </c>
    </row>
    <row r="1543" spans="3:7">
      <c r="C1543" s="49">
        <f t="shared" si="26"/>
        <v>3</v>
      </c>
      <c r="D1543" s="48">
        <v>42434</v>
      </c>
      <c r="E1543" s="47">
        <v>5</v>
      </c>
      <c r="F1543" s="47">
        <v>16967</v>
      </c>
      <c r="G1543" s="47">
        <v>14046</v>
      </c>
    </row>
    <row r="1544" spans="3:7">
      <c r="C1544" s="49">
        <f t="shared" si="26"/>
        <v>3</v>
      </c>
      <c r="D1544" s="48">
        <v>42434</v>
      </c>
      <c r="E1544" s="47">
        <v>6</v>
      </c>
      <c r="F1544" s="47">
        <v>17232</v>
      </c>
      <c r="G1544" s="47">
        <v>14335</v>
      </c>
    </row>
    <row r="1545" spans="3:7">
      <c r="C1545" s="49">
        <f t="shared" si="26"/>
        <v>3</v>
      </c>
      <c r="D1545" s="48">
        <v>42434</v>
      </c>
      <c r="E1545" s="47">
        <v>7</v>
      </c>
      <c r="F1545" s="47">
        <v>17618</v>
      </c>
      <c r="G1545" s="47">
        <v>14821</v>
      </c>
    </row>
    <row r="1546" spans="3:7">
      <c r="C1546" s="49">
        <f t="shared" si="26"/>
        <v>3</v>
      </c>
      <c r="D1546" s="48">
        <v>42434</v>
      </c>
      <c r="E1546" s="47">
        <v>8</v>
      </c>
      <c r="F1546" s="47">
        <v>17875</v>
      </c>
      <c r="G1546" s="47">
        <v>15272</v>
      </c>
    </row>
    <row r="1547" spans="3:7">
      <c r="C1547" s="49">
        <f t="shared" si="26"/>
        <v>3</v>
      </c>
      <c r="D1547" s="48">
        <v>42434</v>
      </c>
      <c r="E1547" s="47">
        <v>9</v>
      </c>
      <c r="F1547" s="47">
        <v>18384</v>
      </c>
      <c r="G1547" s="47">
        <v>15715</v>
      </c>
    </row>
    <row r="1548" spans="3:7">
      <c r="C1548" s="49">
        <f t="shared" si="26"/>
        <v>3</v>
      </c>
      <c r="D1548" s="48">
        <v>42434</v>
      </c>
      <c r="E1548" s="47">
        <v>10</v>
      </c>
      <c r="F1548" s="47">
        <v>18643</v>
      </c>
      <c r="G1548" s="47">
        <v>15958</v>
      </c>
    </row>
    <row r="1549" spans="3:7">
      <c r="C1549" s="49">
        <f t="shared" si="26"/>
        <v>3</v>
      </c>
      <c r="D1549" s="48">
        <v>42434</v>
      </c>
      <c r="E1549" s="47">
        <v>11</v>
      </c>
      <c r="F1549" s="47">
        <v>18883</v>
      </c>
      <c r="G1549" s="47">
        <v>16011</v>
      </c>
    </row>
    <row r="1550" spans="3:7">
      <c r="C1550" s="49">
        <f t="shared" si="26"/>
        <v>3</v>
      </c>
      <c r="D1550" s="48">
        <v>42434</v>
      </c>
      <c r="E1550" s="47">
        <v>12</v>
      </c>
      <c r="F1550" s="47">
        <v>18972</v>
      </c>
      <c r="G1550" s="47">
        <v>16023</v>
      </c>
    </row>
    <row r="1551" spans="3:7">
      <c r="C1551" s="49">
        <f t="shared" si="26"/>
        <v>3</v>
      </c>
      <c r="D1551" s="48">
        <v>42434</v>
      </c>
      <c r="E1551" s="47">
        <v>13</v>
      </c>
      <c r="F1551" s="47">
        <v>18855</v>
      </c>
      <c r="G1551" s="47">
        <v>15758</v>
      </c>
    </row>
    <row r="1552" spans="3:7">
      <c r="C1552" s="49">
        <f t="shared" si="26"/>
        <v>3</v>
      </c>
      <c r="D1552" s="48">
        <v>42434</v>
      </c>
      <c r="E1552" s="47">
        <v>14</v>
      </c>
      <c r="F1552" s="47">
        <v>18429</v>
      </c>
      <c r="G1552" s="47">
        <v>15517</v>
      </c>
    </row>
    <row r="1553" spans="3:7">
      <c r="C1553" s="49">
        <f t="shared" si="26"/>
        <v>3</v>
      </c>
      <c r="D1553" s="48">
        <v>42434</v>
      </c>
      <c r="E1553" s="47">
        <v>15</v>
      </c>
      <c r="F1553" s="47">
        <v>17939</v>
      </c>
      <c r="G1553" s="47">
        <v>15475</v>
      </c>
    </row>
    <row r="1554" spans="3:7">
      <c r="C1554" s="49">
        <f t="shared" si="26"/>
        <v>3</v>
      </c>
      <c r="D1554" s="48">
        <v>42434</v>
      </c>
      <c r="E1554" s="47">
        <v>16</v>
      </c>
      <c r="F1554" s="47">
        <v>17991</v>
      </c>
      <c r="G1554" s="47">
        <v>15488</v>
      </c>
    </row>
    <row r="1555" spans="3:7">
      <c r="C1555" s="49">
        <f t="shared" si="26"/>
        <v>3</v>
      </c>
      <c r="D1555" s="48">
        <v>42434</v>
      </c>
      <c r="E1555" s="47">
        <v>17</v>
      </c>
      <c r="F1555" s="47">
        <v>18373</v>
      </c>
      <c r="G1555" s="47">
        <v>15924</v>
      </c>
    </row>
    <row r="1556" spans="3:7">
      <c r="C1556" s="49">
        <f t="shared" si="26"/>
        <v>3</v>
      </c>
      <c r="D1556" s="48">
        <v>42434</v>
      </c>
      <c r="E1556" s="47">
        <v>18</v>
      </c>
      <c r="F1556" s="47">
        <v>18940</v>
      </c>
      <c r="G1556" s="47">
        <v>16553</v>
      </c>
    </row>
    <row r="1557" spans="3:7">
      <c r="C1557" s="49">
        <f t="shared" si="26"/>
        <v>3</v>
      </c>
      <c r="D1557" s="48">
        <v>42434</v>
      </c>
      <c r="E1557" s="47">
        <v>19</v>
      </c>
      <c r="F1557" s="47">
        <v>19802</v>
      </c>
      <c r="G1557" s="47">
        <v>17390</v>
      </c>
    </row>
    <row r="1558" spans="3:7">
      <c r="C1558" s="49">
        <f t="shared" si="26"/>
        <v>3</v>
      </c>
      <c r="D1558" s="48">
        <v>42434</v>
      </c>
      <c r="E1558" s="47">
        <v>20</v>
      </c>
      <c r="F1558" s="47">
        <v>19712</v>
      </c>
      <c r="G1558" s="47">
        <v>17445</v>
      </c>
    </row>
    <row r="1559" spans="3:7">
      <c r="C1559" s="49">
        <f t="shared" si="26"/>
        <v>3</v>
      </c>
      <c r="D1559" s="48">
        <v>42434</v>
      </c>
      <c r="E1559" s="47">
        <v>21</v>
      </c>
      <c r="F1559" s="47">
        <v>19541</v>
      </c>
      <c r="G1559" s="47">
        <v>17051</v>
      </c>
    </row>
    <row r="1560" spans="3:7">
      <c r="C1560" s="49">
        <f t="shared" si="26"/>
        <v>3</v>
      </c>
      <c r="D1560" s="48">
        <v>42434</v>
      </c>
      <c r="E1560" s="47">
        <v>22</v>
      </c>
      <c r="F1560" s="47">
        <v>18805</v>
      </c>
      <c r="G1560" s="47">
        <v>16467</v>
      </c>
    </row>
    <row r="1561" spans="3:7">
      <c r="C1561" s="49">
        <f t="shared" si="26"/>
        <v>3</v>
      </c>
      <c r="D1561" s="48">
        <v>42434</v>
      </c>
      <c r="E1561" s="47">
        <v>23</v>
      </c>
      <c r="F1561" s="47">
        <v>18496</v>
      </c>
      <c r="G1561" s="47">
        <v>15720</v>
      </c>
    </row>
    <row r="1562" spans="3:7">
      <c r="C1562" s="49">
        <f t="shared" si="26"/>
        <v>3</v>
      </c>
      <c r="D1562" s="48">
        <v>42434</v>
      </c>
      <c r="E1562" s="47">
        <v>24</v>
      </c>
      <c r="F1562" s="47">
        <v>17814</v>
      </c>
      <c r="G1562" s="47">
        <v>14909</v>
      </c>
    </row>
    <row r="1563" spans="3:7">
      <c r="C1563" s="49">
        <f t="shared" si="26"/>
        <v>3</v>
      </c>
      <c r="D1563" s="48">
        <v>42435</v>
      </c>
      <c r="E1563" s="47">
        <v>1</v>
      </c>
      <c r="F1563" s="47">
        <v>17351</v>
      </c>
      <c r="G1563" s="47">
        <v>14243</v>
      </c>
    </row>
    <row r="1564" spans="3:7">
      <c r="C1564" s="49">
        <f t="shared" si="26"/>
        <v>3</v>
      </c>
      <c r="D1564" s="48">
        <v>42435</v>
      </c>
      <c r="E1564" s="47">
        <v>2</v>
      </c>
      <c r="F1564" s="47">
        <v>16723</v>
      </c>
      <c r="G1564" s="47">
        <v>13816</v>
      </c>
    </row>
    <row r="1565" spans="3:7">
      <c r="C1565" s="49">
        <f t="shared" si="26"/>
        <v>3</v>
      </c>
      <c r="D1565" s="48">
        <v>42435</v>
      </c>
      <c r="E1565" s="47">
        <v>3</v>
      </c>
      <c r="F1565" s="47">
        <v>16543</v>
      </c>
      <c r="G1565" s="47">
        <v>13599</v>
      </c>
    </row>
    <row r="1566" spans="3:7">
      <c r="C1566" s="49">
        <f t="shared" si="26"/>
        <v>3</v>
      </c>
      <c r="D1566" s="48">
        <v>42435</v>
      </c>
      <c r="E1566" s="47">
        <v>4</v>
      </c>
      <c r="F1566" s="47">
        <v>16736</v>
      </c>
      <c r="G1566" s="47">
        <v>13640</v>
      </c>
    </row>
    <row r="1567" spans="3:7">
      <c r="C1567" s="49">
        <f t="shared" si="26"/>
        <v>3</v>
      </c>
      <c r="D1567" s="48">
        <v>42435</v>
      </c>
      <c r="E1567" s="47">
        <v>5</v>
      </c>
      <c r="F1567" s="47">
        <v>16519</v>
      </c>
      <c r="G1567" s="47">
        <v>13694</v>
      </c>
    </row>
    <row r="1568" spans="3:7">
      <c r="C1568" s="49">
        <f t="shared" si="26"/>
        <v>3</v>
      </c>
      <c r="D1568" s="48">
        <v>42435</v>
      </c>
      <c r="E1568" s="47">
        <v>6</v>
      </c>
      <c r="F1568" s="47">
        <v>17178</v>
      </c>
      <c r="G1568" s="47">
        <v>14048</v>
      </c>
    </row>
    <row r="1569" spans="3:7">
      <c r="C1569" s="49">
        <f t="shared" si="26"/>
        <v>3</v>
      </c>
      <c r="D1569" s="48">
        <v>42435</v>
      </c>
      <c r="E1569" s="47">
        <v>7</v>
      </c>
      <c r="F1569" s="47">
        <v>17556</v>
      </c>
      <c r="G1569" s="47">
        <v>14485</v>
      </c>
    </row>
    <row r="1570" spans="3:7">
      <c r="C1570" s="49">
        <f t="shared" si="26"/>
        <v>3</v>
      </c>
      <c r="D1570" s="48">
        <v>42435</v>
      </c>
      <c r="E1570" s="47">
        <v>8</v>
      </c>
      <c r="F1570" s="47">
        <v>17698</v>
      </c>
      <c r="G1570" s="47">
        <v>14668</v>
      </c>
    </row>
    <row r="1571" spans="3:7">
      <c r="C1571" s="49">
        <f t="shared" si="26"/>
        <v>3</v>
      </c>
      <c r="D1571" s="48">
        <v>42435</v>
      </c>
      <c r="E1571" s="47">
        <v>9</v>
      </c>
      <c r="F1571" s="47">
        <v>17398</v>
      </c>
      <c r="G1571" s="47">
        <v>14685</v>
      </c>
    </row>
    <row r="1572" spans="3:7">
      <c r="C1572" s="49">
        <f t="shared" si="26"/>
        <v>3</v>
      </c>
      <c r="D1572" s="48">
        <v>42435</v>
      </c>
      <c r="E1572" s="47">
        <v>10</v>
      </c>
      <c r="F1572" s="47">
        <v>17498</v>
      </c>
      <c r="G1572" s="47">
        <v>14463</v>
      </c>
    </row>
    <row r="1573" spans="3:7">
      <c r="C1573" s="49">
        <f t="shared" si="26"/>
        <v>3</v>
      </c>
      <c r="D1573" s="48">
        <v>42435</v>
      </c>
      <c r="E1573" s="47">
        <v>11</v>
      </c>
      <c r="F1573" s="47">
        <v>17492</v>
      </c>
      <c r="G1573" s="47">
        <v>14421</v>
      </c>
    </row>
    <row r="1574" spans="3:7">
      <c r="C1574" s="49">
        <f t="shared" si="26"/>
        <v>3</v>
      </c>
      <c r="D1574" s="48">
        <v>42435</v>
      </c>
      <c r="E1574" s="47">
        <v>12</v>
      </c>
      <c r="F1574" s="47">
        <v>17444</v>
      </c>
      <c r="G1574" s="47">
        <v>14389</v>
      </c>
    </row>
    <row r="1575" spans="3:7">
      <c r="C1575" s="49">
        <f t="shared" si="26"/>
        <v>3</v>
      </c>
      <c r="D1575" s="48">
        <v>42435</v>
      </c>
      <c r="E1575" s="47">
        <v>13</v>
      </c>
      <c r="F1575" s="47">
        <v>17514</v>
      </c>
      <c r="G1575" s="47">
        <v>14327</v>
      </c>
    </row>
    <row r="1576" spans="3:7">
      <c r="C1576" s="49">
        <f t="shared" si="26"/>
        <v>3</v>
      </c>
      <c r="D1576" s="48">
        <v>42435</v>
      </c>
      <c r="E1576" s="47">
        <v>14</v>
      </c>
      <c r="F1576" s="47">
        <v>17352</v>
      </c>
      <c r="G1576" s="47">
        <v>14178</v>
      </c>
    </row>
    <row r="1577" spans="3:7">
      <c r="C1577" s="49">
        <f t="shared" si="26"/>
        <v>3</v>
      </c>
      <c r="D1577" s="48">
        <v>42435</v>
      </c>
      <c r="E1577" s="47">
        <v>15</v>
      </c>
      <c r="F1577" s="47">
        <v>17399</v>
      </c>
      <c r="G1577" s="47">
        <v>14170</v>
      </c>
    </row>
    <row r="1578" spans="3:7">
      <c r="C1578" s="49">
        <f t="shared" si="26"/>
        <v>3</v>
      </c>
      <c r="D1578" s="48">
        <v>42435</v>
      </c>
      <c r="E1578" s="47">
        <v>16</v>
      </c>
      <c r="F1578" s="47">
        <v>17681</v>
      </c>
      <c r="G1578" s="47">
        <v>14452</v>
      </c>
    </row>
    <row r="1579" spans="3:7">
      <c r="C1579" s="49">
        <f t="shared" si="26"/>
        <v>3</v>
      </c>
      <c r="D1579" s="48">
        <v>42435</v>
      </c>
      <c r="E1579" s="47">
        <v>17</v>
      </c>
      <c r="F1579" s="47">
        <v>18161</v>
      </c>
      <c r="G1579" s="47">
        <v>15228</v>
      </c>
    </row>
    <row r="1580" spans="3:7">
      <c r="C1580" s="49">
        <f t="shared" si="26"/>
        <v>3</v>
      </c>
      <c r="D1580" s="48">
        <v>42435</v>
      </c>
      <c r="E1580" s="47">
        <v>18</v>
      </c>
      <c r="F1580" s="47">
        <v>19388</v>
      </c>
      <c r="G1580" s="47">
        <v>16360</v>
      </c>
    </row>
    <row r="1581" spans="3:7">
      <c r="C1581" s="49">
        <f t="shared" si="26"/>
        <v>3</v>
      </c>
      <c r="D1581" s="48">
        <v>42435</v>
      </c>
      <c r="E1581" s="47">
        <v>19</v>
      </c>
      <c r="F1581" s="47">
        <v>20225</v>
      </c>
      <c r="G1581" s="47">
        <v>17372</v>
      </c>
    </row>
    <row r="1582" spans="3:7">
      <c r="C1582" s="49">
        <f t="shared" si="26"/>
        <v>3</v>
      </c>
      <c r="D1582" s="48">
        <v>42435</v>
      </c>
      <c r="E1582" s="47">
        <v>20</v>
      </c>
      <c r="F1582" s="47">
        <v>19835</v>
      </c>
      <c r="G1582" s="47">
        <v>17318</v>
      </c>
    </row>
    <row r="1583" spans="3:7">
      <c r="C1583" s="49">
        <f t="shared" si="26"/>
        <v>3</v>
      </c>
      <c r="D1583" s="48">
        <v>42435</v>
      </c>
      <c r="E1583" s="47">
        <v>21</v>
      </c>
      <c r="F1583" s="47">
        <v>19521</v>
      </c>
      <c r="G1583" s="47">
        <v>16659</v>
      </c>
    </row>
    <row r="1584" spans="3:7">
      <c r="C1584" s="49">
        <f t="shared" si="26"/>
        <v>3</v>
      </c>
      <c r="D1584" s="48">
        <v>42435</v>
      </c>
      <c r="E1584" s="47">
        <v>22</v>
      </c>
      <c r="F1584" s="47">
        <v>18965</v>
      </c>
      <c r="G1584" s="47">
        <v>16026</v>
      </c>
    </row>
    <row r="1585" spans="3:7">
      <c r="C1585" s="49">
        <f t="shared" si="26"/>
        <v>3</v>
      </c>
      <c r="D1585" s="48">
        <v>42435</v>
      </c>
      <c r="E1585" s="47">
        <v>23</v>
      </c>
      <c r="F1585" s="47">
        <v>18231</v>
      </c>
      <c r="G1585" s="47">
        <v>15135</v>
      </c>
    </row>
    <row r="1586" spans="3:7">
      <c r="C1586" s="49">
        <f t="shared" si="26"/>
        <v>3</v>
      </c>
      <c r="D1586" s="48">
        <v>42435</v>
      </c>
      <c r="E1586" s="47">
        <v>24</v>
      </c>
      <c r="F1586" s="47">
        <v>17363</v>
      </c>
      <c r="G1586" s="47">
        <v>14149</v>
      </c>
    </row>
    <row r="1587" spans="3:7">
      <c r="C1587" s="49">
        <f t="shared" si="26"/>
        <v>3</v>
      </c>
      <c r="D1587" s="48">
        <v>42436</v>
      </c>
      <c r="E1587" s="47">
        <v>1</v>
      </c>
      <c r="F1587" s="47">
        <v>16753</v>
      </c>
      <c r="G1587" s="47">
        <v>13590</v>
      </c>
    </row>
    <row r="1588" spans="3:7">
      <c r="C1588" s="49">
        <f t="shared" si="26"/>
        <v>3</v>
      </c>
      <c r="D1588" s="48">
        <v>42436</v>
      </c>
      <c r="E1588" s="47">
        <v>2</v>
      </c>
      <c r="F1588" s="47">
        <v>16403</v>
      </c>
      <c r="G1588" s="47">
        <v>13285</v>
      </c>
    </row>
    <row r="1589" spans="3:7">
      <c r="C1589" s="49">
        <f t="shared" si="26"/>
        <v>3</v>
      </c>
      <c r="D1589" s="48">
        <v>42436</v>
      </c>
      <c r="E1589" s="47">
        <v>3</v>
      </c>
      <c r="F1589" s="47">
        <v>16317</v>
      </c>
      <c r="G1589" s="47">
        <v>13086</v>
      </c>
    </row>
    <row r="1590" spans="3:7">
      <c r="C1590" s="49">
        <f t="shared" si="26"/>
        <v>3</v>
      </c>
      <c r="D1590" s="48">
        <v>42436</v>
      </c>
      <c r="E1590" s="47">
        <v>4</v>
      </c>
      <c r="F1590" s="47">
        <v>16266</v>
      </c>
      <c r="G1590" s="47">
        <v>13060</v>
      </c>
    </row>
    <row r="1591" spans="3:7">
      <c r="C1591" s="49">
        <f t="shared" si="26"/>
        <v>3</v>
      </c>
      <c r="D1591" s="48">
        <v>42436</v>
      </c>
      <c r="E1591" s="47">
        <v>5</v>
      </c>
      <c r="F1591" s="47">
        <v>16431</v>
      </c>
      <c r="G1591" s="47">
        <v>13228</v>
      </c>
    </row>
    <row r="1592" spans="3:7">
      <c r="C1592" s="49">
        <f t="shared" si="26"/>
        <v>3</v>
      </c>
      <c r="D1592" s="48">
        <v>42436</v>
      </c>
      <c r="E1592" s="47">
        <v>6</v>
      </c>
      <c r="F1592" s="47">
        <v>17079</v>
      </c>
      <c r="G1592" s="47">
        <v>13885</v>
      </c>
    </row>
    <row r="1593" spans="3:7">
      <c r="C1593" s="49">
        <f t="shared" si="26"/>
        <v>3</v>
      </c>
      <c r="D1593" s="48">
        <v>42436</v>
      </c>
      <c r="E1593" s="47">
        <v>7</v>
      </c>
      <c r="F1593" s="47">
        <v>18366</v>
      </c>
      <c r="G1593" s="47">
        <v>15390</v>
      </c>
    </row>
    <row r="1594" spans="3:7">
      <c r="C1594" s="49">
        <f t="shared" si="26"/>
        <v>3</v>
      </c>
      <c r="D1594" s="48">
        <v>42436</v>
      </c>
      <c r="E1594" s="47">
        <v>8</v>
      </c>
      <c r="F1594" s="47">
        <v>19789</v>
      </c>
      <c r="G1594" s="47">
        <v>16337</v>
      </c>
    </row>
    <row r="1595" spans="3:7">
      <c r="C1595" s="49">
        <f t="shared" si="26"/>
        <v>3</v>
      </c>
      <c r="D1595" s="48">
        <v>42436</v>
      </c>
      <c r="E1595" s="47">
        <v>9</v>
      </c>
      <c r="F1595" s="47">
        <v>20099</v>
      </c>
      <c r="G1595" s="47">
        <v>16642</v>
      </c>
    </row>
    <row r="1596" spans="3:7">
      <c r="C1596" s="49">
        <f t="shared" si="26"/>
        <v>3</v>
      </c>
      <c r="D1596" s="48">
        <v>42436</v>
      </c>
      <c r="E1596" s="47">
        <v>10</v>
      </c>
      <c r="F1596" s="47">
        <v>20112</v>
      </c>
      <c r="G1596" s="47">
        <v>16632</v>
      </c>
    </row>
    <row r="1597" spans="3:7">
      <c r="C1597" s="49">
        <f t="shared" si="26"/>
        <v>3</v>
      </c>
      <c r="D1597" s="48">
        <v>42436</v>
      </c>
      <c r="E1597" s="47">
        <v>11</v>
      </c>
      <c r="F1597" s="47">
        <v>19749</v>
      </c>
      <c r="G1597" s="47">
        <v>16336</v>
      </c>
    </row>
    <row r="1598" spans="3:7">
      <c r="C1598" s="49">
        <f t="shared" si="26"/>
        <v>3</v>
      </c>
      <c r="D1598" s="48">
        <v>42436</v>
      </c>
      <c r="E1598" s="47">
        <v>12</v>
      </c>
      <c r="F1598" s="47">
        <v>19313</v>
      </c>
      <c r="G1598" s="47">
        <v>15897</v>
      </c>
    </row>
    <row r="1599" spans="3:7">
      <c r="C1599" s="49">
        <f t="shared" si="26"/>
        <v>3</v>
      </c>
      <c r="D1599" s="48">
        <v>42436</v>
      </c>
      <c r="E1599" s="47">
        <v>13</v>
      </c>
      <c r="F1599" s="47">
        <v>18701</v>
      </c>
      <c r="G1599" s="47">
        <v>15612</v>
      </c>
    </row>
    <row r="1600" spans="3:7">
      <c r="C1600" s="49">
        <f t="shared" si="26"/>
        <v>3</v>
      </c>
      <c r="D1600" s="48">
        <v>42436</v>
      </c>
      <c r="E1600" s="47">
        <v>14</v>
      </c>
      <c r="F1600" s="47">
        <v>18722</v>
      </c>
      <c r="G1600" s="47">
        <v>15680</v>
      </c>
    </row>
    <row r="1601" spans="3:7">
      <c r="C1601" s="49">
        <f t="shared" si="26"/>
        <v>3</v>
      </c>
      <c r="D1601" s="48">
        <v>42436</v>
      </c>
      <c r="E1601" s="47">
        <v>15</v>
      </c>
      <c r="F1601" s="47">
        <v>18886</v>
      </c>
      <c r="G1601" s="47">
        <v>15524</v>
      </c>
    </row>
    <row r="1602" spans="3:7">
      <c r="C1602" s="49">
        <f t="shared" si="26"/>
        <v>3</v>
      </c>
      <c r="D1602" s="48">
        <v>42436</v>
      </c>
      <c r="E1602" s="47">
        <v>16</v>
      </c>
      <c r="F1602" s="47">
        <v>19236</v>
      </c>
      <c r="G1602" s="47">
        <v>15747</v>
      </c>
    </row>
    <row r="1603" spans="3:7">
      <c r="C1603" s="49">
        <f t="shared" si="26"/>
        <v>3</v>
      </c>
      <c r="D1603" s="48">
        <v>42436</v>
      </c>
      <c r="E1603" s="47">
        <v>17</v>
      </c>
      <c r="F1603" s="47">
        <v>19299</v>
      </c>
      <c r="G1603" s="47">
        <v>16274</v>
      </c>
    </row>
    <row r="1604" spans="3:7">
      <c r="C1604" s="49">
        <f t="shared" ref="C1604:C1667" si="27">MONTH(D1604)</f>
        <v>3</v>
      </c>
      <c r="D1604" s="48">
        <v>42436</v>
      </c>
      <c r="E1604" s="47">
        <v>18</v>
      </c>
      <c r="F1604" s="47">
        <v>19684</v>
      </c>
      <c r="G1604" s="47">
        <v>16920</v>
      </c>
    </row>
    <row r="1605" spans="3:7">
      <c r="C1605" s="49">
        <f t="shared" si="27"/>
        <v>3</v>
      </c>
      <c r="D1605" s="48">
        <v>42436</v>
      </c>
      <c r="E1605" s="47">
        <v>19</v>
      </c>
      <c r="F1605" s="47">
        <v>20163</v>
      </c>
      <c r="G1605" s="47">
        <v>17401</v>
      </c>
    </row>
    <row r="1606" spans="3:7">
      <c r="C1606" s="49">
        <f t="shared" si="27"/>
        <v>3</v>
      </c>
      <c r="D1606" s="48">
        <v>42436</v>
      </c>
      <c r="E1606" s="47">
        <v>20</v>
      </c>
      <c r="F1606" s="47">
        <v>19994</v>
      </c>
      <c r="G1606" s="47">
        <v>17576</v>
      </c>
    </row>
    <row r="1607" spans="3:7">
      <c r="C1607" s="49">
        <f t="shared" si="27"/>
        <v>3</v>
      </c>
      <c r="D1607" s="48">
        <v>42436</v>
      </c>
      <c r="E1607" s="47">
        <v>21</v>
      </c>
      <c r="F1607" s="47">
        <v>20247</v>
      </c>
      <c r="G1607" s="47">
        <v>17297</v>
      </c>
    </row>
    <row r="1608" spans="3:7">
      <c r="C1608" s="49">
        <f t="shared" si="27"/>
        <v>3</v>
      </c>
      <c r="D1608" s="48">
        <v>42436</v>
      </c>
      <c r="E1608" s="47">
        <v>22</v>
      </c>
      <c r="F1608" s="47">
        <v>19765</v>
      </c>
      <c r="G1608" s="47">
        <v>16579</v>
      </c>
    </row>
    <row r="1609" spans="3:7">
      <c r="C1609" s="49">
        <f t="shared" si="27"/>
        <v>3</v>
      </c>
      <c r="D1609" s="48">
        <v>42436</v>
      </c>
      <c r="E1609" s="47">
        <v>23</v>
      </c>
      <c r="F1609" s="47">
        <v>18769</v>
      </c>
      <c r="G1609" s="47">
        <v>15537</v>
      </c>
    </row>
    <row r="1610" spans="3:7">
      <c r="C1610" s="49">
        <f t="shared" si="27"/>
        <v>3</v>
      </c>
      <c r="D1610" s="48">
        <v>42436</v>
      </c>
      <c r="E1610" s="47">
        <v>24</v>
      </c>
      <c r="F1610" s="47">
        <v>17233</v>
      </c>
      <c r="G1610" s="47">
        <v>14202</v>
      </c>
    </row>
    <row r="1611" spans="3:7">
      <c r="C1611" s="49">
        <f t="shared" si="27"/>
        <v>3</v>
      </c>
      <c r="D1611" s="48">
        <v>42437</v>
      </c>
      <c r="E1611" s="47">
        <v>1</v>
      </c>
      <c r="F1611" s="47">
        <v>16967</v>
      </c>
      <c r="G1611" s="47">
        <v>13584</v>
      </c>
    </row>
    <row r="1612" spans="3:7">
      <c r="C1612" s="49">
        <f t="shared" si="27"/>
        <v>3</v>
      </c>
      <c r="D1612" s="48">
        <v>42437</v>
      </c>
      <c r="E1612" s="47">
        <v>2</v>
      </c>
      <c r="F1612" s="47">
        <v>16575</v>
      </c>
      <c r="G1612" s="47">
        <v>13037</v>
      </c>
    </row>
    <row r="1613" spans="3:7">
      <c r="C1613" s="49">
        <f t="shared" si="27"/>
        <v>3</v>
      </c>
      <c r="D1613" s="48">
        <v>42437</v>
      </c>
      <c r="E1613" s="47">
        <v>3</v>
      </c>
      <c r="F1613" s="47">
        <v>16192</v>
      </c>
      <c r="G1613" s="47">
        <v>12877</v>
      </c>
    </row>
    <row r="1614" spans="3:7">
      <c r="C1614" s="49">
        <f t="shared" si="27"/>
        <v>3</v>
      </c>
      <c r="D1614" s="48">
        <v>42437</v>
      </c>
      <c r="E1614" s="47">
        <v>4</v>
      </c>
      <c r="F1614" s="47">
        <v>16194</v>
      </c>
      <c r="G1614" s="47">
        <v>12817</v>
      </c>
    </row>
    <row r="1615" spans="3:7">
      <c r="C1615" s="49">
        <f t="shared" si="27"/>
        <v>3</v>
      </c>
      <c r="D1615" s="48">
        <v>42437</v>
      </c>
      <c r="E1615" s="47">
        <v>5</v>
      </c>
      <c r="F1615" s="47">
        <v>16772</v>
      </c>
      <c r="G1615" s="47">
        <v>13168</v>
      </c>
    </row>
    <row r="1616" spans="3:7">
      <c r="C1616" s="49">
        <f t="shared" si="27"/>
        <v>3</v>
      </c>
      <c r="D1616" s="48">
        <v>42437</v>
      </c>
      <c r="E1616" s="47">
        <v>6</v>
      </c>
      <c r="F1616" s="47">
        <v>17250</v>
      </c>
      <c r="G1616" s="47">
        <v>13895</v>
      </c>
    </row>
    <row r="1617" spans="3:7">
      <c r="C1617" s="49">
        <f t="shared" si="27"/>
        <v>3</v>
      </c>
      <c r="D1617" s="48">
        <v>42437</v>
      </c>
      <c r="E1617" s="47">
        <v>7</v>
      </c>
      <c r="F1617" s="47">
        <v>17954</v>
      </c>
      <c r="G1617" s="47">
        <v>14886</v>
      </c>
    </row>
    <row r="1618" spans="3:7">
      <c r="C1618" s="49">
        <f t="shared" si="27"/>
        <v>3</v>
      </c>
      <c r="D1618" s="48">
        <v>42437</v>
      </c>
      <c r="E1618" s="47">
        <v>8</v>
      </c>
      <c r="F1618" s="47">
        <v>18772</v>
      </c>
      <c r="G1618" s="47">
        <v>15765</v>
      </c>
    </row>
    <row r="1619" spans="3:7">
      <c r="C1619" s="49">
        <f t="shared" si="27"/>
        <v>3</v>
      </c>
      <c r="D1619" s="48">
        <v>42437</v>
      </c>
      <c r="E1619" s="47">
        <v>9</v>
      </c>
      <c r="F1619" s="47">
        <v>19022</v>
      </c>
      <c r="G1619" s="47">
        <v>16000</v>
      </c>
    </row>
    <row r="1620" spans="3:7">
      <c r="C1620" s="49">
        <f t="shared" si="27"/>
        <v>3</v>
      </c>
      <c r="D1620" s="48">
        <v>42437</v>
      </c>
      <c r="E1620" s="47">
        <v>10</v>
      </c>
      <c r="F1620" s="47">
        <v>18847</v>
      </c>
      <c r="G1620" s="47">
        <v>15814</v>
      </c>
    </row>
    <row r="1621" spans="3:7">
      <c r="C1621" s="49">
        <f t="shared" si="27"/>
        <v>3</v>
      </c>
      <c r="D1621" s="48">
        <v>42437</v>
      </c>
      <c r="E1621" s="47">
        <v>11</v>
      </c>
      <c r="F1621" s="47">
        <v>18628</v>
      </c>
      <c r="G1621" s="47">
        <v>15656</v>
      </c>
    </row>
    <row r="1622" spans="3:7">
      <c r="C1622" s="49">
        <f t="shared" si="27"/>
        <v>3</v>
      </c>
      <c r="D1622" s="48">
        <v>42437</v>
      </c>
      <c r="E1622" s="47">
        <v>12</v>
      </c>
      <c r="F1622" s="47">
        <v>18502</v>
      </c>
      <c r="G1622" s="47">
        <v>15489</v>
      </c>
    </row>
    <row r="1623" spans="3:7">
      <c r="C1623" s="49">
        <f t="shared" si="27"/>
        <v>3</v>
      </c>
      <c r="D1623" s="48">
        <v>42437</v>
      </c>
      <c r="E1623" s="47">
        <v>13</v>
      </c>
      <c r="F1623" s="47">
        <v>18446</v>
      </c>
      <c r="G1623" s="47">
        <v>15337</v>
      </c>
    </row>
    <row r="1624" spans="3:7">
      <c r="C1624" s="49">
        <f t="shared" si="27"/>
        <v>3</v>
      </c>
      <c r="D1624" s="48">
        <v>42437</v>
      </c>
      <c r="E1624" s="47">
        <v>14</v>
      </c>
      <c r="F1624" s="47">
        <v>18540</v>
      </c>
      <c r="G1624" s="47">
        <v>15365</v>
      </c>
    </row>
    <row r="1625" spans="3:7">
      <c r="C1625" s="49">
        <f t="shared" si="27"/>
        <v>3</v>
      </c>
      <c r="D1625" s="48">
        <v>42437</v>
      </c>
      <c r="E1625" s="47">
        <v>15</v>
      </c>
      <c r="F1625" s="47">
        <v>18767</v>
      </c>
      <c r="G1625" s="47">
        <v>15294</v>
      </c>
    </row>
    <row r="1626" spans="3:7">
      <c r="C1626" s="49">
        <f t="shared" si="27"/>
        <v>3</v>
      </c>
      <c r="D1626" s="48">
        <v>42437</v>
      </c>
      <c r="E1626" s="47">
        <v>16</v>
      </c>
      <c r="F1626" s="47">
        <v>18873</v>
      </c>
      <c r="G1626" s="47">
        <v>15412</v>
      </c>
    </row>
    <row r="1627" spans="3:7">
      <c r="C1627" s="49">
        <f t="shared" si="27"/>
        <v>3</v>
      </c>
      <c r="D1627" s="48">
        <v>42437</v>
      </c>
      <c r="E1627" s="47">
        <v>17</v>
      </c>
      <c r="F1627" s="47">
        <v>19241</v>
      </c>
      <c r="G1627" s="47">
        <v>15951</v>
      </c>
    </row>
    <row r="1628" spans="3:7">
      <c r="C1628" s="49">
        <f t="shared" si="27"/>
        <v>3</v>
      </c>
      <c r="D1628" s="48">
        <v>42437</v>
      </c>
      <c r="E1628" s="47">
        <v>18</v>
      </c>
      <c r="F1628" s="47">
        <v>20170</v>
      </c>
      <c r="G1628" s="47">
        <v>16883</v>
      </c>
    </row>
    <row r="1629" spans="3:7">
      <c r="C1629" s="49">
        <f t="shared" si="27"/>
        <v>3</v>
      </c>
      <c r="D1629" s="48">
        <v>42437</v>
      </c>
      <c r="E1629" s="47">
        <v>19</v>
      </c>
      <c r="F1629" s="47">
        <v>20485</v>
      </c>
      <c r="G1629" s="47">
        <v>17145</v>
      </c>
    </row>
    <row r="1630" spans="3:7">
      <c r="C1630" s="49">
        <f t="shared" si="27"/>
        <v>3</v>
      </c>
      <c r="D1630" s="48">
        <v>42437</v>
      </c>
      <c r="E1630" s="47">
        <v>20</v>
      </c>
      <c r="F1630" s="47">
        <v>20632</v>
      </c>
      <c r="G1630" s="47">
        <v>17340</v>
      </c>
    </row>
    <row r="1631" spans="3:7">
      <c r="C1631" s="49">
        <f t="shared" si="27"/>
        <v>3</v>
      </c>
      <c r="D1631" s="48">
        <v>42437</v>
      </c>
      <c r="E1631" s="47">
        <v>21</v>
      </c>
      <c r="F1631" s="47">
        <v>20227</v>
      </c>
      <c r="G1631" s="47">
        <v>17062</v>
      </c>
    </row>
    <row r="1632" spans="3:7">
      <c r="C1632" s="49">
        <f t="shared" si="27"/>
        <v>3</v>
      </c>
      <c r="D1632" s="48">
        <v>42437</v>
      </c>
      <c r="E1632" s="47">
        <v>22</v>
      </c>
      <c r="F1632" s="47">
        <v>19203</v>
      </c>
      <c r="G1632" s="47">
        <v>16242</v>
      </c>
    </row>
    <row r="1633" spans="3:7">
      <c r="C1633" s="49">
        <f t="shared" si="27"/>
        <v>3</v>
      </c>
      <c r="D1633" s="48">
        <v>42437</v>
      </c>
      <c r="E1633" s="47">
        <v>23</v>
      </c>
      <c r="F1633" s="47">
        <v>18338</v>
      </c>
      <c r="G1633" s="47">
        <v>15124</v>
      </c>
    </row>
    <row r="1634" spans="3:7">
      <c r="C1634" s="49">
        <f t="shared" si="27"/>
        <v>3</v>
      </c>
      <c r="D1634" s="48">
        <v>42437</v>
      </c>
      <c r="E1634" s="47">
        <v>24</v>
      </c>
      <c r="F1634" s="47">
        <v>17247</v>
      </c>
      <c r="G1634" s="47">
        <v>14055</v>
      </c>
    </row>
    <row r="1635" spans="3:7">
      <c r="C1635" s="49">
        <f t="shared" si="27"/>
        <v>3</v>
      </c>
      <c r="D1635" s="48">
        <v>42438</v>
      </c>
      <c r="E1635" s="47">
        <v>1</v>
      </c>
      <c r="F1635" s="47">
        <v>16469</v>
      </c>
      <c r="G1635" s="47">
        <v>13260</v>
      </c>
    </row>
    <row r="1636" spans="3:7">
      <c r="C1636" s="49">
        <f t="shared" si="27"/>
        <v>3</v>
      </c>
      <c r="D1636" s="48">
        <v>42438</v>
      </c>
      <c r="E1636" s="47">
        <v>2</v>
      </c>
      <c r="F1636" s="47">
        <v>15739</v>
      </c>
      <c r="G1636" s="47">
        <v>12739</v>
      </c>
    </row>
    <row r="1637" spans="3:7">
      <c r="C1637" s="49">
        <f t="shared" si="27"/>
        <v>3</v>
      </c>
      <c r="D1637" s="48">
        <v>42438</v>
      </c>
      <c r="E1637" s="47">
        <v>3</v>
      </c>
      <c r="F1637" s="47">
        <v>15882</v>
      </c>
      <c r="G1637" s="47">
        <v>12500</v>
      </c>
    </row>
    <row r="1638" spans="3:7">
      <c r="C1638" s="49">
        <f t="shared" si="27"/>
        <v>3</v>
      </c>
      <c r="D1638" s="48">
        <v>42438</v>
      </c>
      <c r="E1638" s="47">
        <v>4</v>
      </c>
      <c r="F1638" s="47">
        <v>15811</v>
      </c>
      <c r="G1638" s="47">
        <v>12416</v>
      </c>
    </row>
    <row r="1639" spans="3:7">
      <c r="C1639" s="49">
        <f t="shared" si="27"/>
        <v>3</v>
      </c>
      <c r="D1639" s="48">
        <v>42438</v>
      </c>
      <c r="E1639" s="47">
        <v>5</v>
      </c>
      <c r="F1639" s="47">
        <v>16171</v>
      </c>
      <c r="G1639" s="47">
        <v>12510</v>
      </c>
    </row>
    <row r="1640" spans="3:7">
      <c r="C1640" s="49">
        <f t="shared" si="27"/>
        <v>3</v>
      </c>
      <c r="D1640" s="48">
        <v>42438</v>
      </c>
      <c r="E1640" s="47">
        <v>6</v>
      </c>
      <c r="F1640" s="47">
        <v>16833</v>
      </c>
      <c r="G1640" s="47">
        <v>13198</v>
      </c>
    </row>
    <row r="1641" spans="3:7">
      <c r="C1641" s="49">
        <f t="shared" si="27"/>
        <v>3</v>
      </c>
      <c r="D1641" s="48">
        <v>42438</v>
      </c>
      <c r="E1641" s="47">
        <v>7</v>
      </c>
      <c r="F1641" s="47">
        <v>17079</v>
      </c>
      <c r="G1641" s="47">
        <v>14379</v>
      </c>
    </row>
    <row r="1642" spans="3:7">
      <c r="C1642" s="49">
        <f t="shared" si="27"/>
        <v>3</v>
      </c>
      <c r="D1642" s="48">
        <v>42438</v>
      </c>
      <c r="E1642" s="47">
        <v>8</v>
      </c>
      <c r="F1642" s="47">
        <v>18240</v>
      </c>
      <c r="G1642" s="47">
        <v>15313</v>
      </c>
    </row>
    <row r="1643" spans="3:7">
      <c r="C1643" s="49">
        <f t="shared" si="27"/>
        <v>3</v>
      </c>
      <c r="D1643" s="48">
        <v>42438</v>
      </c>
      <c r="E1643" s="47">
        <v>9</v>
      </c>
      <c r="F1643" s="47">
        <v>18292</v>
      </c>
      <c r="G1643" s="47">
        <v>15428</v>
      </c>
    </row>
    <row r="1644" spans="3:7">
      <c r="C1644" s="49">
        <f t="shared" si="27"/>
        <v>3</v>
      </c>
      <c r="D1644" s="48">
        <v>42438</v>
      </c>
      <c r="E1644" s="47">
        <v>10</v>
      </c>
      <c r="F1644" s="47">
        <v>18220</v>
      </c>
      <c r="G1644" s="47">
        <v>15428</v>
      </c>
    </row>
    <row r="1645" spans="3:7">
      <c r="C1645" s="49">
        <f t="shared" si="27"/>
        <v>3</v>
      </c>
      <c r="D1645" s="48">
        <v>42438</v>
      </c>
      <c r="E1645" s="47">
        <v>11</v>
      </c>
      <c r="F1645" s="47">
        <v>18360</v>
      </c>
      <c r="G1645" s="47">
        <v>15559</v>
      </c>
    </row>
    <row r="1646" spans="3:7">
      <c r="C1646" s="49">
        <f t="shared" si="27"/>
        <v>3</v>
      </c>
      <c r="D1646" s="48">
        <v>42438</v>
      </c>
      <c r="E1646" s="47">
        <v>12</v>
      </c>
      <c r="F1646" s="47">
        <v>18343</v>
      </c>
      <c r="G1646" s="47">
        <v>15645</v>
      </c>
    </row>
    <row r="1647" spans="3:7">
      <c r="C1647" s="49">
        <f t="shared" si="27"/>
        <v>3</v>
      </c>
      <c r="D1647" s="48">
        <v>42438</v>
      </c>
      <c r="E1647" s="47">
        <v>13</v>
      </c>
      <c r="F1647" s="47">
        <v>18017</v>
      </c>
      <c r="G1647" s="47">
        <v>15523</v>
      </c>
    </row>
    <row r="1648" spans="3:7">
      <c r="C1648" s="49">
        <f t="shared" si="27"/>
        <v>3</v>
      </c>
      <c r="D1648" s="48">
        <v>42438</v>
      </c>
      <c r="E1648" s="47">
        <v>14</v>
      </c>
      <c r="F1648" s="47">
        <v>17881</v>
      </c>
      <c r="G1648" s="47">
        <v>15372</v>
      </c>
    </row>
    <row r="1649" spans="3:7">
      <c r="C1649" s="49">
        <f t="shared" si="27"/>
        <v>3</v>
      </c>
      <c r="D1649" s="48">
        <v>42438</v>
      </c>
      <c r="E1649" s="47">
        <v>15</v>
      </c>
      <c r="F1649" s="47">
        <v>17997</v>
      </c>
      <c r="G1649" s="47">
        <v>15414</v>
      </c>
    </row>
    <row r="1650" spans="3:7">
      <c r="C1650" s="49">
        <f t="shared" si="27"/>
        <v>3</v>
      </c>
      <c r="D1650" s="48">
        <v>42438</v>
      </c>
      <c r="E1650" s="47">
        <v>16</v>
      </c>
      <c r="F1650" s="47">
        <v>17953</v>
      </c>
      <c r="G1650" s="47">
        <v>15585</v>
      </c>
    </row>
    <row r="1651" spans="3:7">
      <c r="C1651" s="49">
        <f t="shared" si="27"/>
        <v>3</v>
      </c>
      <c r="D1651" s="48">
        <v>42438</v>
      </c>
      <c r="E1651" s="47">
        <v>17</v>
      </c>
      <c r="F1651" s="47">
        <v>18118</v>
      </c>
      <c r="G1651" s="47">
        <v>15926</v>
      </c>
    </row>
    <row r="1652" spans="3:7">
      <c r="C1652" s="49">
        <f t="shared" si="27"/>
        <v>3</v>
      </c>
      <c r="D1652" s="48">
        <v>42438</v>
      </c>
      <c r="E1652" s="47">
        <v>18</v>
      </c>
      <c r="F1652" s="47">
        <v>18710</v>
      </c>
      <c r="G1652" s="47">
        <v>16490</v>
      </c>
    </row>
    <row r="1653" spans="3:7">
      <c r="C1653" s="49">
        <f t="shared" si="27"/>
        <v>3</v>
      </c>
      <c r="D1653" s="48">
        <v>42438</v>
      </c>
      <c r="E1653" s="47">
        <v>19</v>
      </c>
      <c r="F1653" s="47">
        <v>19118</v>
      </c>
      <c r="G1653" s="47">
        <v>16985</v>
      </c>
    </row>
    <row r="1654" spans="3:7">
      <c r="C1654" s="49">
        <f t="shared" si="27"/>
        <v>3</v>
      </c>
      <c r="D1654" s="48">
        <v>42438</v>
      </c>
      <c r="E1654" s="47">
        <v>20</v>
      </c>
      <c r="F1654" s="47">
        <v>19241</v>
      </c>
      <c r="G1654" s="47">
        <v>17204</v>
      </c>
    </row>
    <row r="1655" spans="3:7">
      <c r="C1655" s="49">
        <f t="shared" si="27"/>
        <v>3</v>
      </c>
      <c r="D1655" s="48">
        <v>42438</v>
      </c>
      <c r="E1655" s="47">
        <v>21</v>
      </c>
      <c r="F1655" s="47">
        <v>19032</v>
      </c>
      <c r="G1655" s="47">
        <v>16820</v>
      </c>
    </row>
    <row r="1656" spans="3:7">
      <c r="C1656" s="49">
        <f t="shared" si="27"/>
        <v>3</v>
      </c>
      <c r="D1656" s="48">
        <v>42438</v>
      </c>
      <c r="E1656" s="47">
        <v>22</v>
      </c>
      <c r="F1656" s="47">
        <v>18415</v>
      </c>
      <c r="G1656" s="47">
        <v>16118</v>
      </c>
    </row>
    <row r="1657" spans="3:7">
      <c r="C1657" s="49">
        <f t="shared" si="27"/>
        <v>3</v>
      </c>
      <c r="D1657" s="48">
        <v>42438</v>
      </c>
      <c r="E1657" s="47">
        <v>23</v>
      </c>
      <c r="F1657" s="47">
        <v>17164</v>
      </c>
      <c r="G1657" s="47">
        <v>14996</v>
      </c>
    </row>
    <row r="1658" spans="3:7">
      <c r="C1658" s="49">
        <f t="shared" si="27"/>
        <v>3</v>
      </c>
      <c r="D1658" s="48">
        <v>42438</v>
      </c>
      <c r="E1658" s="47">
        <v>24</v>
      </c>
      <c r="F1658" s="47">
        <v>16253</v>
      </c>
      <c r="G1658" s="47">
        <v>13809</v>
      </c>
    </row>
    <row r="1659" spans="3:7">
      <c r="C1659" s="49">
        <f t="shared" si="27"/>
        <v>3</v>
      </c>
      <c r="D1659" s="48">
        <v>42439</v>
      </c>
      <c r="E1659" s="47">
        <v>1</v>
      </c>
      <c r="F1659" s="47">
        <v>15836</v>
      </c>
      <c r="G1659" s="47">
        <v>13160</v>
      </c>
    </row>
    <row r="1660" spans="3:7">
      <c r="C1660" s="49">
        <f t="shared" si="27"/>
        <v>3</v>
      </c>
      <c r="D1660" s="48">
        <v>42439</v>
      </c>
      <c r="E1660" s="47">
        <v>2</v>
      </c>
      <c r="F1660" s="47">
        <v>15304</v>
      </c>
      <c r="G1660" s="47">
        <v>12771</v>
      </c>
    </row>
    <row r="1661" spans="3:7">
      <c r="C1661" s="49">
        <f t="shared" si="27"/>
        <v>3</v>
      </c>
      <c r="D1661" s="48">
        <v>42439</v>
      </c>
      <c r="E1661" s="47">
        <v>3</v>
      </c>
      <c r="F1661" s="47">
        <v>14871</v>
      </c>
      <c r="G1661" s="47">
        <v>12563</v>
      </c>
    </row>
    <row r="1662" spans="3:7">
      <c r="C1662" s="49">
        <f t="shared" si="27"/>
        <v>3</v>
      </c>
      <c r="D1662" s="48">
        <v>42439</v>
      </c>
      <c r="E1662" s="47">
        <v>4</v>
      </c>
      <c r="F1662" s="47">
        <v>14928</v>
      </c>
      <c r="G1662" s="47">
        <v>12567</v>
      </c>
    </row>
    <row r="1663" spans="3:7">
      <c r="C1663" s="49">
        <f t="shared" si="27"/>
        <v>3</v>
      </c>
      <c r="D1663" s="48">
        <v>42439</v>
      </c>
      <c r="E1663" s="47">
        <v>5</v>
      </c>
      <c r="F1663" s="47">
        <v>15033</v>
      </c>
      <c r="G1663" s="47">
        <v>12681</v>
      </c>
    </row>
    <row r="1664" spans="3:7">
      <c r="C1664" s="49">
        <f t="shared" si="27"/>
        <v>3</v>
      </c>
      <c r="D1664" s="48">
        <v>42439</v>
      </c>
      <c r="E1664" s="47">
        <v>6</v>
      </c>
      <c r="F1664" s="47">
        <v>15982</v>
      </c>
      <c r="G1664" s="47">
        <v>13389</v>
      </c>
    </row>
    <row r="1665" spans="3:7">
      <c r="C1665" s="49">
        <f t="shared" si="27"/>
        <v>3</v>
      </c>
      <c r="D1665" s="48">
        <v>42439</v>
      </c>
      <c r="E1665" s="47">
        <v>7</v>
      </c>
      <c r="F1665" s="47">
        <v>17493</v>
      </c>
      <c r="G1665" s="47">
        <v>14616</v>
      </c>
    </row>
    <row r="1666" spans="3:7">
      <c r="C1666" s="49">
        <f t="shared" si="27"/>
        <v>3</v>
      </c>
      <c r="D1666" s="48">
        <v>42439</v>
      </c>
      <c r="E1666" s="47">
        <v>8</v>
      </c>
      <c r="F1666" s="47">
        <v>18372</v>
      </c>
      <c r="G1666" s="47">
        <v>15839</v>
      </c>
    </row>
    <row r="1667" spans="3:7">
      <c r="C1667" s="49">
        <f t="shared" si="27"/>
        <v>3</v>
      </c>
      <c r="D1667" s="48">
        <v>42439</v>
      </c>
      <c r="E1667" s="47">
        <v>9</v>
      </c>
      <c r="F1667" s="47">
        <v>18981</v>
      </c>
      <c r="G1667" s="47">
        <v>16251</v>
      </c>
    </row>
    <row r="1668" spans="3:7">
      <c r="C1668" s="49">
        <f t="shared" ref="C1668:C1731" si="28">MONTH(D1668)</f>
        <v>3</v>
      </c>
      <c r="D1668" s="48">
        <v>42439</v>
      </c>
      <c r="E1668" s="47">
        <v>10</v>
      </c>
      <c r="F1668" s="47">
        <v>18797</v>
      </c>
      <c r="G1668" s="47">
        <v>16367</v>
      </c>
    </row>
    <row r="1669" spans="3:7">
      <c r="C1669" s="49">
        <f t="shared" si="28"/>
        <v>3</v>
      </c>
      <c r="D1669" s="48">
        <v>42439</v>
      </c>
      <c r="E1669" s="47">
        <v>11</v>
      </c>
      <c r="F1669" s="47">
        <v>19028</v>
      </c>
      <c r="G1669" s="47">
        <v>16572</v>
      </c>
    </row>
    <row r="1670" spans="3:7">
      <c r="C1670" s="49">
        <f t="shared" si="28"/>
        <v>3</v>
      </c>
      <c r="D1670" s="48">
        <v>42439</v>
      </c>
      <c r="E1670" s="47">
        <v>12</v>
      </c>
      <c r="F1670" s="47">
        <v>18748</v>
      </c>
      <c r="G1670" s="47">
        <v>16692</v>
      </c>
    </row>
    <row r="1671" spans="3:7">
      <c r="C1671" s="49">
        <f t="shared" si="28"/>
        <v>3</v>
      </c>
      <c r="D1671" s="48">
        <v>42439</v>
      </c>
      <c r="E1671" s="47">
        <v>13</v>
      </c>
      <c r="F1671" s="47">
        <v>18534</v>
      </c>
      <c r="G1671" s="47">
        <v>16483</v>
      </c>
    </row>
    <row r="1672" spans="3:7">
      <c r="C1672" s="49">
        <f t="shared" si="28"/>
        <v>3</v>
      </c>
      <c r="D1672" s="48">
        <v>42439</v>
      </c>
      <c r="E1672" s="47">
        <v>14</v>
      </c>
      <c r="F1672" s="47">
        <v>18572</v>
      </c>
      <c r="G1672" s="47">
        <v>16480</v>
      </c>
    </row>
    <row r="1673" spans="3:7">
      <c r="C1673" s="49">
        <f t="shared" si="28"/>
        <v>3</v>
      </c>
      <c r="D1673" s="48">
        <v>42439</v>
      </c>
      <c r="E1673" s="47">
        <v>15</v>
      </c>
      <c r="F1673" s="47">
        <v>18577</v>
      </c>
      <c r="G1673" s="47">
        <v>16473</v>
      </c>
    </row>
    <row r="1674" spans="3:7">
      <c r="C1674" s="49">
        <f t="shared" si="28"/>
        <v>3</v>
      </c>
      <c r="D1674" s="48">
        <v>42439</v>
      </c>
      <c r="E1674" s="47">
        <v>16</v>
      </c>
      <c r="F1674" s="47">
        <v>18435</v>
      </c>
      <c r="G1674" s="47">
        <v>16338</v>
      </c>
    </row>
    <row r="1675" spans="3:7">
      <c r="C1675" s="49">
        <f t="shared" si="28"/>
        <v>3</v>
      </c>
      <c r="D1675" s="48">
        <v>42439</v>
      </c>
      <c r="E1675" s="47">
        <v>17</v>
      </c>
      <c r="F1675" s="47">
        <v>18827</v>
      </c>
      <c r="G1675" s="47">
        <v>16774</v>
      </c>
    </row>
    <row r="1676" spans="3:7">
      <c r="C1676" s="49">
        <f t="shared" si="28"/>
        <v>3</v>
      </c>
      <c r="D1676" s="48">
        <v>42439</v>
      </c>
      <c r="E1676" s="47">
        <v>18</v>
      </c>
      <c r="F1676" s="47">
        <v>19087</v>
      </c>
      <c r="G1676" s="47">
        <v>17071</v>
      </c>
    </row>
    <row r="1677" spans="3:7">
      <c r="C1677" s="49">
        <f t="shared" si="28"/>
        <v>3</v>
      </c>
      <c r="D1677" s="48">
        <v>42439</v>
      </c>
      <c r="E1677" s="47">
        <v>19</v>
      </c>
      <c r="F1677" s="47">
        <v>19296</v>
      </c>
      <c r="G1677" s="47">
        <v>17502</v>
      </c>
    </row>
    <row r="1678" spans="3:7">
      <c r="C1678" s="49">
        <f t="shared" si="28"/>
        <v>3</v>
      </c>
      <c r="D1678" s="48">
        <v>42439</v>
      </c>
      <c r="E1678" s="47">
        <v>20</v>
      </c>
      <c r="F1678" s="47">
        <v>19662</v>
      </c>
      <c r="G1678" s="47">
        <v>17715</v>
      </c>
    </row>
    <row r="1679" spans="3:7">
      <c r="C1679" s="49">
        <f t="shared" si="28"/>
        <v>3</v>
      </c>
      <c r="D1679" s="48">
        <v>42439</v>
      </c>
      <c r="E1679" s="47">
        <v>21</v>
      </c>
      <c r="F1679" s="47">
        <v>19508</v>
      </c>
      <c r="G1679" s="47">
        <v>17516</v>
      </c>
    </row>
    <row r="1680" spans="3:7">
      <c r="C1680" s="49">
        <f t="shared" si="28"/>
        <v>3</v>
      </c>
      <c r="D1680" s="48">
        <v>42439</v>
      </c>
      <c r="E1680" s="47">
        <v>22</v>
      </c>
      <c r="F1680" s="47">
        <v>19043</v>
      </c>
      <c r="G1680" s="47">
        <v>16664</v>
      </c>
    </row>
    <row r="1681" spans="3:7">
      <c r="C1681" s="49">
        <f t="shared" si="28"/>
        <v>3</v>
      </c>
      <c r="D1681" s="48">
        <v>42439</v>
      </c>
      <c r="E1681" s="47">
        <v>23</v>
      </c>
      <c r="F1681" s="47">
        <v>17881</v>
      </c>
      <c r="G1681" s="47">
        <v>15609</v>
      </c>
    </row>
    <row r="1682" spans="3:7">
      <c r="C1682" s="49">
        <f t="shared" si="28"/>
        <v>3</v>
      </c>
      <c r="D1682" s="48">
        <v>42439</v>
      </c>
      <c r="E1682" s="47">
        <v>24</v>
      </c>
      <c r="F1682" s="47">
        <v>16626</v>
      </c>
      <c r="G1682" s="47">
        <v>14398</v>
      </c>
    </row>
    <row r="1683" spans="3:7">
      <c r="C1683" s="49">
        <f t="shared" si="28"/>
        <v>3</v>
      </c>
      <c r="D1683" s="48">
        <v>42440</v>
      </c>
      <c r="E1683" s="47">
        <v>1</v>
      </c>
      <c r="F1683" s="47">
        <v>16136</v>
      </c>
      <c r="G1683" s="47">
        <v>13504</v>
      </c>
    </row>
    <row r="1684" spans="3:7">
      <c r="C1684" s="49">
        <f t="shared" si="28"/>
        <v>3</v>
      </c>
      <c r="D1684" s="48">
        <v>42440</v>
      </c>
      <c r="E1684" s="47">
        <v>2</v>
      </c>
      <c r="F1684" s="47">
        <v>15547</v>
      </c>
      <c r="G1684" s="47">
        <v>13121</v>
      </c>
    </row>
    <row r="1685" spans="3:7">
      <c r="C1685" s="49">
        <f t="shared" si="28"/>
        <v>3</v>
      </c>
      <c r="D1685" s="48">
        <v>42440</v>
      </c>
      <c r="E1685" s="47">
        <v>3</v>
      </c>
      <c r="F1685" s="47">
        <v>15279</v>
      </c>
      <c r="G1685" s="47">
        <v>13072</v>
      </c>
    </row>
    <row r="1686" spans="3:7">
      <c r="C1686" s="49">
        <f t="shared" si="28"/>
        <v>3</v>
      </c>
      <c r="D1686" s="48">
        <v>42440</v>
      </c>
      <c r="E1686" s="47">
        <v>4</v>
      </c>
      <c r="F1686" s="47">
        <v>15316</v>
      </c>
      <c r="G1686" s="47">
        <v>12968</v>
      </c>
    </row>
    <row r="1687" spans="3:7">
      <c r="C1687" s="49">
        <f t="shared" si="28"/>
        <v>3</v>
      </c>
      <c r="D1687" s="48">
        <v>42440</v>
      </c>
      <c r="E1687" s="47">
        <v>5</v>
      </c>
      <c r="F1687" s="47">
        <v>15441</v>
      </c>
      <c r="G1687" s="47">
        <v>12884</v>
      </c>
    </row>
    <row r="1688" spans="3:7">
      <c r="C1688" s="49">
        <f t="shared" si="28"/>
        <v>3</v>
      </c>
      <c r="D1688" s="48">
        <v>42440</v>
      </c>
      <c r="E1688" s="47">
        <v>6</v>
      </c>
      <c r="F1688" s="47">
        <v>15979</v>
      </c>
      <c r="G1688" s="47">
        <v>13649</v>
      </c>
    </row>
    <row r="1689" spans="3:7">
      <c r="C1689" s="49">
        <f t="shared" si="28"/>
        <v>3</v>
      </c>
      <c r="D1689" s="48">
        <v>42440</v>
      </c>
      <c r="E1689" s="47">
        <v>7</v>
      </c>
      <c r="F1689" s="47">
        <v>17018</v>
      </c>
      <c r="G1689" s="47">
        <v>14833</v>
      </c>
    </row>
    <row r="1690" spans="3:7">
      <c r="C1690" s="49">
        <f t="shared" si="28"/>
        <v>3</v>
      </c>
      <c r="D1690" s="48">
        <v>42440</v>
      </c>
      <c r="E1690" s="47">
        <v>8</v>
      </c>
      <c r="F1690" s="47">
        <v>18436</v>
      </c>
      <c r="G1690" s="47">
        <v>16122</v>
      </c>
    </row>
    <row r="1691" spans="3:7">
      <c r="C1691" s="49">
        <f t="shared" si="28"/>
        <v>3</v>
      </c>
      <c r="D1691" s="48">
        <v>42440</v>
      </c>
      <c r="E1691" s="47">
        <v>9</v>
      </c>
      <c r="F1691" s="47">
        <v>18645</v>
      </c>
      <c r="G1691" s="47">
        <v>16303</v>
      </c>
    </row>
    <row r="1692" spans="3:7">
      <c r="C1692" s="49">
        <f t="shared" si="28"/>
        <v>3</v>
      </c>
      <c r="D1692" s="48">
        <v>42440</v>
      </c>
      <c r="E1692" s="47">
        <v>10</v>
      </c>
      <c r="F1692" s="47">
        <v>18678</v>
      </c>
      <c r="G1692" s="47">
        <v>16203</v>
      </c>
    </row>
    <row r="1693" spans="3:7">
      <c r="C1693" s="49">
        <f t="shared" si="28"/>
        <v>3</v>
      </c>
      <c r="D1693" s="48">
        <v>42440</v>
      </c>
      <c r="E1693" s="47">
        <v>11</v>
      </c>
      <c r="F1693" s="47">
        <v>18561</v>
      </c>
      <c r="G1693" s="47">
        <v>15891</v>
      </c>
    </row>
    <row r="1694" spans="3:7">
      <c r="C1694" s="49">
        <f t="shared" si="28"/>
        <v>3</v>
      </c>
      <c r="D1694" s="48">
        <v>42440</v>
      </c>
      <c r="E1694" s="47">
        <v>12</v>
      </c>
      <c r="F1694" s="47">
        <v>18234</v>
      </c>
      <c r="G1694" s="47">
        <v>15416</v>
      </c>
    </row>
    <row r="1695" spans="3:7">
      <c r="C1695" s="49">
        <f t="shared" si="28"/>
        <v>3</v>
      </c>
      <c r="D1695" s="48">
        <v>42440</v>
      </c>
      <c r="E1695" s="47">
        <v>13</v>
      </c>
      <c r="F1695" s="47">
        <v>17694</v>
      </c>
      <c r="G1695" s="47">
        <v>14941</v>
      </c>
    </row>
    <row r="1696" spans="3:7">
      <c r="C1696" s="49">
        <f t="shared" si="28"/>
        <v>3</v>
      </c>
      <c r="D1696" s="48">
        <v>42440</v>
      </c>
      <c r="E1696" s="47">
        <v>14</v>
      </c>
      <c r="F1696" s="47">
        <v>17508</v>
      </c>
      <c r="G1696" s="47">
        <v>14680</v>
      </c>
    </row>
    <row r="1697" spans="3:7">
      <c r="C1697" s="49">
        <f t="shared" si="28"/>
        <v>3</v>
      </c>
      <c r="D1697" s="48">
        <v>42440</v>
      </c>
      <c r="E1697" s="47">
        <v>15</v>
      </c>
      <c r="F1697" s="47">
        <v>17510</v>
      </c>
      <c r="G1697" s="47">
        <v>14532</v>
      </c>
    </row>
    <row r="1698" spans="3:7">
      <c r="C1698" s="49">
        <f t="shared" si="28"/>
        <v>3</v>
      </c>
      <c r="D1698" s="48">
        <v>42440</v>
      </c>
      <c r="E1698" s="47">
        <v>16</v>
      </c>
      <c r="F1698" s="47">
        <v>17635</v>
      </c>
      <c r="G1698" s="47">
        <v>14606</v>
      </c>
    </row>
    <row r="1699" spans="3:7">
      <c r="C1699" s="49">
        <f t="shared" si="28"/>
        <v>3</v>
      </c>
      <c r="D1699" s="48">
        <v>42440</v>
      </c>
      <c r="E1699" s="47">
        <v>17</v>
      </c>
      <c r="F1699" s="47">
        <v>17801</v>
      </c>
      <c r="G1699" s="47">
        <v>15159</v>
      </c>
    </row>
    <row r="1700" spans="3:7">
      <c r="C1700" s="49">
        <f t="shared" si="28"/>
        <v>3</v>
      </c>
      <c r="D1700" s="48">
        <v>42440</v>
      </c>
      <c r="E1700" s="47">
        <v>18</v>
      </c>
      <c r="F1700" s="47">
        <v>18284</v>
      </c>
      <c r="G1700" s="47">
        <v>15833</v>
      </c>
    </row>
    <row r="1701" spans="3:7">
      <c r="C1701" s="49">
        <f t="shared" si="28"/>
        <v>3</v>
      </c>
      <c r="D1701" s="48">
        <v>42440</v>
      </c>
      <c r="E1701" s="47">
        <v>19</v>
      </c>
      <c r="F1701" s="47">
        <v>18786</v>
      </c>
      <c r="G1701" s="47">
        <v>16506</v>
      </c>
    </row>
    <row r="1702" spans="3:7">
      <c r="C1702" s="49">
        <f t="shared" si="28"/>
        <v>3</v>
      </c>
      <c r="D1702" s="48">
        <v>42440</v>
      </c>
      <c r="E1702" s="47">
        <v>20</v>
      </c>
      <c r="F1702" s="47">
        <v>19225</v>
      </c>
      <c r="G1702" s="47">
        <v>17103</v>
      </c>
    </row>
    <row r="1703" spans="3:7">
      <c r="C1703" s="49">
        <f t="shared" si="28"/>
        <v>3</v>
      </c>
      <c r="D1703" s="48">
        <v>42440</v>
      </c>
      <c r="E1703" s="47">
        <v>21</v>
      </c>
      <c r="F1703" s="47">
        <v>18946</v>
      </c>
      <c r="G1703" s="47">
        <v>16864</v>
      </c>
    </row>
    <row r="1704" spans="3:7">
      <c r="C1704" s="49">
        <f t="shared" si="28"/>
        <v>3</v>
      </c>
      <c r="D1704" s="48">
        <v>42440</v>
      </c>
      <c r="E1704" s="47">
        <v>22</v>
      </c>
      <c r="F1704" s="47">
        <v>18763</v>
      </c>
      <c r="G1704" s="47">
        <v>16355</v>
      </c>
    </row>
    <row r="1705" spans="3:7">
      <c r="C1705" s="49">
        <f t="shared" si="28"/>
        <v>3</v>
      </c>
      <c r="D1705" s="48">
        <v>42440</v>
      </c>
      <c r="E1705" s="47">
        <v>23</v>
      </c>
      <c r="F1705" s="47">
        <v>17795</v>
      </c>
      <c r="G1705" s="47">
        <v>15333</v>
      </c>
    </row>
    <row r="1706" spans="3:7">
      <c r="C1706" s="49">
        <f t="shared" si="28"/>
        <v>3</v>
      </c>
      <c r="D1706" s="48">
        <v>42440</v>
      </c>
      <c r="E1706" s="47">
        <v>24</v>
      </c>
      <c r="F1706" s="47">
        <v>16835</v>
      </c>
      <c r="G1706" s="47">
        <v>14320</v>
      </c>
    </row>
    <row r="1707" spans="3:7">
      <c r="C1707" s="49">
        <f t="shared" si="28"/>
        <v>3</v>
      </c>
      <c r="D1707" s="48">
        <v>42441</v>
      </c>
      <c r="E1707" s="47">
        <v>1</v>
      </c>
      <c r="F1707" s="47">
        <v>15990</v>
      </c>
      <c r="G1707" s="47">
        <v>13486</v>
      </c>
    </row>
    <row r="1708" spans="3:7">
      <c r="C1708" s="49">
        <f t="shared" si="28"/>
        <v>3</v>
      </c>
      <c r="D1708" s="48">
        <v>42441</v>
      </c>
      <c r="E1708" s="47">
        <v>2</v>
      </c>
      <c r="F1708" s="47">
        <v>15736</v>
      </c>
      <c r="G1708" s="47">
        <v>13017</v>
      </c>
    </row>
    <row r="1709" spans="3:7">
      <c r="C1709" s="49">
        <f t="shared" si="28"/>
        <v>3</v>
      </c>
      <c r="D1709" s="48">
        <v>42441</v>
      </c>
      <c r="E1709" s="47">
        <v>3</v>
      </c>
      <c r="F1709" s="47">
        <v>15733</v>
      </c>
      <c r="G1709" s="47">
        <v>12634</v>
      </c>
    </row>
    <row r="1710" spans="3:7">
      <c r="C1710" s="49">
        <f t="shared" si="28"/>
        <v>3</v>
      </c>
      <c r="D1710" s="48">
        <v>42441</v>
      </c>
      <c r="E1710" s="47">
        <v>4</v>
      </c>
      <c r="F1710" s="47">
        <v>15588</v>
      </c>
      <c r="G1710" s="47">
        <v>12505</v>
      </c>
    </row>
    <row r="1711" spans="3:7">
      <c r="C1711" s="49">
        <f t="shared" si="28"/>
        <v>3</v>
      </c>
      <c r="D1711" s="48">
        <v>42441</v>
      </c>
      <c r="E1711" s="47">
        <v>5</v>
      </c>
      <c r="F1711" s="47">
        <v>15915</v>
      </c>
      <c r="G1711" s="47">
        <v>12740</v>
      </c>
    </row>
    <row r="1712" spans="3:7">
      <c r="C1712" s="49">
        <f t="shared" si="28"/>
        <v>3</v>
      </c>
      <c r="D1712" s="48">
        <v>42441</v>
      </c>
      <c r="E1712" s="47">
        <v>6</v>
      </c>
      <c r="F1712" s="47">
        <v>16039</v>
      </c>
      <c r="G1712" s="47">
        <v>13007</v>
      </c>
    </row>
    <row r="1713" spans="3:7">
      <c r="C1713" s="49">
        <f t="shared" si="28"/>
        <v>3</v>
      </c>
      <c r="D1713" s="48">
        <v>42441</v>
      </c>
      <c r="E1713" s="47">
        <v>7</v>
      </c>
      <c r="F1713" s="47">
        <v>16248</v>
      </c>
      <c r="G1713" s="47">
        <v>13478</v>
      </c>
    </row>
    <row r="1714" spans="3:7">
      <c r="C1714" s="49">
        <f t="shared" si="28"/>
        <v>3</v>
      </c>
      <c r="D1714" s="48">
        <v>42441</v>
      </c>
      <c r="E1714" s="47">
        <v>8</v>
      </c>
      <c r="F1714" s="47">
        <v>16147</v>
      </c>
      <c r="G1714" s="47">
        <v>13660</v>
      </c>
    </row>
    <row r="1715" spans="3:7">
      <c r="C1715" s="49">
        <f t="shared" si="28"/>
        <v>3</v>
      </c>
      <c r="D1715" s="48">
        <v>42441</v>
      </c>
      <c r="E1715" s="47">
        <v>9</v>
      </c>
      <c r="F1715" s="47">
        <v>16520</v>
      </c>
      <c r="G1715" s="47">
        <v>13888</v>
      </c>
    </row>
    <row r="1716" spans="3:7">
      <c r="C1716" s="49">
        <f t="shared" si="28"/>
        <v>3</v>
      </c>
      <c r="D1716" s="48">
        <v>42441</v>
      </c>
      <c r="E1716" s="47">
        <v>10</v>
      </c>
      <c r="F1716" s="47">
        <v>16465</v>
      </c>
      <c r="G1716" s="47">
        <v>13782</v>
      </c>
    </row>
    <row r="1717" spans="3:7">
      <c r="C1717" s="49">
        <f t="shared" si="28"/>
        <v>3</v>
      </c>
      <c r="D1717" s="48">
        <v>42441</v>
      </c>
      <c r="E1717" s="47">
        <v>11</v>
      </c>
      <c r="F1717" s="47">
        <v>16841</v>
      </c>
      <c r="G1717" s="47">
        <v>13899</v>
      </c>
    </row>
    <row r="1718" spans="3:7">
      <c r="C1718" s="49">
        <f t="shared" si="28"/>
        <v>3</v>
      </c>
      <c r="D1718" s="48">
        <v>42441</v>
      </c>
      <c r="E1718" s="47">
        <v>12</v>
      </c>
      <c r="F1718" s="47">
        <v>16766</v>
      </c>
      <c r="G1718" s="47">
        <v>13749</v>
      </c>
    </row>
    <row r="1719" spans="3:7">
      <c r="C1719" s="49">
        <f t="shared" si="28"/>
        <v>3</v>
      </c>
      <c r="D1719" s="48">
        <v>42441</v>
      </c>
      <c r="E1719" s="47">
        <v>13</v>
      </c>
      <c r="F1719" s="47">
        <v>16395</v>
      </c>
      <c r="G1719" s="47">
        <v>13541</v>
      </c>
    </row>
    <row r="1720" spans="3:7">
      <c r="C1720" s="49">
        <f t="shared" si="28"/>
        <v>3</v>
      </c>
      <c r="D1720" s="48">
        <v>42441</v>
      </c>
      <c r="E1720" s="47">
        <v>14</v>
      </c>
      <c r="F1720" s="47">
        <v>16343</v>
      </c>
      <c r="G1720" s="47">
        <v>13321</v>
      </c>
    </row>
    <row r="1721" spans="3:7">
      <c r="C1721" s="49">
        <f t="shared" si="28"/>
        <v>3</v>
      </c>
      <c r="D1721" s="48">
        <v>42441</v>
      </c>
      <c r="E1721" s="47">
        <v>15</v>
      </c>
      <c r="F1721" s="47">
        <v>16185</v>
      </c>
      <c r="G1721" s="47">
        <v>13266</v>
      </c>
    </row>
    <row r="1722" spans="3:7">
      <c r="C1722" s="49">
        <f t="shared" si="28"/>
        <v>3</v>
      </c>
      <c r="D1722" s="48">
        <v>42441</v>
      </c>
      <c r="E1722" s="47">
        <v>16</v>
      </c>
      <c r="F1722" s="47">
        <v>16433</v>
      </c>
      <c r="G1722" s="47">
        <v>13636</v>
      </c>
    </row>
    <row r="1723" spans="3:7">
      <c r="C1723" s="49">
        <f t="shared" si="28"/>
        <v>3</v>
      </c>
      <c r="D1723" s="48">
        <v>42441</v>
      </c>
      <c r="E1723" s="47">
        <v>17</v>
      </c>
      <c r="F1723" s="47">
        <v>16783</v>
      </c>
      <c r="G1723" s="47">
        <v>14275</v>
      </c>
    </row>
    <row r="1724" spans="3:7">
      <c r="C1724" s="49">
        <f t="shared" si="28"/>
        <v>3</v>
      </c>
      <c r="D1724" s="48">
        <v>42441</v>
      </c>
      <c r="E1724" s="47">
        <v>18</v>
      </c>
      <c r="F1724" s="47">
        <v>17322</v>
      </c>
      <c r="G1724" s="47">
        <v>14876</v>
      </c>
    </row>
    <row r="1725" spans="3:7">
      <c r="C1725" s="49">
        <f t="shared" si="28"/>
        <v>3</v>
      </c>
      <c r="D1725" s="48">
        <v>42441</v>
      </c>
      <c r="E1725" s="47">
        <v>19</v>
      </c>
      <c r="F1725" s="47">
        <v>17906</v>
      </c>
      <c r="G1725" s="47">
        <v>15379</v>
      </c>
    </row>
    <row r="1726" spans="3:7">
      <c r="C1726" s="49">
        <f t="shared" si="28"/>
        <v>3</v>
      </c>
      <c r="D1726" s="48">
        <v>42441</v>
      </c>
      <c r="E1726" s="47">
        <v>20</v>
      </c>
      <c r="F1726" s="47">
        <v>17920</v>
      </c>
      <c r="G1726" s="47">
        <v>15580</v>
      </c>
    </row>
    <row r="1727" spans="3:7">
      <c r="C1727" s="49">
        <f t="shared" si="28"/>
        <v>3</v>
      </c>
      <c r="D1727" s="48">
        <v>42441</v>
      </c>
      <c r="E1727" s="47">
        <v>21</v>
      </c>
      <c r="F1727" s="47">
        <v>17574</v>
      </c>
      <c r="G1727" s="47">
        <v>15145</v>
      </c>
    </row>
    <row r="1728" spans="3:7">
      <c r="C1728" s="49">
        <f t="shared" si="28"/>
        <v>3</v>
      </c>
      <c r="D1728" s="48">
        <v>42441</v>
      </c>
      <c r="E1728" s="47">
        <v>22</v>
      </c>
      <c r="F1728" s="47">
        <v>17355</v>
      </c>
      <c r="G1728" s="47">
        <v>14567</v>
      </c>
    </row>
    <row r="1729" spans="3:7">
      <c r="C1729" s="49">
        <f t="shared" si="28"/>
        <v>3</v>
      </c>
      <c r="D1729" s="48">
        <v>42441</v>
      </c>
      <c r="E1729" s="47">
        <v>23</v>
      </c>
      <c r="F1729" s="47">
        <v>16664</v>
      </c>
      <c r="G1729" s="47">
        <v>13825</v>
      </c>
    </row>
    <row r="1730" spans="3:7">
      <c r="C1730" s="49">
        <f t="shared" si="28"/>
        <v>3</v>
      </c>
      <c r="D1730" s="48">
        <v>42441</v>
      </c>
      <c r="E1730" s="47">
        <v>24</v>
      </c>
      <c r="F1730" s="47">
        <v>15937</v>
      </c>
      <c r="G1730" s="47">
        <v>13079</v>
      </c>
    </row>
    <row r="1731" spans="3:7">
      <c r="C1731" s="49">
        <f t="shared" si="28"/>
        <v>3</v>
      </c>
      <c r="D1731" s="48">
        <v>42442</v>
      </c>
      <c r="E1731" s="47">
        <v>1</v>
      </c>
      <c r="F1731" s="47">
        <v>15151</v>
      </c>
      <c r="G1731" s="47">
        <v>12511</v>
      </c>
    </row>
    <row r="1732" spans="3:7">
      <c r="C1732" s="49">
        <f t="shared" ref="C1732:C1795" si="29">MONTH(D1732)</f>
        <v>3</v>
      </c>
      <c r="D1732" s="48">
        <v>42442</v>
      </c>
      <c r="E1732" s="47">
        <v>2</v>
      </c>
      <c r="F1732" s="47">
        <v>14929</v>
      </c>
      <c r="G1732" s="47">
        <v>12083</v>
      </c>
    </row>
    <row r="1733" spans="3:7">
      <c r="C1733" s="49">
        <f t="shared" si="29"/>
        <v>3</v>
      </c>
      <c r="D1733" s="48">
        <v>42442</v>
      </c>
      <c r="E1733" s="47">
        <v>3</v>
      </c>
      <c r="F1733" s="47">
        <v>14620</v>
      </c>
      <c r="G1733" s="47">
        <v>11809</v>
      </c>
    </row>
    <row r="1734" spans="3:7">
      <c r="C1734" s="49">
        <f t="shared" si="29"/>
        <v>3</v>
      </c>
      <c r="D1734" s="48">
        <v>42442</v>
      </c>
      <c r="E1734" s="47">
        <v>4</v>
      </c>
      <c r="F1734" s="47">
        <v>14401</v>
      </c>
      <c r="G1734" s="47">
        <v>11717</v>
      </c>
    </row>
    <row r="1735" spans="3:7">
      <c r="C1735" s="49">
        <f t="shared" si="29"/>
        <v>3</v>
      </c>
      <c r="D1735" s="48">
        <v>42442</v>
      </c>
      <c r="E1735" s="47">
        <v>5</v>
      </c>
      <c r="F1735" s="47">
        <v>14272</v>
      </c>
      <c r="G1735" s="47">
        <v>11759</v>
      </c>
    </row>
    <row r="1736" spans="3:7">
      <c r="C1736" s="49">
        <f t="shared" si="29"/>
        <v>3</v>
      </c>
      <c r="D1736" s="48">
        <v>42442</v>
      </c>
      <c r="E1736" s="47">
        <v>6</v>
      </c>
      <c r="F1736" s="47">
        <v>14652</v>
      </c>
      <c r="G1736" s="47">
        <v>12004</v>
      </c>
    </row>
    <row r="1737" spans="3:7">
      <c r="C1737" s="49">
        <f t="shared" si="29"/>
        <v>3</v>
      </c>
      <c r="D1737" s="48">
        <v>42442</v>
      </c>
      <c r="E1737" s="47">
        <v>7</v>
      </c>
      <c r="F1737" s="47">
        <v>15531</v>
      </c>
      <c r="G1737" s="47">
        <v>12507</v>
      </c>
    </row>
    <row r="1738" spans="3:7">
      <c r="C1738" s="49">
        <f t="shared" si="29"/>
        <v>3</v>
      </c>
      <c r="D1738" s="48">
        <v>42442</v>
      </c>
      <c r="E1738" s="47">
        <v>8</v>
      </c>
      <c r="F1738" s="47">
        <v>15664</v>
      </c>
      <c r="G1738" s="47">
        <v>12683</v>
      </c>
    </row>
    <row r="1739" spans="3:7">
      <c r="C1739" s="49">
        <f t="shared" si="29"/>
        <v>3</v>
      </c>
      <c r="D1739" s="48">
        <v>42442</v>
      </c>
      <c r="E1739" s="47">
        <v>9</v>
      </c>
      <c r="F1739" s="47">
        <v>15559</v>
      </c>
      <c r="G1739" s="47">
        <v>12814</v>
      </c>
    </row>
    <row r="1740" spans="3:7">
      <c r="C1740" s="49">
        <f t="shared" si="29"/>
        <v>3</v>
      </c>
      <c r="D1740" s="48">
        <v>42442</v>
      </c>
      <c r="E1740" s="47">
        <v>10</v>
      </c>
      <c r="F1740" s="47">
        <v>16006</v>
      </c>
      <c r="G1740" s="47">
        <v>13034</v>
      </c>
    </row>
    <row r="1741" spans="3:7">
      <c r="C1741" s="49">
        <f t="shared" si="29"/>
        <v>3</v>
      </c>
      <c r="D1741" s="48">
        <v>42442</v>
      </c>
      <c r="E1741" s="47">
        <v>11</v>
      </c>
      <c r="F1741" s="47">
        <v>15984</v>
      </c>
      <c r="G1741" s="47">
        <v>13292</v>
      </c>
    </row>
    <row r="1742" spans="3:7">
      <c r="C1742" s="49">
        <f t="shared" si="29"/>
        <v>3</v>
      </c>
      <c r="D1742" s="48">
        <v>42442</v>
      </c>
      <c r="E1742" s="47">
        <v>12</v>
      </c>
      <c r="F1742" s="47">
        <v>16309</v>
      </c>
      <c r="G1742" s="47">
        <v>13452</v>
      </c>
    </row>
    <row r="1743" spans="3:7">
      <c r="C1743" s="49">
        <f t="shared" si="29"/>
        <v>3</v>
      </c>
      <c r="D1743" s="48">
        <v>42442</v>
      </c>
      <c r="E1743" s="47">
        <v>13</v>
      </c>
      <c r="F1743" s="47">
        <v>15979</v>
      </c>
      <c r="G1743" s="47">
        <v>13353</v>
      </c>
    </row>
    <row r="1744" spans="3:7">
      <c r="C1744" s="49">
        <f t="shared" si="29"/>
        <v>3</v>
      </c>
      <c r="D1744" s="48">
        <v>42442</v>
      </c>
      <c r="E1744" s="47">
        <v>14</v>
      </c>
      <c r="F1744" s="47">
        <v>16353</v>
      </c>
      <c r="G1744" s="47">
        <v>13269</v>
      </c>
    </row>
    <row r="1745" spans="3:7">
      <c r="C1745" s="49">
        <f t="shared" si="29"/>
        <v>3</v>
      </c>
      <c r="D1745" s="48">
        <v>42442</v>
      </c>
      <c r="E1745" s="47">
        <v>15</v>
      </c>
      <c r="F1745" s="47">
        <v>16476</v>
      </c>
      <c r="G1745" s="47">
        <v>13436</v>
      </c>
    </row>
    <row r="1746" spans="3:7">
      <c r="C1746" s="49">
        <f t="shared" si="29"/>
        <v>3</v>
      </c>
      <c r="D1746" s="48">
        <v>42442</v>
      </c>
      <c r="E1746" s="47">
        <v>16</v>
      </c>
      <c r="F1746" s="47">
        <v>16865</v>
      </c>
      <c r="G1746" s="47">
        <v>13820</v>
      </c>
    </row>
    <row r="1747" spans="3:7">
      <c r="C1747" s="49">
        <f t="shared" si="29"/>
        <v>3</v>
      </c>
      <c r="D1747" s="48">
        <v>42442</v>
      </c>
      <c r="E1747" s="47">
        <v>17</v>
      </c>
      <c r="F1747" s="47">
        <v>17356</v>
      </c>
      <c r="G1747" s="47">
        <v>14475</v>
      </c>
    </row>
    <row r="1748" spans="3:7">
      <c r="C1748" s="49">
        <f t="shared" si="29"/>
        <v>3</v>
      </c>
      <c r="D1748" s="48">
        <v>42442</v>
      </c>
      <c r="E1748" s="47">
        <v>18</v>
      </c>
      <c r="F1748" s="47">
        <v>17830</v>
      </c>
      <c r="G1748" s="47">
        <v>14900</v>
      </c>
    </row>
    <row r="1749" spans="3:7">
      <c r="C1749" s="49">
        <f t="shared" si="29"/>
        <v>3</v>
      </c>
      <c r="D1749" s="48">
        <v>42442</v>
      </c>
      <c r="E1749" s="47">
        <v>19</v>
      </c>
      <c r="F1749" s="47">
        <v>18458</v>
      </c>
      <c r="G1749" s="47">
        <v>15501</v>
      </c>
    </row>
    <row r="1750" spans="3:7">
      <c r="C1750" s="49">
        <f t="shared" si="29"/>
        <v>3</v>
      </c>
      <c r="D1750" s="48">
        <v>42442</v>
      </c>
      <c r="E1750" s="47">
        <v>20</v>
      </c>
      <c r="F1750" s="47">
        <v>18542</v>
      </c>
      <c r="G1750" s="47">
        <v>15737</v>
      </c>
    </row>
    <row r="1751" spans="3:7">
      <c r="C1751" s="49">
        <f t="shared" si="29"/>
        <v>3</v>
      </c>
      <c r="D1751" s="48">
        <v>42442</v>
      </c>
      <c r="E1751" s="47">
        <v>21</v>
      </c>
      <c r="F1751" s="47">
        <v>18204</v>
      </c>
      <c r="G1751" s="47">
        <v>15178</v>
      </c>
    </row>
    <row r="1752" spans="3:7">
      <c r="C1752" s="49">
        <f t="shared" si="29"/>
        <v>3</v>
      </c>
      <c r="D1752" s="48">
        <v>42442</v>
      </c>
      <c r="E1752" s="47">
        <v>22</v>
      </c>
      <c r="F1752" s="47">
        <v>17477</v>
      </c>
      <c r="G1752" s="47">
        <v>14475</v>
      </c>
    </row>
    <row r="1753" spans="3:7">
      <c r="C1753" s="49">
        <f t="shared" si="29"/>
        <v>3</v>
      </c>
      <c r="D1753" s="48">
        <v>42442</v>
      </c>
      <c r="E1753" s="47">
        <v>23</v>
      </c>
      <c r="F1753" s="47">
        <v>16518</v>
      </c>
      <c r="G1753" s="47">
        <v>13565</v>
      </c>
    </row>
    <row r="1754" spans="3:7">
      <c r="C1754" s="49">
        <f t="shared" si="29"/>
        <v>3</v>
      </c>
      <c r="D1754" s="48">
        <v>42442</v>
      </c>
      <c r="E1754" s="47">
        <v>24</v>
      </c>
      <c r="F1754" s="47">
        <v>15522</v>
      </c>
      <c r="G1754" s="47">
        <v>12807</v>
      </c>
    </row>
    <row r="1755" spans="3:7">
      <c r="C1755" s="49">
        <f t="shared" si="29"/>
        <v>3</v>
      </c>
      <c r="D1755" s="48">
        <v>42443</v>
      </c>
      <c r="E1755" s="47">
        <v>1</v>
      </c>
      <c r="F1755" s="47">
        <v>15321</v>
      </c>
      <c r="G1755" s="47">
        <v>12414</v>
      </c>
    </row>
    <row r="1756" spans="3:7">
      <c r="C1756" s="49">
        <f t="shared" si="29"/>
        <v>3</v>
      </c>
      <c r="D1756" s="48">
        <v>42443</v>
      </c>
      <c r="E1756" s="47">
        <v>2</v>
      </c>
      <c r="F1756" s="47">
        <v>15236</v>
      </c>
      <c r="G1756" s="47">
        <v>12314</v>
      </c>
    </row>
    <row r="1757" spans="3:7">
      <c r="C1757" s="49">
        <f t="shared" si="29"/>
        <v>3</v>
      </c>
      <c r="D1757" s="48">
        <v>42443</v>
      </c>
      <c r="E1757" s="47">
        <v>3</v>
      </c>
      <c r="F1757" s="47">
        <v>15132</v>
      </c>
      <c r="G1757" s="47">
        <v>12348</v>
      </c>
    </row>
    <row r="1758" spans="3:7">
      <c r="C1758" s="49">
        <f t="shared" si="29"/>
        <v>3</v>
      </c>
      <c r="D1758" s="48">
        <v>42443</v>
      </c>
      <c r="E1758" s="47">
        <v>4</v>
      </c>
      <c r="F1758" s="47">
        <v>15006</v>
      </c>
      <c r="G1758" s="47">
        <v>12470</v>
      </c>
    </row>
    <row r="1759" spans="3:7">
      <c r="C1759" s="49">
        <f t="shared" si="29"/>
        <v>3</v>
      </c>
      <c r="D1759" s="48">
        <v>42443</v>
      </c>
      <c r="E1759" s="47">
        <v>5</v>
      </c>
      <c r="F1759" s="47">
        <v>15792</v>
      </c>
      <c r="G1759" s="47">
        <v>13124</v>
      </c>
    </row>
    <row r="1760" spans="3:7">
      <c r="C1760" s="49">
        <f t="shared" si="29"/>
        <v>3</v>
      </c>
      <c r="D1760" s="48">
        <v>42443</v>
      </c>
      <c r="E1760" s="47">
        <v>6</v>
      </c>
      <c r="F1760" s="47">
        <v>16709</v>
      </c>
      <c r="G1760" s="47">
        <v>14291</v>
      </c>
    </row>
    <row r="1761" spans="3:7">
      <c r="C1761" s="49">
        <f t="shared" si="29"/>
        <v>3</v>
      </c>
      <c r="D1761" s="48">
        <v>42443</v>
      </c>
      <c r="E1761" s="47">
        <v>7</v>
      </c>
      <c r="F1761" s="47">
        <v>17974</v>
      </c>
      <c r="G1761" s="47">
        <v>15604</v>
      </c>
    </row>
    <row r="1762" spans="3:7">
      <c r="C1762" s="49">
        <f t="shared" si="29"/>
        <v>3</v>
      </c>
      <c r="D1762" s="48">
        <v>42443</v>
      </c>
      <c r="E1762" s="47">
        <v>8</v>
      </c>
      <c r="F1762" s="47">
        <v>18709</v>
      </c>
      <c r="G1762" s="47">
        <v>16104</v>
      </c>
    </row>
    <row r="1763" spans="3:7">
      <c r="C1763" s="49">
        <f t="shared" si="29"/>
        <v>3</v>
      </c>
      <c r="D1763" s="48">
        <v>42443</v>
      </c>
      <c r="E1763" s="47">
        <v>9</v>
      </c>
      <c r="F1763" s="47">
        <v>19111</v>
      </c>
      <c r="G1763" s="47">
        <v>16483</v>
      </c>
    </row>
    <row r="1764" spans="3:7">
      <c r="C1764" s="49">
        <f t="shared" si="29"/>
        <v>3</v>
      </c>
      <c r="D1764" s="48">
        <v>42443</v>
      </c>
      <c r="E1764" s="47">
        <v>10</v>
      </c>
      <c r="F1764" s="47">
        <v>19018</v>
      </c>
      <c r="G1764" s="47">
        <v>16603</v>
      </c>
    </row>
    <row r="1765" spans="3:7">
      <c r="C1765" s="49">
        <f t="shared" si="29"/>
        <v>3</v>
      </c>
      <c r="D1765" s="48">
        <v>42443</v>
      </c>
      <c r="E1765" s="47">
        <v>11</v>
      </c>
      <c r="F1765" s="47">
        <v>19033</v>
      </c>
      <c r="G1765" s="47">
        <v>16693</v>
      </c>
    </row>
    <row r="1766" spans="3:7">
      <c r="C1766" s="49">
        <f t="shared" si="29"/>
        <v>3</v>
      </c>
      <c r="D1766" s="48">
        <v>42443</v>
      </c>
      <c r="E1766" s="47">
        <v>12</v>
      </c>
      <c r="F1766" s="47">
        <v>18862</v>
      </c>
      <c r="G1766" s="47">
        <v>16722</v>
      </c>
    </row>
    <row r="1767" spans="3:7">
      <c r="C1767" s="49">
        <f t="shared" si="29"/>
        <v>3</v>
      </c>
      <c r="D1767" s="48">
        <v>42443</v>
      </c>
      <c r="E1767" s="47">
        <v>13</v>
      </c>
      <c r="F1767" s="47">
        <v>18837</v>
      </c>
      <c r="G1767" s="47">
        <v>16694</v>
      </c>
    </row>
    <row r="1768" spans="3:7">
      <c r="C1768" s="49">
        <f t="shared" si="29"/>
        <v>3</v>
      </c>
      <c r="D1768" s="48">
        <v>42443</v>
      </c>
      <c r="E1768" s="47">
        <v>14</v>
      </c>
      <c r="F1768" s="47">
        <v>18692</v>
      </c>
      <c r="G1768" s="47">
        <v>16546</v>
      </c>
    </row>
    <row r="1769" spans="3:7">
      <c r="C1769" s="49">
        <f t="shared" si="29"/>
        <v>3</v>
      </c>
      <c r="D1769" s="48">
        <v>42443</v>
      </c>
      <c r="E1769" s="47">
        <v>15</v>
      </c>
      <c r="F1769" s="47">
        <v>18617</v>
      </c>
      <c r="G1769" s="47">
        <v>16482</v>
      </c>
    </row>
    <row r="1770" spans="3:7">
      <c r="C1770" s="49">
        <f t="shared" si="29"/>
        <v>3</v>
      </c>
      <c r="D1770" s="48">
        <v>42443</v>
      </c>
      <c r="E1770" s="47">
        <v>16</v>
      </c>
      <c r="F1770" s="47">
        <v>19353</v>
      </c>
      <c r="G1770" s="47">
        <v>16672</v>
      </c>
    </row>
    <row r="1771" spans="3:7">
      <c r="C1771" s="49">
        <f t="shared" si="29"/>
        <v>3</v>
      </c>
      <c r="D1771" s="48">
        <v>42443</v>
      </c>
      <c r="E1771" s="47">
        <v>17</v>
      </c>
      <c r="F1771" s="47">
        <v>19578</v>
      </c>
      <c r="G1771" s="47">
        <v>16949</v>
      </c>
    </row>
    <row r="1772" spans="3:7">
      <c r="C1772" s="49">
        <f t="shared" si="29"/>
        <v>3</v>
      </c>
      <c r="D1772" s="48">
        <v>42443</v>
      </c>
      <c r="E1772" s="47">
        <v>18</v>
      </c>
      <c r="F1772" s="47">
        <v>19569</v>
      </c>
      <c r="G1772" s="47">
        <v>16985</v>
      </c>
    </row>
    <row r="1773" spans="3:7">
      <c r="C1773" s="49">
        <f t="shared" si="29"/>
        <v>3</v>
      </c>
      <c r="D1773" s="48">
        <v>42443</v>
      </c>
      <c r="E1773" s="47">
        <v>19</v>
      </c>
      <c r="F1773" s="47">
        <v>19635</v>
      </c>
      <c r="G1773" s="47">
        <v>17182</v>
      </c>
    </row>
    <row r="1774" spans="3:7">
      <c r="C1774" s="49">
        <f t="shared" si="29"/>
        <v>3</v>
      </c>
      <c r="D1774" s="48">
        <v>42443</v>
      </c>
      <c r="E1774" s="47">
        <v>20</v>
      </c>
      <c r="F1774" s="47">
        <v>19774</v>
      </c>
      <c r="G1774" s="47">
        <v>17258</v>
      </c>
    </row>
    <row r="1775" spans="3:7">
      <c r="C1775" s="49">
        <f t="shared" si="29"/>
        <v>3</v>
      </c>
      <c r="D1775" s="48">
        <v>42443</v>
      </c>
      <c r="E1775" s="47">
        <v>21</v>
      </c>
      <c r="F1775" s="47">
        <v>19199</v>
      </c>
      <c r="G1775" s="47">
        <v>16728</v>
      </c>
    </row>
    <row r="1776" spans="3:7">
      <c r="C1776" s="49">
        <f t="shared" si="29"/>
        <v>3</v>
      </c>
      <c r="D1776" s="48">
        <v>42443</v>
      </c>
      <c r="E1776" s="47">
        <v>22</v>
      </c>
      <c r="F1776" s="47">
        <v>18115</v>
      </c>
      <c r="G1776" s="47">
        <v>15599</v>
      </c>
    </row>
    <row r="1777" spans="3:7">
      <c r="C1777" s="49">
        <f t="shared" si="29"/>
        <v>3</v>
      </c>
      <c r="D1777" s="48">
        <v>42443</v>
      </c>
      <c r="E1777" s="47">
        <v>23</v>
      </c>
      <c r="F1777" s="47">
        <v>17119</v>
      </c>
      <c r="G1777" s="47">
        <v>14480</v>
      </c>
    </row>
    <row r="1778" spans="3:7">
      <c r="C1778" s="49">
        <f t="shared" si="29"/>
        <v>3</v>
      </c>
      <c r="D1778" s="48">
        <v>42443</v>
      </c>
      <c r="E1778" s="47">
        <v>24</v>
      </c>
      <c r="F1778" s="47">
        <v>16405</v>
      </c>
      <c r="G1778" s="47">
        <v>13629</v>
      </c>
    </row>
    <row r="1779" spans="3:7">
      <c r="C1779" s="49">
        <f t="shared" si="29"/>
        <v>3</v>
      </c>
      <c r="D1779" s="48">
        <v>42444</v>
      </c>
      <c r="E1779" s="47">
        <v>1</v>
      </c>
      <c r="F1779" s="47">
        <v>16029</v>
      </c>
      <c r="G1779" s="47">
        <v>13102</v>
      </c>
    </row>
    <row r="1780" spans="3:7">
      <c r="C1780" s="49">
        <f t="shared" si="29"/>
        <v>3</v>
      </c>
      <c r="D1780" s="48">
        <v>42444</v>
      </c>
      <c r="E1780" s="47">
        <v>2</v>
      </c>
      <c r="F1780" s="47">
        <v>15387</v>
      </c>
      <c r="G1780" s="47">
        <v>12718</v>
      </c>
    </row>
    <row r="1781" spans="3:7">
      <c r="C1781" s="49">
        <f t="shared" si="29"/>
        <v>3</v>
      </c>
      <c r="D1781" s="48">
        <v>42444</v>
      </c>
      <c r="E1781" s="47">
        <v>3</v>
      </c>
      <c r="F1781" s="47">
        <v>15406</v>
      </c>
      <c r="G1781" s="47">
        <v>12606</v>
      </c>
    </row>
    <row r="1782" spans="3:7">
      <c r="C1782" s="49">
        <f t="shared" si="29"/>
        <v>3</v>
      </c>
      <c r="D1782" s="48">
        <v>42444</v>
      </c>
      <c r="E1782" s="47">
        <v>4</v>
      </c>
      <c r="F1782" s="47">
        <v>15554</v>
      </c>
      <c r="G1782" s="47">
        <v>12673</v>
      </c>
    </row>
    <row r="1783" spans="3:7">
      <c r="C1783" s="49">
        <f t="shared" si="29"/>
        <v>3</v>
      </c>
      <c r="D1783" s="48">
        <v>42444</v>
      </c>
      <c r="E1783" s="47">
        <v>5</v>
      </c>
      <c r="F1783" s="47">
        <v>16235</v>
      </c>
      <c r="G1783" s="47">
        <v>13316</v>
      </c>
    </row>
    <row r="1784" spans="3:7">
      <c r="C1784" s="49">
        <f t="shared" si="29"/>
        <v>3</v>
      </c>
      <c r="D1784" s="48">
        <v>42444</v>
      </c>
      <c r="E1784" s="47">
        <v>6</v>
      </c>
      <c r="F1784" s="47">
        <v>17056</v>
      </c>
      <c r="G1784" s="47">
        <v>14625</v>
      </c>
    </row>
    <row r="1785" spans="3:7">
      <c r="C1785" s="49">
        <f t="shared" si="29"/>
        <v>3</v>
      </c>
      <c r="D1785" s="48">
        <v>42444</v>
      </c>
      <c r="E1785" s="47">
        <v>7</v>
      </c>
      <c r="F1785" s="47">
        <v>17992</v>
      </c>
      <c r="G1785" s="47">
        <v>15621</v>
      </c>
    </row>
    <row r="1786" spans="3:7">
      <c r="C1786" s="49">
        <f t="shared" si="29"/>
        <v>3</v>
      </c>
      <c r="D1786" s="48">
        <v>42444</v>
      </c>
      <c r="E1786" s="47">
        <v>8</v>
      </c>
      <c r="F1786" s="47">
        <v>18638</v>
      </c>
      <c r="G1786" s="47">
        <v>16330</v>
      </c>
    </row>
    <row r="1787" spans="3:7">
      <c r="C1787" s="49">
        <f t="shared" si="29"/>
        <v>3</v>
      </c>
      <c r="D1787" s="48">
        <v>42444</v>
      </c>
      <c r="E1787" s="47">
        <v>9</v>
      </c>
      <c r="F1787" s="47">
        <v>19078</v>
      </c>
      <c r="G1787" s="47">
        <v>16596</v>
      </c>
    </row>
    <row r="1788" spans="3:7">
      <c r="C1788" s="49">
        <f t="shared" si="29"/>
        <v>3</v>
      </c>
      <c r="D1788" s="48">
        <v>42444</v>
      </c>
      <c r="E1788" s="47">
        <v>10</v>
      </c>
      <c r="F1788" s="47">
        <v>18945</v>
      </c>
      <c r="G1788" s="47">
        <v>16573</v>
      </c>
    </row>
    <row r="1789" spans="3:7">
      <c r="C1789" s="49">
        <f t="shared" si="29"/>
        <v>3</v>
      </c>
      <c r="D1789" s="48">
        <v>42444</v>
      </c>
      <c r="E1789" s="47">
        <v>11</v>
      </c>
      <c r="F1789" s="47">
        <v>18667</v>
      </c>
      <c r="G1789" s="47">
        <v>16385</v>
      </c>
    </row>
    <row r="1790" spans="3:7">
      <c r="C1790" s="49">
        <f t="shared" si="29"/>
        <v>3</v>
      </c>
      <c r="D1790" s="48">
        <v>42444</v>
      </c>
      <c r="E1790" s="47">
        <v>12</v>
      </c>
      <c r="F1790" s="47">
        <v>18751</v>
      </c>
      <c r="G1790" s="47">
        <v>16402</v>
      </c>
    </row>
    <row r="1791" spans="3:7">
      <c r="C1791" s="49">
        <f t="shared" si="29"/>
        <v>3</v>
      </c>
      <c r="D1791" s="48">
        <v>42444</v>
      </c>
      <c r="E1791" s="47">
        <v>13</v>
      </c>
      <c r="F1791" s="47">
        <v>18607</v>
      </c>
      <c r="G1791" s="47">
        <v>16292</v>
      </c>
    </row>
    <row r="1792" spans="3:7">
      <c r="C1792" s="49">
        <f t="shared" si="29"/>
        <v>3</v>
      </c>
      <c r="D1792" s="48">
        <v>42444</v>
      </c>
      <c r="E1792" s="47">
        <v>14</v>
      </c>
      <c r="F1792" s="47">
        <v>18335</v>
      </c>
      <c r="G1792" s="47">
        <v>16029</v>
      </c>
    </row>
    <row r="1793" spans="3:7">
      <c r="C1793" s="49">
        <f t="shared" si="29"/>
        <v>3</v>
      </c>
      <c r="D1793" s="48">
        <v>42444</v>
      </c>
      <c r="E1793" s="47">
        <v>15</v>
      </c>
      <c r="F1793" s="47">
        <v>18433</v>
      </c>
      <c r="G1793" s="47">
        <v>16125</v>
      </c>
    </row>
    <row r="1794" spans="3:7">
      <c r="C1794" s="49">
        <f t="shared" si="29"/>
        <v>3</v>
      </c>
      <c r="D1794" s="48">
        <v>42444</v>
      </c>
      <c r="E1794" s="47">
        <v>16</v>
      </c>
      <c r="F1794" s="47">
        <v>18726</v>
      </c>
      <c r="G1794" s="47">
        <v>16434</v>
      </c>
    </row>
    <row r="1795" spans="3:7">
      <c r="C1795" s="49">
        <f t="shared" si="29"/>
        <v>3</v>
      </c>
      <c r="D1795" s="48">
        <v>42444</v>
      </c>
      <c r="E1795" s="47">
        <v>17</v>
      </c>
      <c r="F1795" s="47">
        <v>18914</v>
      </c>
      <c r="G1795" s="47">
        <v>16523</v>
      </c>
    </row>
    <row r="1796" spans="3:7">
      <c r="C1796" s="49">
        <f t="shared" ref="C1796:C1859" si="30">MONTH(D1796)</f>
        <v>3</v>
      </c>
      <c r="D1796" s="48">
        <v>42444</v>
      </c>
      <c r="E1796" s="47">
        <v>18</v>
      </c>
      <c r="F1796" s="47">
        <v>18925</v>
      </c>
      <c r="G1796" s="47">
        <v>16605</v>
      </c>
    </row>
    <row r="1797" spans="3:7">
      <c r="C1797" s="49">
        <f t="shared" si="30"/>
        <v>3</v>
      </c>
      <c r="D1797" s="48">
        <v>42444</v>
      </c>
      <c r="E1797" s="47">
        <v>19</v>
      </c>
      <c r="F1797" s="47">
        <v>19244</v>
      </c>
      <c r="G1797" s="47">
        <v>17025</v>
      </c>
    </row>
    <row r="1798" spans="3:7">
      <c r="C1798" s="49">
        <f t="shared" si="30"/>
        <v>3</v>
      </c>
      <c r="D1798" s="48">
        <v>42444</v>
      </c>
      <c r="E1798" s="47">
        <v>20</v>
      </c>
      <c r="F1798" s="47">
        <v>19697</v>
      </c>
      <c r="G1798" s="47">
        <v>17267</v>
      </c>
    </row>
    <row r="1799" spans="3:7">
      <c r="C1799" s="49">
        <f t="shared" si="30"/>
        <v>3</v>
      </c>
      <c r="D1799" s="48">
        <v>42444</v>
      </c>
      <c r="E1799" s="47">
        <v>21</v>
      </c>
      <c r="F1799" s="47">
        <v>18915</v>
      </c>
      <c r="G1799" s="47">
        <v>16556</v>
      </c>
    </row>
    <row r="1800" spans="3:7">
      <c r="C1800" s="49">
        <f t="shared" si="30"/>
        <v>3</v>
      </c>
      <c r="D1800" s="48">
        <v>42444</v>
      </c>
      <c r="E1800" s="47">
        <v>22</v>
      </c>
      <c r="F1800" s="47">
        <v>18074</v>
      </c>
      <c r="G1800" s="47">
        <v>15426</v>
      </c>
    </row>
    <row r="1801" spans="3:7">
      <c r="C1801" s="49">
        <f t="shared" si="30"/>
        <v>3</v>
      </c>
      <c r="D1801" s="48">
        <v>42444</v>
      </c>
      <c r="E1801" s="47">
        <v>23</v>
      </c>
      <c r="F1801" s="47">
        <v>17015</v>
      </c>
      <c r="G1801" s="47">
        <v>14329</v>
      </c>
    </row>
    <row r="1802" spans="3:7">
      <c r="C1802" s="49">
        <f t="shared" si="30"/>
        <v>3</v>
      </c>
      <c r="D1802" s="48">
        <v>42444</v>
      </c>
      <c r="E1802" s="47">
        <v>24</v>
      </c>
      <c r="F1802" s="47">
        <v>15784</v>
      </c>
      <c r="G1802" s="47">
        <v>13347</v>
      </c>
    </row>
    <row r="1803" spans="3:7">
      <c r="C1803" s="49">
        <f t="shared" si="30"/>
        <v>3</v>
      </c>
      <c r="D1803" s="48">
        <v>42445</v>
      </c>
      <c r="E1803" s="47">
        <v>1</v>
      </c>
      <c r="F1803" s="47">
        <v>15134</v>
      </c>
      <c r="G1803" s="47">
        <v>12738</v>
      </c>
    </row>
    <row r="1804" spans="3:7">
      <c r="C1804" s="49">
        <f t="shared" si="30"/>
        <v>3</v>
      </c>
      <c r="D1804" s="48">
        <v>42445</v>
      </c>
      <c r="E1804" s="47">
        <v>2</v>
      </c>
      <c r="F1804" s="47">
        <v>14765</v>
      </c>
      <c r="G1804" s="47">
        <v>12420</v>
      </c>
    </row>
    <row r="1805" spans="3:7">
      <c r="C1805" s="49">
        <f t="shared" si="30"/>
        <v>3</v>
      </c>
      <c r="D1805" s="48">
        <v>42445</v>
      </c>
      <c r="E1805" s="47">
        <v>3</v>
      </c>
      <c r="F1805" s="47">
        <v>14584</v>
      </c>
      <c r="G1805" s="47">
        <v>12297</v>
      </c>
    </row>
    <row r="1806" spans="3:7">
      <c r="C1806" s="49">
        <f t="shared" si="30"/>
        <v>3</v>
      </c>
      <c r="D1806" s="48">
        <v>42445</v>
      </c>
      <c r="E1806" s="47">
        <v>4</v>
      </c>
      <c r="F1806" s="47">
        <v>15154</v>
      </c>
      <c r="G1806" s="47">
        <v>12412</v>
      </c>
    </row>
    <row r="1807" spans="3:7">
      <c r="C1807" s="49">
        <f t="shared" si="30"/>
        <v>3</v>
      </c>
      <c r="D1807" s="48">
        <v>42445</v>
      </c>
      <c r="E1807" s="47">
        <v>5</v>
      </c>
      <c r="F1807" s="47">
        <v>15028</v>
      </c>
      <c r="G1807" s="47">
        <v>12857</v>
      </c>
    </row>
    <row r="1808" spans="3:7">
      <c r="C1808" s="49">
        <f t="shared" si="30"/>
        <v>3</v>
      </c>
      <c r="D1808" s="48">
        <v>42445</v>
      </c>
      <c r="E1808" s="47">
        <v>6</v>
      </c>
      <c r="F1808" s="47">
        <v>16456</v>
      </c>
      <c r="G1808" s="47">
        <v>14126</v>
      </c>
    </row>
    <row r="1809" spans="3:7">
      <c r="C1809" s="49">
        <f t="shared" si="30"/>
        <v>3</v>
      </c>
      <c r="D1809" s="48">
        <v>42445</v>
      </c>
      <c r="E1809" s="47">
        <v>7</v>
      </c>
      <c r="F1809" s="47">
        <v>17578</v>
      </c>
      <c r="G1809" s="47">
        <v>15307</v>
      </c>
    </row>
    <row r="1810" spans="3:7">
      <c r="C1810" s="49">
        <f t="shared" si="30"/>
        <v>3</v>
      </c>
      <c r="D1810" s="48">
        <v>42445</v>
      </c>
      <c r="E1810" s="47">
        <v>8</v>
      </c>
      <c r="F1810" s="47">
        <v>18279</v>
      </c>
      <c r="G1810" s="47">
        <v>15873</v>
      </c>
    </row>
    <row r="1811" spans="3:7">
      <c r="C1811" s="49">
        <f t="shared" si="30"/>
        <v>3</v>
      </c>
      <c r="D1811" s="48">
        <v>42445</v>
      </c>
      <c r="E1811" s="47">
        <v>9</v>
      </c>
      <c r="F1811" s="47">
        <v>18653</v>
      </c>
      <c r="G1811" s="47">
        <v>16155</v>
      </c>
    </row>
    <row r="1812" spans="3:7">
      <c r="C1812" s="49">
        <f t="shared" si="30"/>
        <v>3</v>
      </c>
      <c r="D1812" s="48">
        <v>42445</v>
      </c>
      <c r="E1812" s="47">
        <v>10</v>
      </c>
      <c r="F1812" s="47">
        <v>18956</v>
      </c>
      <c r="G1812" s="47">
        <v>16336</v>
      </c>
    </row>
    <row r="1813" spans="3:7">
      <c r="C1813" s="49">
        <f t="shared" si="30"/>
        <v>3</v>
      </c>
      <c r="D1813" s="48">
        <v>42445</v>
      </c>
      <c r="E1813" s="47">
        <v>11</v>
      </c>
      <c r="F1813" s="47">
        <v>18914</v>
      </c>
      <c r="G1813" s="47">
        <v>16238</v>
      </c>
    </row>
    <row r="1814" spans="3:7">
      <c r="C1814" s="49">
        <f t="shared" si="30"/>
        <v>3</v>
      </c>
      <c r="D1814" s="48">
        <v>42445</v>
      </c>
      <c r="E1814" s="47">
        <v>12</v>
      </c>
      <c r="F1814" s="47">
        <v>18731</v>
      </c>
      <c r="G1814" s="47">
        <v>16037</v>
      </c>
    </row>
    <row r="1815" spans="3:7">
      <c r="C1815" s="49">
        <f t="shared" si="30"/>
        <v>3</v>
      </c>
      <c r="D1815" s="48">
        <v>42445</v>
      </c>
      <c r="E1815" s="47">
        <v>13</v>
      </c>
      <c r="F1815" s="47">
        <v>18747</v>
      </c>
      <c r="G1815" s="47">
        <v>16028</v>
      </c>
    </row>
    <row r="1816" spans="3:7">
      <c r="C1816" s="49">
        <f t="shared" si="30"/>
        <v>3</v>
      </c>
      <c r="D1816" s="48">
        <v>42445</v>
      </c>
      <c r="E1816" s="47">
        <v>14</v>
      </c>
      <c r="F1816" s="47">
        <v>18527</v>
      </c>
      <c r="G1816" s="47">
        <v>15947</v>
      </c>
    </row>
    <row r="1817" spans="3:7">
      <c r="C1817" s="49">
        <f t="shared" si="30"/>
        <v>3</v>
      </c>
      <c r="D1817" s="48">
        <v>42445</v>
      </c>
      <c r="E1817" s="47">
        <v>15</v>
      </c>
      <c r="F1817" s="47">
        <v>18200</v>
      </c>
      <c r="G1817" s="47">
        <v>15794</v>
      </c>
    </row>
    <row r="1818" spans="3:7">
      <c r="C1818" s="49">
        <f t="shared" si="30"/>
        <v>3</v>
      </c>
      <c r="D1818" s="48">
        <v>42445</v>
      </c>
      <c r="E1818" s="47">
        <v>16</v>
      </c>
      <c r="F1818" s="47">
        <v>18156</v>
      </c>
      <c r="G1818" s="47">
        <v>15674</v>
      </c>
    </row>
    <row r="1819" spans="3:7">
      <c r="C1819" s="49">
        <f t="shared" si="30"/>
        <v>3</v>
      </c>
      <c r="D1819" s="48">
        <v>42445</v>
      </c>
      <c r="E1819" s="47">
        <v>17</v>
      </c>
      <c r="F1819" s="47">
        <v>18214</v>
      </c>
      <c r="G1819" s="47">
        <v>15711</v>
      </c>
    </row>
    <row r="1820" spans="3:7">
      <c r="C1820" s="49">
        <f t="shared" si="30"/>
        <v>3</v>
      </c>
      <c r="D1820" s="48">
        <v>42445</v>
      </c>
      <c r="E1820" s="47">
        <v>18</v>
      </c>
      <c r="F1820" s="47">
        <v>18679</v>
      </c>
      <c r="G1820" s="47">
        <v>15979</v>
      </c>
    </row>
    <row r="1821" spans="3:7">
      <c r="C1821" s="49">
        <f t="shared" si="30"/>
        <v>3</v>
      </c>
      <c r="D1821" s="48">
        <v>42445</v>
      </c>
      <c r="E1821" s="47">
        <v>19</v>
      </c>
      <c r="F1821" s="47">
        <v>19258</v>
      </c>
      <c r="G1821" s="47">
        <v>16650</v>
      </c>
    </row>
    <row r="1822" spans="3:7">
      <c r="C1822" s="49">
        <f t="shared" si="30"/>
        <v>3</v>
      </c>
      <c r="D1822" s="48">
        <v>42445</v>
      </c>
      <c r="E1822" s="47">
        <v>20</v>
      </c>
      <c r="F1822" s="47">
        <v>19374</v>
      </c>
      <c r="G1822" s="47">
        <v>16785</v>
      </c>
    </row>
    <row r="1823" spans="3:7">
      <c r="C1823" s="49">
        <f t="shared" si="30"/>
        <v>3</v>
      </c>
      <c r="D1823" s="48">
        <v>42445</v>
      </c>
      <c r="E1823" s="47">
        <v>21</v>
      </c>
      <c r="F1823" s="47">
        <v>18905</v>
      </c>
      <c r="G1823" s="47">
        <v>16288</v>
      </c>
    </row>
    <row r="1824" spans="3:7">
      <c r="C1824" s="49">
        <f t="shared" si="30"/>
        <v>3</v>
      </c>
      <c r="D1824" s="48">
        <v>42445</v>
      </c>
      <c r="E1824" s="47">
        <v>22</v>
      </c>
      <c r="F1824" s="47">
        <v>17804</v>
      </c>
      <c r="G1824" s="47">
        <v>15323</v>
      </c>
    </row>
    <row r="1825" spans="3:7">
      <c r="C1825" s="49">
        <f t="shared" si="30"/>
        <v>3</v>
      </c>
      <c r="D1825" s="48">
        <v>42445</v>
      </c>
      <c r="E1825" s="47">
        <v>23</v>
      </c>
      <c r="F1825" s="47">
        <v>16803</v>
      </c>
      <c r="G1825" s="47">
        <v>14129</v>
      </c>
    </row>
    <row r="1826" spans="3:7">
      <c r="C1826" s="49">
        <f t="shared" si="30"/>
        <v>3</v>
      </c>
      <c r="D1826" s="48">
        <v>42445</v>
      </c>
      <c r="E1826" s="47">
        <v>24</v>
      </c>
      <c r="F1826" s="47">
        <v>16470</v>
      </c>
      <c r="G1826" s="47">
        <v>13300</v>
      </c>
    </row>
    <row r="1827" spans="3:7">
      <c r="C1827" s="49">
        <f t="shared" si="30"/>
        <v>3</v>
      </c>
      <c r="D1827" s="48">
        <v>42446</v>
      </c>
      <c r="E1827" s="47">
        <v>1</v>
      </c>
      <c r="F1827" s="47">
        <v>15893</v>
      </c>
      <c r="G1827" s="47">
        <v>12768</v>
      </c>
    </row>
    <row r="1828" spans="3:7">
      <c r="C1828" s="49">
        <f t="shared" si="30"/>
        <v>3</v>
      </c>
      <c r="D1828" s="48">
        <v>42446</v>
      </c>
      <c r="E1828" s="47">
        <v>2</v>
      </c>
      <c r="F1828" s="47">
        <v>15561</v>
      </c>
      <c r="G1828" s="47">
        <v>12467</v>
      </c>
    </row>
    <row r="1829" spans="3:7">
      <c r="C1829" s="49">
        <f t="shared" si="30"/>
        <v>3</v>
      </c>
      <c r="D1829" s="48">
        <v>42446</v>
      </c>
      <c r="E1829" s="47">
        <v>3</v>
      </c>
      <c r="F1829" s="47">
        <v>15328</v>
      </c>
      <c r="G1829" s="47">
        <v>12429</v>
      </c>
    </row>
    <row r="1830" spans="3:7">
      <c r="C1830" s="49">
        <f t="shared" si="30"/>
        <v>3</v>
      </c>
      <c r="D1830" s="48">
        <v>42446</v>
      </c>
      <c r="E1830" s="47">
        <v>4</v>
      </c>
      <c r="F1830" s="47">
        <v>15412</v>
      </c>
      <c r="G1830" s="47">
        <v>12514</v>
      </c>
    </row>
    <row r="1831" spans="3:7">
      <c r="C1831" s="49">
        <f t="shared" si="30"/>
        <v>3</v>
      </c>
      <c r="D1831" s="48">
        <v>42446</v>
      </c>
      <c r="E1831" s="47">
        <v>5</v>
      </c>
      <c r="F1831" s="47">
        <v>15915</v>
      </c>
      <c r="G1831" s="47">
        <v>13061</v>
      </c>
    </row>
    <row r="1832" spans="3:7">
      <c r="C1832" s="49">
        <f t="shared" si="30"/>
        <v>3</v>
      </c>
      <c r="D1832" s="48">
        <v>42446</v>
      </c>
      <c r="E1832" s="47">
        <v>6</v>
      </c>
      <c r="F1832" s="47">
        <v>16820</v>
      </c>
      <c r="G1832" s="47">
        <v>14333</v>
      </c>
    </row>
    <row r="1833" spans="3:7">
      <c r="C1833" s="49">
        <f t="shared" si="30"/>
        <v>3</v>
      </c>
      <c r="D1833" s="48">
        <v>42446</v>
      </c>
      <c r="E1833" s="47">
        <v>7</v>
      </c>
      <c r="F1833" s="47">
        <v>17809</v>
      </c>
      <c r="G1833" s="47">
        <v>15402</v>
      </c>
    </row>
    <row r="1834" spans="3:7">
      <c r="C1834" s="49">
        <f t="shared" si="30"/>
        <v>3</v>
      </c>
      <c r="D1834" s="48">
        <v>42446</v>
      </c>
      <c r="E1834" s="47">
        <v>8</v>
      </c>
      <c r="F1834" s="47">
        <v>18095</v>
      </c>
      <c r="G1834" s="47">
        <v>15540</v>
      </c>
    </row>
    <row r="1835" spans="3:7">
      <c r="C1835" s="49">
        <f t="shared" si="30"/>
        <v>3</v>
      </c>
      <c r="D1835" s="48">
        <v>42446</v>
      </c>
      <c r="E1835" s="47">
        <v>9</v>
      </c>
      <c r="F1835" s="47">
        <v>17912</v>
      </c>
      <c r="G1835" s="47">
        <v>15261</v>
      </c>
    </row>
    <row r="1836" spans="3:7">
      <c r="C1836" s="49">
        <f t="shared" si="30"/>
        <v>3</v>
      </c>
      <c r="D1836" s="48">
        <v>42446</v>
      </c>
      <c r="E1836" s="47">
        <v>10</v>
      </c>
      <c r="F1836" s="47">
        <v>17784</v>
      </c>
      <c r="G1836" s="47">
        <v>15022</v>
      </c>
    </row>
    <row r="1837" spans="3:7">
      <c r="C1837" s="49">
        <f t="shared" si="30"/>
        <v>3</v>
      </c>
      <c r="D1837" s="48">
        <v>42446</v>
      </c>
      <c r="E1837" s="47">
        <v>11</v>
      </c>
      <c r="F1837" s="47">
        <v>17785</v>
      </c>
      <c r="G1837" s="47">
        <v>14926</v>
      </c>
    </row>
    <row r="1838" spans="3:7">
      <c r="C1838" s="49">
        <f t="shared" si="30"/>
        <v>3</v>
      </c>
      <c r="D1838" s="48">
        <v>42446</v>
      </c>
      <c r="E1838" s="47">
        <v>12</v>
      </c>
      <c r="F1838" s="47">
        <v>18070</v>
      </c>
      <c r="G1838" s="47">
        <v>15147</v>
      </c>
    </row>
    <row r="1839" spans="3:7">
      <c r="C1839" s="49">
        <f t="shared" si="30"/>
        <v>3</v>
      </c>
      <c r="D1839" s="48">
        <v>42446</v>
      </c>
      <c r="E1839" s="47">
        <v>13</v>
      </c>
      <c r="F1839" s="47">
        <v>18343</v>
      </c>
      <c r="G1839" s="47">
        <v>15330</v>
      </c>
    </row>
    <row r="1840" spans="3:7">
      <c r="C1840" s="49">
        <f t="shared" si="30"/>
        <v>3</v>
      </c>
      <c r="D1840" s="48">
        <v>42446</v>
      </c>
      <c r="E1840" s="47">
        <v>14</v>
      </c>
      <c r="F1840" s="47">
        <v>17814</v>
      </c>
      <c r="G1840" s="47">
        <v>15142</v>
      </c>
    </row>
    <row r="1841" spans="3:7">
      <c r="C1841" s="49">
        <f t="shared" si="30"/>
        <v>3</v>
      </c>
      <c r="D1841" s="48">
        <v>42446</v>
      </c>
      <c r="E1841" s="47">
        <v>15</v>
      </c>
      <c r="F1841" s="47">
        <v>17963</v>
      </c>
      <c r="G1841" s="47">
        <v>15384</v>
      </c>
    </row>
    <row r="1842" spans="3:7">
      <c r="C1842" s="49">
        <f t="shared" si="30"/>
        <v>3</v>
      </c>
      <c r="D1842" s="48">
        <v>42446</v>
      </c>
      <c r="E1842" s="47">
        <v>16</v>
      </c>
      <c r="F1842" s="47">
        <v>17978</v>
      </c>
      <c r="G1842" s="47">
        <v>15394</v>
      </c>
    </row>
    <row r="1843" spans="3:7">
      <c r="C1843" s="49">
        <f t="shared" si="30"/>
        <v>3</v>
      </c>
      <c r="D1843" s="48">
        <v>42446</v>
      </c>
      <c r="E1843" s="47">
        <v>17</v>
      </c>
      <c r="F1843" s="47">
        <v>18337</v>
      </c>
      <c r="G1843" s="47">
        <v>15757</v>
      </c>
    </row>
    <row r="1844" spans="3:7">
      <c r="C1844" s="49">
        <f t="shared" si="30"/>
        <v>3</v>
      </c>
      <c r="D1844" s="48">
        <v>42446</v>
      </c>
      <c r="E1844" s="47">
        <v>18</v>
      </c>
      <c r="F1844" s="47">
        <v>18371</v>
      </c>
      <c r="G1844" s="47">
        <v>15851</v>
      </c>
    </row>
    <row r="1845" spans="3:7">
      <c r="C1845" s="49">
        <f t="shared" si="30"/>
        <v>3</v>
      </c>
      <c r="D1845" s="48">
        <v>42446</v>
      </c>
      <c r="E1845" s="47">
        <v>19</v>
      </c>
      <c r="F1845" s="47">
        <v>18999</v>
      </c>
      <c r="G1845" s="47">
        <v>16523</v>
      </c>
    </row>
    <row r="1846" spans="3:7">
      <c r="C1846" s="49">
        <f t="shared" si="30"/>
        <v>3</v>
      </c>
      <c r="D1846" s="48">
        <v>42446</v>
      </c>
      <c r="E1846" s="47">
        <v>20</v>
      </c>
      <c r="F1846" s="47">
        <v>19249</v>
      </c>
      <c r="G1846" s="47">
        <v>16765</v>
      </c>
    </row>
    <row r="1847" spans="3:7">
      <c r="C1847" s="49">
        <f t="shared" si="30"/>
        <v>3</v>
      </c>
      <c r="D1847" s="48">
        <v>42446</v>
      </c>
      <c r="E1847" s="47">
        <v>21</v>
      </c>
      <c r="F1847" s="47">
        <v>18897</v>
      </c>
      <c r="G1847" s="47">
        <v>16229</v>
      </c>
    </row>
    <row r="1848" spans="3:7">
      <c r="C1848" s="49">
        <f t="shared" si="30"/>
        <v>3</v>
      </c>
      <c r="D1848" s="48">
        <v>42446</v>
      </c>
      <c r="E1848" s="47">
        <v>22</v>
      </c>
      <c r="F1848" s="47">
        <v>18170</v>
      </c>
      <c r="G1848" s="47">
        <v>15445</v>
      </c>
    </row>
    <row r="1849" spans="3:7">
      <c r="C1849" s="49">
        <f t="shared" si="30"/>
        <v>3</v>
      </c>
      <c r="D1849" s="48">
        <v>42446</v>
      </c>
      <c r="E1849" s="47">
        <v>23</v>
      </c>
      <c r="F1849" s="47">
        <v>17102</v>
      </c>
      <c r="G1849" s="47">
        <v>14390</v>
      </c>
    </row>
    <row r="1850" spans="3:7">
      <c r="C1850" s="49">
        <f t="shared" si="30"/>
        <v>3</v>
      </c>
      <c r="D1850" s="48">
        <v>42446</v>
      </c>
      <c r="E1850" s="47">
        <v>24</v>
      </c>
      <c r="F1850" s="47">
        <v>16633</v>
      </c>
      <c r="G1850" s="47">
        <v>13699</v>
      </c>
    </row>
    <row r="1851" spans="3:7">
      <c r="C1851" s="49">
        <f t="shared" si="30"/>
        <v>3</v>
      </c>
      <c r="D1851" s="48">
        <v>42447</v>
      </c>
      <c r="E1851" s="47">
        <v>1</v>
      </c>
      <c r="F1851" s="47">
        <v>16067</v>
      </c>
      <c r="G1851" s="47">
        <v>13205</v>
      </c>
    </row>
    <row r="1852" spans="3:7">
      <c r="C1852" s="49">
        <f t="shared" si="30"/>
        <v>3</v>
      </c>
      <c r="D1852" s="48">
        <v>42447</v>
      </c>
      <c r="E1852" s="47">
        <v>2</v>
      </c>
      <c r="F1852" s="47">
        <v>15604</v>
      </c>
      <c r="G1852" s="47">
        <v>12934</v>
      </c>
    </row>
    <row r="1853" spans="3:7">
      <c r="C1853" s="49">
        <f t="shared" si="30"/>
        <v>3</v>
      </c>
      <c r="D1853" s="48">
        <v>42447</v>
      </c>
      <c r="E1853" s="47">
        <v>3</v>
      </c>
      <c r="F1853" s="47">
        <v>15463</v>
      </c>
      <c r="G1853" s="47">
        <v>12761</v>
      </c>
    </row>
    <row r="1854" spans="3:7">
      <c r="C1854" s="49">
        <f t="shared" si="30"/>
        <v>3</v>
      </c>
      <c r="D1854" s="48">
        <v>42447</v>
      </c>
      <c r="E1854" s="47">
        <v>4</v>
      </c>
      <c r="F1854" s="47">
        <v>15857</v>
      </c>
      <c r="G1854" s="47">
        <v>12908</v>
      </c>
    </row>
    <row r="1855" spans="3:7">
      <c r="C1855" s="49">
        <f t="shared" si="30"/>
        <v>3</v>
      </c>
      <c r="D1855" s="48">
        <v>42447</v>
      </c>
      <c r="E1855" s="47">
        <v>5</v>
      </c>
      <c r="F1855" s="47">
        <v>16546</v>
      </c>
      <c r="G1855" s="47">
        <v>13629</v>
      </c>
    </row>
    <row r="1856" spans="3:7">
      <c r="C1856" s="49">
        <f t="shared" si="30"/>
        <v>3</v>
      </c>
      <c r="D1856" s="48">
        <v>42447</v>
      </c>
      <c r="E1856" s="47">
        <v>6</v>
      </c>
      <c r="F1856" s="47">
        <v>17280</v>
      </c>
      <c r="G1856" s="47">
        <v>14763</v>
      </c>
    </row>
    <row r="1857" spans="3:7">
      <c r="C1857" s="49">
        <f t="shared" si="30"/>
        <v>3</v>
      </c>
      <c r="D1857" s="48">
        <v>42447</v>
      </c>
      <c r="E1857" s="47">
        <v>7</v>
      </c>
      <c r="F1857" s="47">
        <v>18500</v>
      </c>
      <c r="G1857" s="47">
        <v>15868</v>
      </c>
    </row>
    <row r="1858" spans="3:7">
      <c r="C1858" s="49">
        <f t="shared" si="30"/>
        <v>3</v>
      </c>
      <c r="D1858" s="48">
        <v>42447</v>
      </c>
      <c r="E1858" s="47">
        <v>8</v>
      </c>
      <c r="F1858" s="47">
        <v>18937</v>
      </c>
      <c r="G1858" s="47">
        <v>16307</v>
      </c>
    </row>
    <row r="1859" spans="3:7">
      <c r="C1859" s="49">
        <f t="shared" si="30"/>
        <v>3</v>
      </c>
      <c r="D1859" s="48">
        <v>42447</v>
      </c>
      <c r="E1859" s="47">
        <v>9</v>
      </c>
      <c r="F1859" s="47">
        <v>18748</v>
      </c>
      <c r="G1859" s="47">
        <v>16210</v>
      </c>
    </row>
    <row r="1860" spans="3:7">
      <c r="C1860" s="49">
        <f t="shared" ref="C1860:C1923" si="31">MONTH(D1860)</f>
        <v>3</v>
      </c>
      <c r="D1860" s="48">
        <v>42447</v>
      </c>
      <c r="E1860" s="47">
        <v>10</v>
      </c>
      <c r="F1860" s="47">
        <v>18498</v>
      </c>
      <c r="G1860" s="47">
        <v>16009</v>
      </c>
    </row>
    <row r="1861" spans="3:7">
      <c r="C1861" s="49">
        <f t="shared" si="31"/>
        <v>3</v>
      </c>
      <c r="D1861" s="48">
        <v>42447</v>
      </c>
      <c r="E1861" s="47">
        <v>11</v>
      </c>
      <c r="F1861" s="47">
        <v>18027</v>
      </c>
      <c r="G1861" s="47">
        <v>15677</v>
      </c>
    </row>
    <row r="1862" spans="3:7">
      <c r="C1862" s="49">
        <f t="shared" si="31"/>
        <v>3</v>
      </c>
      <c r="D1862" s="48">
        <v>42447</v>
      </c>
      <c r="E1862" s="47">
        <v>12</v>
      </c>
      <c r="F1862" s="47">
        <v>17971</v>
      </c>
      <c r="G1862" s="47">
        <v>15468</v>
      </c>
    </row>
    <row r="1863" spans="3:7">
      <c r="C1863" s="49">
        <f t="shared" si="31"/>
        <v>3</v>
      </c>
      <c r="D1863" s="48">
        <v>42447</v>
      </c>
      <c r="E1863" s="47">
        <v>13</v>
      </c>
      <c r="F1863" s="47">
        <v>17668</v>
      </c>
      <c r="G1863" s="47">
        <v>15133</v>
      </c>
    </row>
    <row r="1864" spans="3:7">
      <c r="C1864" s="49">
        <f t="shared" si="31"/>
        <v>3</v>
      </c>
      <c r="D1864" s="48">
        <v>42447</v>
      </c>
      <c r="E1864" s="47">
        <v>14</v>
      </c>
      <c r="F1864" s="47">
        <v>17351</v>
      </c>
      <c r="G1864" s="47">
        <v>14755</v>
      </c>
    </row>
    <row r="1865" spans="3:7">
      <c r="C1865" s="49">
        <f t="shared" si="31"/>
        <v>3</v>
      </c>
      <c r="D1865" s="48">
        <v>42447</v>
      </c>
      <c r="E1865" s="47">
        <v>15</v>
      </c>
      <c r="F1865" s="47">
        <v>17227</v>
      </c>
      <c r="G1865" s="47">
        <v>14555</v>
      </c>
    </row>
    <row r="1866" spans="3:7">
      <c r="C1866" s="49">
        <f t="shared" si="31"/>
        <v>3</v>
      </c>
      <c r="D1866" s="48">
        <v>42447</v>
      </c>
      <c r="E1866" s="47">
        <v>16</v>
      </c>
      <c r="F1866" s="47">
        <v>17147</v>
      </c>
      <c r="G1866" s="47">
        <v>14635</v>
      </c>
    </row>
    <row r="1867" spans="3:7">
      <c r="C1867" s="49">
        <f t="shared" si="31"/>
        <v>3</v>
      </c>
      <c r="D1867" s="48">
        <v>42447</v>
      </c>
      <c r="E1867" s="47">
        <v>17</v>
      </c>
      <c r="F1867" s="47">
        <v>17748</v>
      </c>
      <c r="G1867" s="47">
        <v>15000</v>
      </c>
    </row>
    <row r="1868" spans="3:7">
      <c r="C1868" s="49">
        <f t="shared" si="31"/>
        <v>3</v>
      </c>
      <c r="D1868" s="48">
        <v>42447</v>
      </c>
      <c r="E1868" s="47">
        <v>18</v>
      </c>
      <c r="F1868" s="47">
        <v>17934</v>
      </c>
      <c r="G1868" s="47">
        <v>15324</v>
      </c>
    </row>
    <row r="1869" spans="3:7">
      <c r="C1869" s="49">
        <f t="shared" si="31"/>
        <v>3</v>
      </c>
      <c r="D1869" s="48">
        <v>42447</v>
      </c>
      <c r="E1869" s="47">
        <v>19</v>
      </c>
      <c r="F1869" s="47">
        <v>18823</v>
      </c>
      <c r="G1869" s="47">
        <v>16289</v>
      </c>
    </row>
    <row r="1870" spans="3:7">
      <c r="C1870" s="49">
        <f t="shared" si="31"/>
        <v>3</v>
      </c>
      <c r="D1870" s="48">
        <v>42447</v>
      </c>
      <c r="E1870" s="47">
        <v>20</v>
      </c>
      <c r="F1870" s="47">
        <v>19694</v>
      </c>
      <c r="G1870" s="47">
        <v>16978</v>
      </c>
    </row>
    <row r="1871" spans="3:7">
      <c r="C1871" s="49">
        <f t="shared" si="31"/>
        <v>3</v>
      </c>
      <c r="D1871" s="48">
        <v>42447</v>
      </c>
      <c r="E1871" s="47">
        <v>21</v>
      </c>
      <c r="F1871" s="47">
        <v>19366</v>
      </c>
      <c r="G1871" s="47">
        <v>16528</v>
      </c>
    </row>
    <row r="1872" spans="3:7">
      <c r="C1872" s="49">
        <f t="shared" si="31"/>
        <v>3</v>
      </c>
      <c r="D1872" s="48">
        <v>42447</v>
      </c>
      <c r="E1872" s="47">
        <v>22</v>
      </c>
      <c r="F1872" s="47">
        <v>18637</v>
      </c>
      <c r="G1872" s="47">
        <v>15681</v>
      </c>
    </row>
    <row r="1873" spans="3:7">
      <c r="C1873" s="49">
        <f t="shared" si="31"/>
        <v>3</v>
      </c>
      <c r="D1873" s="48">
        <v>42447</v>
      </c>
      <c r="E1873" s="47">
        <v>23</v>
      </c>
      <c r="F1873" s="47">
        <v>17562</v>
      </c>
      <c r="G1873" s="47">
        <v>14680</v>
      </c>
    </row>
    <row r="1874" spans="3:7">
      <c r="C1874" s="49">
        <f t="shared" si="31"/>
        <v>3</v>
      </c>
      <c r="D1874" s="48">
        <v>42447</v>
      </c>
      <c r="E1874" s="47">
        <v>24</v>
      </c>
      <c r="F1874" s="47">
        <v>16664</v>
      </c>
      <c r="G1874" s="47">
        <v>13873</v>
      </c>
    </row>
    <row r="1875" spans="3:7">
      <c r="C1875" s="49">
        <f t="shared" si="31"/>
        <v>3</v>
      </c>
      <c r="D1875" s="48">
        <v>42448</v>
      </c>
      <c r="E1875" s="47">
        <v>1</v>
      </c>
      <c r="F1875" s="47">
        <v>16245</v>
      </c>
      <c r="G1875" s="47">
        <v>13305</v>
      </c>
    </row>
    <row r="1876" spans="3:7">
      <c r="C1876" s="49">
        <f t="shared" si="31"/>
        <v>3</v>
      </c>
      <c r="D1876" s="48">
        <v>42448</v>
      </c>
      <c r="E1876" s="47">
        <v>2</v>
      </c>
      <c r="F1876" s="47">
        <v>15902</v>
      </c>
      <c r="G1876" s="47">
        <v>13023</v>
      </c>
    </row>
    <row r="1877" spans="3:7">
      <c r="C1877" s="49">
        <f t="shared" si="31"/>
        <v>3</v>
      </c>
      <c r="D1877" s="48">
        <v>42448</v>
      </c>
      <c r="E1877" s="47">
        <v>3</v>
      </c>
      <c r="F1877" s="47">
        <v>15792</v>
      </c>
      <c r="G1877" s="47">
        <v>12939</v>
      </c>
    </row>
    <row r="1878" spans="3:7">
      <c r="C1878" s="49">
        <f t="shared" si="31"/>
        <v>3</v>
      </c>
      <c r="D1878" s="48">
        <v>42448</v>
      </c>
      <c r="E1878" s="47">
        <v>4</v>
      </c>
      <c r="F1878" s="47">
        <v>15793</v>
      </c>
      <c r="G1878" s="47">
        <v>13053</v>
      </c>
    </row>
    <row r="1879" spans="3:7">
      <c r="C1879" s="49">
        <f t="shared" si="31"/>
        <v>3</v>
      </c>
      <c r="D1879" s="48">
        <v>42448</v>
      </c>
      <c r="E1879" s="47">
        <v>5</v>
      </c>
      <c r="F1879" s="47">
        <v>16107</v>
      </c>
      <c r="G1879" s="47">
        <v>13284</v>
      </c>
    </row>
    <row r="1880" spans="3:7">
      <c r="C1880" s="49">
        <f t="shared" si="31"/>
        <v>3</v>
      </c>
      <c r="D1880" s="48">
        <v>42448</v>
      </c>
      <c r="E1880" s="47">
        <v>6</v>
      </c>
      <c r="F1880" s="47">
        <v>16700</v>
      </c>
      <c r="G1880" s="47">
        <v>13852</v>
      </c>
    </row>
    <row r="1881" spans="3:7">
      <c r="C1881" s="49">
        <f t="shared" si="31"/>
        <v>3</v>
      </c>
      <c r="D1881" s="48">
        <v>42448</v>
      </c>
      <c r="E1881" s="47">
        <v>7</v>
      </c>
      <c r="F1881" s="47">
        <v>17317</v>
      </c>
      <c r="G1881" s="47">
        <v>14583</v>
      </c>
    </row>
    <row r="1882" spans="3:7">
      <c r="C1882" s="49">
        <f t="shared" si="31"/>
        <v>3</v>
      </c>
      <c r="D1882" s="48">
        <v>42448</v>
      </c>
      <c r="E1882" s="47">
        <v>8</v>
      </c>
      <c r="F1882" s="47">
        <v>17492</v>
      </c>
      <c r="G1882" s="47">
        <v>14762</v>
      </c>
    </row>
    <row r="1883" spans="3:7">
      <c r="C1883" s="49">
        <f t="shared" si="31"/>
        <v>3</v>
      </c>
      <c r="D1883" s="48">
        <v>42448</v>
      </c>
      <c r="E1883" s="47">
        <v>9</v>
      </c>
      <c r="F1883" s="47">
        <v>17056</v>
      </c>
      <c r="G1883" s="47">
        <v>14614</v>
      </c>
    </row>
    <row r="1884" spans="3:7">
      <c r="C1884" s="49">
        <f t="shared" si="31"/>
        <v>3</v>
      </c>
      <c r="D1884" s="48">
        <v>42448</v>
      </c>
      <c r="E1884" s="47">
        <v>10</v>
      </c>
      <c r="F1884" s="47">
        <v>16855</v>
      </c>
      <c r="G1884" s="47">
        <v>14396</v>
      </c>
    </row>
    <row r="1885" spans="3:7">
      <c r="C1885" s="49">
        <f t="shared" si="31"/>
        <v>3</v>
      </c>
      <c r="D1885" s="48">
        <v>42448</v>
      </c>
      <c r="E1885" s="47">
        <v>11</v>
      </c>
      <c r="F1885" s="47">
        <v>16938</v>
      </c>
      <c r="G1885" s="47">
        <v>14264</v>
      </c>
    </row>
    <row r="1886" spans="3:7">
      <c r="C1886" s="49">
        <f t="shared" si="31"/>
        <v>3</v>
      </c>
      <c r="D1886" s="48">
        <v>42448</v>
      </c>
      <c r="E1886" s="47">
        <v>12</v>
      </c>
      <c r="F1886" s="47">
        <v>17246</v>
      </c>
      <c r="G1886" s="47">
        <v>14133</v>
      </c>
    </row>
    <row r="1887" spans="3:7">
      <c r="C1887" s="49">
        <f t="shared" si="31"/>
        <v>3</v>
      </c>
      <c r="D1887" s="48">
        <v>42448</v>
      </c>
      <c r="E1887" s="47">
        <v>13</v>
      </c>
      <c r="F1887" s="47">
        <v>16993</v>
      </c>
      <c r="G1887" s="47">
        <v>13912</v>
      </c>
    </row>
    <row r="1888" spans="3:7">
      <c r="C1888" s="49">
        <f t="shared" si="31"/>
        <v>3</v>
      </c>
      <c r="D1888" s="48">
        <v>42448</v>
      </c>
      <c r="E1888" s="47">
        <v>14</v>
      </c>
      <c r="F1888" s="47">
        <v>16504</v>
      </c>
      <c r="G1888" s="47">
        <v>13597</v>
      </c>
    </row>
    <row r="1889" spans="3:7">
      <c r="C1889" s="49">
        <f t="shared" si="31"/>
        <v>3</v>
      </c>
      <c r="D1889" s="48">
        <v>42448</v>
      </c>
      <c r="E1889" s="47">
        <v>15</v>
      </c>
      <c r="F1889" s="47">
        <v>16113</v>
      </c>
      <c r="G1889" s="47">
        <v>13445</v>
      </c>
    </row>
    <row r="1890" spans="3:7">
      <c r="C1890" s="49">
        <f t="shared" si="31"/>
        <v>3</v>
      </c>
      <c r="D1890" s="48">
        <v>42448</v>
      </c>
      <c r="E1890" s="47">
        <v>16</v>
      </c>
      <c r="F1890" s="47">
        <v>16535</v>
      </c>
      <c r="G1890" s="47">
        <v>13742</v>
      </c>
    </row>
    <row r="1891" spans="3:7">
      <c r="C1891" s="49">
        <f t="shared" si="31"/>
        <v>3</v>
      </c>
      <c r="D1891" s="48">
        <v>42448</v>
      </c>
      <c r="E1891" s="47">
        <v>17</v>
      </c>
      <c r="F1891" s="47">
        <v>17001</v>
      </c>
      <c r="G1891" s="47">
        <v>14336</v>
      </c>
    </row>
    <row r="1892" spans="3:7">
      <c r="C1892" s="49">
        <f t="shared" si="31"/>
        <v>3</v>
      </c>
      <c r="D1892" s="48">
        <v>42448</v>
      </c>
      <c r="E1892" s="47">
        <v>18</v>
      </c>
      <c r="F1892" s="47">
        <v>17700</v>
      </c>
      <c r="G1892" s="47">
        <v>14827</v>
      </c>
    </row>
    <row r="1893" spans="3:7">
      <c r="C1893" s="49">
        <f t="shared" si="31"/>
        <v>3</v>
      </c>
      <c r="D1893" s="48">
        <v>42448</v>
      </c>
      <c r="E1893" s="47">
        <v>19</v>
      </c>
      <c r="F1893" s="47">
        <v>18078</v>
      </c>
      <c r="G1893" s="47">
        <v>15516</v>
      </c>
    </row>
    <row r="1894" spans="3:7">
      <c r="C1894" s="49">
        <f t="shared" si="31"/>
        <v>3</v>
      </c>
      <c r="D1894" s="48">
        <v>42448</v>
      </c>
      <c r="E1894" s="47">
        <v>20</v>
      </c>
      <c r="F1894" s="47">
        <v>18620</v>
      </c>
      <c r="G1894" s="47">
        <v>16006</v>
      </c>
    </row>
    <row r="1895" spans="3:7">
      <c r="C1895" s="49">
        <f t="shared" si="31"/>
        <v>3</v>
      </c>
      <c r="D1895" s="48">
        <v>42448</v>
      </c>
      <c r="E1895" s="47">
        <v>21</v>
      </c>
      <c r="F1895" s="47">
        <v>18428</v>
      </c>
      <c r="G1895" s="47">
        <v>15567</v>
      </c>
    </row>
    <row r="1896" spans="3:7">
      <c r="C1896" s="49">
        <f t="shared" si="31"/>
        <v>3</v>
      </c>
      <c r="D1896" s="48">
        <v>42448</v>
      </c>
      <c r="E1896" s="47">
        <v>22</v>
      </c>
      <c r="F1896" s="47">
        <v>17831</v>
      </c>
      <c r="G1896" s="47">
        <v>15037</v>
      </c>
    </row>
    <row r="1897" spans="3:7">
      <c r="C1897" s="49">
        <f t="shared" si="31"/>
        <v>3</v>
      </c>
      <c r="D1897" s="48">
        <v>42448</v>
      </c>
      <c r="E1897" s="47">
        <v>23</v>
      </c>
      <c r="F1897" s="47">
        <v>17035</v>
      </c>
      <c r="G1897" s="47">
        <v>14183</v>
      </c>
    </row>
    <row r="1898" spans="3:7">
      <c r="C1898" s="49">
        <f t="shared" si="31"/>
        <v>3</v>
      </c>
      <c r="D1898" s="48">
        <v>42448</v>
      </c>
      <c r="E1898" s="47">
        <v>24</v>
      </c>
      <c r="F1898" s="47">
        <v>15930</v>
      </c>
      <c r="G1898" s="47">
        <v>13414</v>
      </c>
    </row>
    <row r="1899" spans="3:7">
      <c r="C1899" s="49">
        <f t="shared" si="31"/>
        <v>3</v>
      </c>
      <c r="D1899" s="48">
        <v>42449</v>
      </c>
      <c r="E1899" s="47">
        <v>1</v>
      </c>
      <c r="F1899" s="47">
        <v>16013</v>
      </c>
      <c r="G1899" s="47">
        <v>13053</v>
      </c>
    </row>
    <row r="1900" spans="3:7">
      <c r="C1900" s="49">
        <f t="shared" si="31"/>
        <v>3</v>
      </c>
      <c r="D1900" s="48">
        <v>42449</v>
      </c>
      <c r="E1900" s="47">
        <v>2</v>
      </c>
      <c r="F1900" s="47">
        <v>15815</v>
      </c>
      <c r="G1900" s="47">
        <v>12773</v>
      </c>
    </row>
    <row r="1901" spans="3:7">
      <c r="C1901" s="49">
        <f t="shared" si="31"/>
        <v>3</v>
      </c>
      <c r="D1901" s="48">
        <v>42449</v>
      </c>
      <c r="E1901" s="47">
        <v>3</v>
      </c>
      <c r="F1901" s="47">
        <v>15645</v>
      </c>
      <c r="G1901" s="47">
        <v>12728</v>
      </c>
    </row>
    <row r="1902" spans="3:7">
      <c r="C1902" s="49">
        <f t="shared" si="31"/>
        <v>3</v>
      </c>
      <c r="D1902" s="48">
        <v>42449</v>
      </c>
      <c r="E1902" s="47">
        <v>4</v>
      </c>
      <c r="F1902" s="47">
        <v>15678</v>
      </c>
      <c r="G1902" s="47">
        <v>12745</v>
      </c>
    </row>
    <row r="1903" spans="3:7">
      <c r="C1903" s="49">
        <f t="shared" si="31"/>
        <v>3</v>
      </c>
      <c r="D1903" s="48">
        <v>42449</v>
      </c>
      <c r="E1903" s="47">
        <v>5</v>
      </c>
      <c r="F1903" s="47">
        <v>15838</v>
      </c>
      <c r="G1903" s="47">
        <v>12871</v>
      </c>
    </row>
    <row r="1904" spans="3:7">
      <c r="C1904" s="49">
        <f t="shared" si="31"/>
        <v>3</v>
      </c>
      <c r="D1904" s="48">
        <v>42449</v>
      </c>
      <c r="E1904" s="47">
        <v>6</v>
      </c>
      <c r="F1904" s="47">
        <v>16297</v>
      </c>
      <c r="G1904" s="47">
        <v>13392</v>
      </c>
    </row>
    <row r="1905" spans="3:7">
      <c r="C1905" s="49">
        <f t="shared" si="31"/>
        <v>3</v>
      </c>
      <c r="D1905" s="48">
        <v>42449</v>
      </c>
      <c r="E1905" s="47">
        <v>7</v>
      </c>
      <c r="F1905" s="47">
        <v>16564</v>
      </c>
      <c r="G1905" s="47">
        <v>13799</v>
      </c>
    </row>
    <row r="1906" spans="3:7">
      <c r="C1906" s="49">
        <f t="shared" si="31"/>
        <v>3</v>
      </c>
      <c r="D1906" s="48">
        <v>42449</v>
      </c>
      <c r="E1906" s="47">
        <v>8</v>
      </c>
      <c r="F1906" s="47">
        <v>16747</v>
      </c>
      <c r="G1906" s="47">
        <v>14032</v>
      </c>
    </row>
    <row r="1907" spans="3:7">
      <c r="C1907" s="49">
        <f t="shared" si="31"/>
        <v>3</v>
      </c>
      <c r="D1907" s="48">
        <v>42449</v>
      </c>
      <c r="E1907" s="47">
        <v>9</v>
      </c>
      <c r="F1907" s="47">
        <v>16590</v>
      </c>
      <c r="G1907" s="47">
        <v>14034</v>
      </c>
    </row>
    <row r="1908" spans="3:7">
      <c r="C1908" s="49">
        <f t="shared" si="31"/>
        <v>3</v>
      </c>
      <c r="D1908" s="48">
        <v>42449</v>
      </c>
      <c r="E1908" s="47">
        <v>10</v>
      </c>
      <c r="F1908" s="47">
        <v>16606</v>
      </c>
      <c r="G1908" s="47">
        <v>13854</v>
      </c>
    </row>
    <row r="1909" spans="3:7">
      <c r="C1909" s="49">
        <f t="shared" si="31"/>
        <v>3</v>
      </c>
      <c r="D1909" s="48">
        <v>42449</v>
      </c>
      <c r="E1909" s="47">
        <v>11</v>
      </c>
      <c r="F1909" s="47">
        <v>16608</v>
      </c>
      <c r="G1909" s="47">
        <v>13840</v>
      </c>
    </row>
    <row r="1910" spans="3:7">
      <c r="C1910" s="49">
        <f t="shared" si="31"/>
        <v>3</v>
      </c>
      <c r="D1910" s="48">
        <v>42449</v>
      </c>
      <c r="E1910" s="47">
        <v>12</v>
      </c>
      <c r="F1910" s="47">
        <v>16680</v>
      </c>
      <c r="G1910" s="47">
        <v>13678</v>
      </c>
    </row>
    <row r="1911" spans="3:7">
      <c r="C1911" s="49">
        <f t="shared" si="31"/>
        <v>3</v>
      </c>
      <c r="D1911" s="48">
        <v>42449</v>
      </c>
      <c r="E1911" s="47">
        <v>13</v>
      </c>
      <c r="F1911" s="47">
        <v>16722</v>
      </c>
      <c r="G1911" s="47">
        <v>13577</v>
      </c>
    </row>
    <row r="1912" spans="3:7">
      <c r="C1912" s="49">
        <f t="shared" si="31"/>
        <v>3</v>
      </c>
      <c r="D1912" s="48">
        <v>42449</v>
      </c>
      <c r="E1912" s="47">
        <v>14</v>
      </c>
      <c r="F1912" s="47">
        <v>16711</v>
      </c>
      <c r="G1912" s="47">
        <v>13369</v>
      </c>
    </row>
    <row r="1913" spans="3:7">
      <c r="C1913" s="49">
        <f t="shared" si="31"/>
        <v>3</v>
      </c>
      <c r="D1913" s="48">
        <v>42449</v>
      </c>
      <c r="E1913" s="47">
        <v>15</v>
      </c>
      <c r="F1913" s="47">
        <v>16572</v>
      </c>
      <c r="G1913" s="47">
        <v>13407</v>
      </c>
    </row>
    <row r="1914" spans="3:7">
      <c r="C1914" s="49">
        <f t="shared" si="31"/>
        <v>3</v>
      </c>
      <c r="D1914" s="48">
        <v>42449</v>
      </c>
      <c r="E1914" s="47">
        <v>16</v>
      </c>
      <c r="F1914" s="47">
        <v>16815</v>
      </c>
      <c r="G1914" s="47">
        <v>13817</v>
      </c>
    </row>
    <row r="1915" spans="3:7">
      <c r="C1915" s="49">
        <f t="shared" si="31"/>
        <v>3</v>
      </c>
      <c r="D1915" s="48">
        <v>42449</v>
      </c>
      <c r="E1915" s="47">
        <v>17</v>
      </c>
      <c r="F1915" s="47">
        <v>17554</v>
      </c>
      <c r="G1915" s="47">
        <v>14521</v>
      </c>
    </row>
    <row r="1916" spans="3:7">
      <c r="C1916" s="49">
        <f t="shared" si="31"/>
        <v>3</v>
      </c>
      <c r="D1916" s="48">
        <v>42449</v>
      </c>
      <c r="E1916" s="47">
        <v>18</v>
      </c>
      <c r="F1916" s="47">
        <v>17802</v>
      </c>
      <c r="G1916" s="47">
        <v>15059</v>
      </c>
    </row>
    <row r="1917" spans="3:7">
      <c r="C1917" s="49">
        <f t="shared" si="31"/>
        <v>3</v>
      </c>
      <c r="D1917" s="48">
        <v>42449</v>
      </c>
      <c r="E1917" s="47">
        <v>19</v>
      </c>
      <c r="F1917" s="47">
        <v>18735</v>
      </c>
      <c r="G1917" s="47">
        <v>15948</v>
      </c>
    </row>
    <row r="1918" spans="3:7">
      <c r="C1918" s="49">
        <f t="shared" si="31"/>
        <v>3</v>
      </c>
      <c r="D1918" s="48">
        <v>42449</v>
      </c>
      <c r="E1918" s="47">
        <v>20</v>
      </c>
      <c r="F1918" s="47">
        <v>19420</v>
      </c>
      <c r="G1918" s="47">
        <v>16594</v>
      </c>
    </row>
    <row r="1919" spans="3:7">
      <c r="C1919" s="49">
        <f t="shared" si="31"/>
        <v>3</v>
      </c>
      <c r="D1919" s="48">
        <v>42449</v>
      </c>
      <c r="E1919" s="47">
        <v>21</v>
      </c>
      <c r="F1919" s="47">
        <v>18858</v>
      </c>
      <c r="G1919" s="47">
        <v>16224</v>
      </c>
    </row>
    <row r="1920" spans="3:7">
      <c r="C1920" s="49">
        <f t="shared" si="31"/>
        <v>3</v>
      </c>
      <c r="D1920" s="48">
        <v>42449</v>
      </c>
      <c r="E1920" s="47">
        <v>22</v>
      </c>
      <c r="F1920" s="47">
        <v>18114</v>
      </c>
      <c r="G1920" s="47">
        <v>15410</v>
      </c>
    </row>
    <row r="1921" spans="3:7">
      <c r="C1921" s="49">
        <f t="shared" si="31"/>
        <v>3</v>
      </c>
      <c r="D1921" s="48">
        <v>42449</v>
      </c>
      <c r="E1921" s="47">
        <v>23</v>
      </c>
      <c r="F1921" s="47">
        <v>17226</v>
      </c>
      <c r="G1921" s="47">
        <v>14476</v>
      </c>
    </row>
    <row r="1922" spans="3:7">
      <c r="C1922" s="49">
        <f t="shared" si="31"/>
        <v>3</v>
      </c>
      <c r="D1922" s="48">
        <v>42449</v>
      </c>
      <c r="E1922" s="47">
        <v>24</v>
      </c>
      <c r="F1922" s="47">
        <v>16438</v>
      </c>
      <c r="G1922" s="47">
        <v>13726</v>
      </c>
    </row>
    <row r="1923" spans="3:7">
      <c r="C1923" s="49">
        <f t="shared" si="31"/>
        <v>3</v>
      </c>
      <c r="D1923" s="48">
        <v>42450</v>
      </c>
      <c r="E1923" s="47">
        <v>1</v>
      </c>
      <c r="F1923" s="47">
        <v>16394</v>
      </c>
      <c r="G1923" s="47">
        <v>13324</v>
      </c>
    </row>
    <row r="1924" spans="3:7">
      <c r="C1924" s="49">
        <f t="shared" ref="C1924:C1987" si="32">MONTH(D1924)</f>
        <v>3</v>
      </c>
      <c r="D1924" s="48">
        <v>42450</v>
      </c>
      <c r="E1924" s="47">
        <v>2</v>
      </c>
      <c r="F1924" s="47">
        <v>16340</v>
      </c>
      <c r="G1924" s="47">
        <v>13200</v>
      </c>
    </row>
    <row r="1925" spans="3:7">
      <c r="C1925" s="49">
        <f t="shared" si="32"/>
        <v>3</v>
      </c>
      <c r="D1925" s="48">
        <v>42450</v>
      </c>
      <c r="E1925" s="47">
        <v>3</v>
      </c>
      <c r="F1925" s="47">
        <v>16261</v>
      </c>
      <c r="G1925" s="47">
        <v>13134</v>
      </c>
    </row>
    <row r="1926" spans="3:7">
      <c r="C1926" s="49">
        <f t="shared" si="32"/>
        <v>3</v>
      </c>
      <c r="D1926" s="48">
        <v>42450</v>
      </c>
      <c r="E1926" s="47">
        <v>4</v>
      </c>
      <c r="F1926" s="47">
        <v>16121</v>
      </c>
      <c r="G1926" s="47">
        <v>13265</v>
      </c>
    </row>
    <row r="1927" spans="3:7">
      <c r="C1927" s="49">
        <f t="shared" si="32"/>
        <v>3</v>
      </c>
      <c r="D1927" s="48">
        <v>42450</v>
      </c>
      <c r="E1927" s="47">
        <v>5</v>
      </c>
      <c r="F1927" s="47">
        <v>16650</v>
      </c>
      <c r="G1927" s="47">
        <v>13830</v>
      </c>
    </row>
    <row r="1928" spans="3:7">
      <c r="C1928" s="49">
        <f t="shared" si="32"/>
        <v>3</v>
      </c>
      <c r="D1928" s="48">
        <v>42450</v>
      </c>
      <c r="E1928" s="47">
        <v>6</v>
      </c>
      <c r="F1928" s="47">
        <v>17900</v>
      </c>
      <c r="G1928" s="47">
        <v>15410</v>
      </c>
    </row>
    <row r="1929" spans="3:7">
      <c r="C1929" s="49">
        <f t="shared" si="32"/>
        <v>3</v>
      </c>
      <c r="D1929" s="48">
        <v>42450</v>
      </c>
      <c r="E1929" s="47">
        <v>7</v>
      </c>
      <c r="F1929" s="47">
        <v>19197</v>
      </c>
      <c r="G1929" s="47">
        <v>16795</v>
      </c>
    </row>
    <row r="1930" spans="3:7">
      <c r="C1930" s="49">
        <f t="shared" si="32"/>
        <v>3</v>
      </c>
      <c r="D1930" s="48">
        <v>42450</v>
      </c>
      <c r="E1930" s="47">
        <v>8</v>
      </c>
      <c r="F1930" s="47">
        <v>19158</v>
      </c>
      <c r="G1930" s="47">
        <v>16703</v>
      </c>
    </row>
    <row r="1931" spans="3:7">
      <c r="C1931" s="49">
        <f t="shared" si="32"/>
        <v>3</v>
      </c>
      <c r="D1931" s="48">
        <v>42450</v>
      </c>
      <c r="E1931" s="47">
        <v>9</v>
      </c>
      <c r="F1931" s="47">
        <v>18616</v>
      </c>
      <c r="G1931" s="47">
        <v>16045</v>
      </c>
    </row>
    <row r="1932" spans="3:7">
      <c r="C1932" s="49">
        <f t="shared" si="32"/>
        <v>3</v>
      </c>
      <c r="D1932" s="48">
        <v>42450</v>
      </c>
      <c r="E1932" s="47">
        <v>10</v>
      </c>
      <c r="F1932" s="47">
        <v>18435</v>
      </c>
      <c r="G1932" s="47">
        <v>15783</v>
      </c>
    </row>
    <row r="1933" spans="3:7">
      <c r="C1933" s="49">
        <f t="shared" si="32"/>
        <v>3</v>
      </c>
      <c r="D1933" s="48">
        <v>42450</v>
      </c>
      <c r="E1933" s="47">
        <v>11</v>
      </c>
      <c r="F1933" s="47">
        <v>18275</v>
      </c>
      <c r="G1933" s="47">
        <v>15566</v>
      </c>
    </row>
    <row r="1934" spans="3:7">
      <c r="C1934" s="49">
        <f t="shared" si="32"/>
        <v>3</v>
      </c>
      <c r="D1934" s="48">
        <v>42450</v>
      </c>
      <c r="E1934" s="47">
        <v>12</v>
      </c>
      <c r="F1934" s="47">
        <v>18100</v>
      </c>
      <c r="G1934" s="47">
        <v>15428</v>
      </c>
    </row>
    <row r="1935" spans="3:7">
      <c r="C1935" s="49">
        <f t="shared" si="32"/>
        <v>3</v>
      </c>
      <c r="D1935" s="48">
        <v>42450</v>
      </c>
      <c r="E1935" s="47">
        <v>13</v>
      </c>
      <c r="F1935" s="47">
        <v>18023</v>
      </c>
      <c r="G1935" s="47">
        <v>15386</v>
      </c>
    </row>
    <row r="1936" spans="3:7">
      <c r="C1936" s="49">
        <f t="shared" si="32"/>
        <v>3</v>
      </c>
      <c r="D1936" s="48">
        <v>42450</v>
      </c>
      <c r="E1936" s="47">
        <v>14</v>
      </c>
      <c r="F1936" s="47">
        <v>17963</v>
      </c>
      <c r="G1936" s="47">
        <v>15368</v>
      </c>
    </row>
    <row r="1937" spans="3:7">
      <c r="C1937" s="49">
        <f t="shared" si="32"/>
        <v>3</v>
      </c>
      <c r="D1937" s="48">
        <v>42450</v>
      </c>
      <c r="E1937" s="47">
        <v>15</v>
      </c>
      <c r="F1937" s="47">
        <v>17984</v>
      </c>
      <c r="G1937" s="47">
        <v>15431</v>
      </c>
    </row>
    <row r="1938" spans="3:7">
      <c r="C1938" s="49">
        <f t="shared" si="32"/>
        <v>3</v>
      </c>
      <c r="D1938" s="48">
        <v>42450</v>
      </c>
      <c r="E1938" s="47">
        <v>16</v>
      </c>
      <c r="F1938" s="47">
        <v>18353</v>
      </c>
      <c r="G1938" s="47">
        <v>15822</v>
      </c>
    </row>
    <row r="1939" spans="3:7">
      <c r="C1939" s="49">
        <f t="shared" si="32"/>
        <v>3</v>
      </c>
      <c r="D1939" s="48">
        <v>42450</v>
      </c>
      <c r="E1939" s="47">
        <v>17</v>
      </c>
      <c r="F1939" s="47">
        <v>18933</v>
      </c>
      <c r="G1939" s="47">
        <v>16285</v>
      </c>
    </row>
    <row r="1940" spans="3:7">
      <c r="C1940" s="49">
        <f t="shared" si="32"/>
        <v>3</v>
      </c>
      <c r="D1940" s="48">
        <v>42450</v>
      </c>
      <c r="E1940" s="47">
        <v>18</v>
      </c>
      <c r="F1940" s="47">
        <v>19400</v>
      </c>
      <c r="G1940" s="47">
        <v>16814</v>
      </c>
    </row>
    <row r="1941" spans="3:7">
      <c r="C1941" s="49">
        <f t="shared" si="32"/>
        <v>3</v>
      </c>
      <c r="D1941" s="48">
        <v>42450</v>
      </c>
      <c r="E1941" s="47">
        <v>19</v>
      </c>
      <c r="F1941" s="47">
        <v>19943</v>
      </c>
      <c r="G1941" s="47">
        <v>17544</v>
      </c>
    </row>
    <row r="1942" spans="3:7">
      <c r="C1942" s="49">
        <f t="shared" si="32"/>
        <v>3</v>
      </c>
      <c r="D1942" s="48">
        <v>42450</v>
      </c>
      <c r="E1942" s="47">
        <v>20</v>
      </c>
      <c r="F1942" s="47">
        <v>20336</v>
      </c>
      <c r="G1942" s="47">
        <v>18168</v>
      </c>
    </row>
    <row r="1943" spans="3:7">
      <c r="C1943" s="49">
        <f t="shared" si="32"/>
        <v>3</v>
      </c>
      <c r="D1943" s="48">
        <v>42450</v>
      </c>
      <c r="E1943" s="47">
        <v>21</v>
      </c>
      <c r="F1943" s="47">
        <v>19662</v>
      </c>
      <c r="G1943" s="47">
        <v>17515</v>
      </c>
    </row>
    <row r="1944" spans="3:7">
      <c r="C1944" s="49">
        <f t="shared" si="32"/>
        <v>3</v>
      </c>
      <c r="D1944" s="48">
        <v>42450</v>
      </c>
      <c r="E1944" s="47">
        <v>22</v>
      </c>
      <c r="F1944" s="47">
        <v>18682</v>
      </c>
      <c r="G1944" s="47">
        <v>16255</v>
      </c>
    </row>
    <row r="1945" spans="3:7">
      <c r="C1945" s="49">
        <f t="shared" si="32"/>
        <v>3</v>
      </c>
      <c r="D1945" s="48">
        <v>42450</v>
      </c>
      <c r="E1945" s="47">
        <v>23</v>
      </c>
      <c r="F1945" s="47">
        <v>17406</v>
      </c>
      <c r="G1945" s="47">
        <v>15046</v>
      </c>
    </row>
    <row r="1946" spans="3:7">
      <c r="C1946" s="49">
        <f t="shared" si="32"/>
        <v>3</v>
      </c>
      <c r="D1946" s="48">
        <v>42450</v>
      </c>
      <c r="E1946" s="47">
        <v>24</v>
      </c>
      <c r="F1946" s="47">
        <v>16541</v>
      </c>
      <c r="G1946" s="47">
        <v>14275</v>
      </c>
    </row>
    <row r="1947" spans="3:7">
      <c r="C1947" s="49">
        <f t="shared" si="32"/>
        <v>3</v>
      </c>
      <c r="D1947" s="48">
        <v>42451</v>
      </c>
      <c r="E1947" s="47">
        <v>1</v>
      </c>
      <c r="F1947" s="47">
        <v>16370</v>
      </c>
      <c r="G1947" s="47">
        <v>13782</v>
      </c>
    </row>
    <row r="1948" spans="3:7">
      <c r="C1948" s="49">
        <f t="shared" si="32"/>
        <v>3</v>
      </c>
      <c r="D1948" s="48">
        <v>42451</v>
      </c>
      <c r="E1948" s="47">
        <v>2</v>
      </c>
      <c r="F1948" s="47">
        <v>16182</v>
      </c>
      <c r="G1948" s="47">
        <v>13594</v>
      </c>
    </row>
    <row r="1949" spans="3:7">
      <c r="C1949" s="49">
        <f t="shared" si="32"/>
        <v>3</v>
      </c>
      <c r="D1949" s="48">
        <v>42451</v>
      </c>
      <c r="E1949" s="47">
        <v>3</v>
      </c>
      <c r="F1949" s="47">
        <v>16119</v>
      </c>
      <c r="G1949" s="47">
        <v>13543</v>
      </c>
    </row>
    <row r="1950" spans="3:7">
      <c r="C1950" s="49">
        <f t="shared" si="32"/>
        <v>3</v>
      </c>
      <c r="D1950" s="48">
        <v>42451</v>
      </c>
      <c r="E1950" s="47">
        <v>4</v>
      </c>
      <c r="F1950" s="47">
        <v>16327</v>
      </c>
      <c r="G1950" s="47">
        <v>13676</v>
      </c>
    </row>
    <row r="1951" spans="3:7">
      <c r="C1951" s="49">
        <f t="shared" si="32"/>
        <v>3</v>
      </c>
      <c r="D1951" s="48">
        <v>42451</v>
      </c>
      <c r="E1951" s="47">
        <v>5</v>
      </c>
      <c r="F1951" s="47">
        <v>16779</v>
      </c>
      <c r="G1951" s="47">
        <v>14221</v>
      </c>
    </row>
    <row r="1952" spans="3:7">
      <c r="C1952" s="49">
        <f t="shared" si="32"/>
        <v>3</v>
      </c>
      <c r="D1952" s="48">
        <v>42451</v>
      </c>
      <c r="E1952" s="47">
        <v>6</v>
      </c>
      <c r="F1952" s="47">
        <v>18098</v>
      </c>
      <c r="G1952" s="47">
        <v>15770</v>
      </c>
    </row>
    <row r="1953" spans="3:7">
      <c r="C1953" s="49">
        <f t="shared" si="32"/>
        <v>3</v>
      </c>
      <c r="D1953" s="48">
        <v>42451</v>
      </c>
      <c r="E1953" s="47">
        <v>7</v>
      </c>
      <c r="F1953" s="47">
        <v>19414</v>
      </c>
      <c r="G1953" s="47">
        <v>16917</v>
      </c>
    </row>
    <row r="1954" spans="3:7">
      <c r="C1954" s="49">
        <f t="shared" si="32"/>
        <v>3</v>
      </c>
      <c r="D1954" s="48">
        <v>42451</v>
      </c>
      <c r="E1954" s="47">
        <v>8</v>
      </c>
      <c r="F1954" s="47">
        <v>19552</v>
      </c>
      <c r="G1954" s="47">
        <v>16842</v>
      </c>
    </row>
    <row r="1955" spans="3:7">
      <c r="C1955" s="49">
        <f t="shared" si="32"/>
        <v>3</v>
      </c>
      <c r="D1955" s="48">
        <v>42451</v>
      </c>
      <c r="E1955" s="47">
        <v>9</v>
      </c>
      <c r="F1955" s="47">
        <v>19104</v>
      </c>
      <c r="G1955" s="47">
        <v>16519</v>
      </c>
    </row>
    <row r="1956" spans="3:7">
      <c r="C1956" s="49">
        <f t="shared" si="32"/>
        <v>3</v>
      </c>
      <c r="D1956" s="48">
        <v>42451</v>
      </c>
      <c r="E1956" s="47">
        <v>10</v>
      </c>
      <c r="F1956" s="47">
        <v>18926</v>
      </c>
      <c r="G1956" s="47">
        <v>16318</v>
      </c>
    </row>
    <row r="1957" spans="3:7">
      <c r="C1957" s="49">
        <f t="shared" si="32"/>
        <v>3</v>
      </c>
      <c r="D1957" s="48">
        <v>42451</v>
      </c>
      <c r="E1957" s="47">
        <v>11</v>
      </c>
      <c r="F1957" s="47">
        <v>18770</v>
      </c>
      <c r="G1957" s="47">
        <v>16204</v>
      </c>
    </row>
    <row r="1958" spans="3:7">
      <c r="C1958" s="49">
        <f t="shared" si="32"/>
        <v>3</v>
      </c>
      <c r="D1958" s="48">
        <v>42451</v>
      </c>
      <c r="E1958" s="47">
        <v>12</v>
      </c>
      <c r="F1958" s="47">
        <v>18364</v>
      </c>
      <c r="G1958" s="47">
        <v>15751</v>
      </c>
    </row>
    <row r="1959" spans="3:7">
      <c r="C1959" s="49">
        <f t="shared" si="32"/>
        <v>3</v>
      </c>
      <c r="D1959" s="48">
        <v>42451</v>
      </c>
      <c r="E1959" s="47">
        <v>13</v>
      </c>
      <c r="F1959" s="47">
        <v>18205</v>
      </c>
      <c r="G1959" s="47">
        <v>15627</v>
      </c>
    </row>
    <row r="1960" spans="3:7">
      <c r="C1960" s="49">
        <f t="shared" si="32"/>
        <v>3</v>
      </c>
      <c r="D1960" s="48">
        <v>42451</v>
      </c>
      <c r="E1960" s="47">
        <v>14</v>
      </c>
      <c r="F1960" s="47">
        <v>18592</v>
      </c>
      <c r="G1960" s="47">
        <v>15855</v>
      </c>
    </row>
    <row r="1961" spans="3:7">
      <c r="C1961" s="49">
        <f t="shared" si="32"/>
        <v>3</v>
      </c>
      <c r="D1961" s="48">
        <v>42451</v>
      </c>
      <c r="E1961" s="47">
        <v>15</v>
      </c>
      <c r="F1961" s="47">
        <v>18651</v>
      </c>
      <c r="G1961" s="47">
        <v>16133</v>
      </c>
    </row>
    <row r="1962" spans="3:7">
      <c r="C1962" s="49">
        <f t="shared" si="32"/>
        <v>3</v>
      </c>
      <c r="D1962" s="48">
        <v>42451</v>
      </c>
      <c r="E1962" s="47">
        <v>16</v>
      </c>
      <c r="F1962" s="47">
        <v>19307</v>
      </c>
      <c r="G1962" s="47">
        <v>16701</v>
      </c>
    </row>
    <row r="1963" spans="3:7">
      <c r="C1963" s="49">
        <f t="shared" si="32"/>
        <v>3</v>
      </c>
      <c r="D1963" s="48">
        <v>42451</v>
      </c>
      <c r="E1963" s="47">
        <v>17</v>
      </c>
      <c r="F1963" s="47">
        <v>19764</v>
      </c>
      <c r="G1963" s="47">
        <v>17125</v>
      </c>
    </row>
    <row r="1964" spans="3:7">
      <c r="C1964" s="49">
        <f t="shared" si="32"/>
        <v>3</v>
      </c>
      <c r="D1964" s="48">
        <v>42451</v>
      </c>
      <c r="E1964" s="47">
        <v>18</v>
      </c>
      <c r="F1964" s="47">
        <v>19668</v>
      </c>
      <c r="G1964" s="47">
        <v>17267</v>
      </c>
    </row>
    <row r="1965" spans="3:7">
      <c r="C1965" s="49">
        <f t="shared" si="32"/>
        <v>3</v>
      </c>
      <c r="D1965" s="48">
        <v>42451</v>
      </c>
      <c r="E1965" s="47">
        <v>19</v>
      </c>
      <c r="F1965" s="47">
        <v>20293</v>
      </c>
      <c r="G1965" s="47">
        <v>17789</v>
      </c>
    </row>
    <row r="1966" spans="3:7">
      <c r="C1966" s="49">
        <f t="shared" si="32"/>
        <v>3</v>
      </c>
      <c r="D1966" s="48">
        <v>42451</v>
      </c>
      <c r="E1966" s="47">
        <v>20</v>
      </c>
      <c r="F1966" s="47">
        <v>20275</v>
      </c>
      <c r="G1966" s="47">
        <v>17820</v>
      </c>
    </row>
    <row r="1967" spans="3:7">
      <c r="C1967" s="49">
        <f t="shared" si="32"/>
        <v>3</v>
      </c>
      <c r="D1967" s="48">
        <v>42451</v>
      </c>
      <c r="E1967" s="47">
        <v>21</v>
      </c>
      <c r="F1967" s="47">
        <v>19586</v>
      </c>
      <c r="G1967" s="47">
        <v>17070</v>
      </c>
    </row>
    <row r="1968" spans="3:7">
      <c r="C1968" s="49">
        <f t="shared" si="32"/>
        <v>3</v>
      </c>
      <c r="D1968" s="48">
        <v>42451</v>
      </c>
      <c r="E1968" s="47">
        <v>22</v>
      </c>
      <c r="F1968" s="47">
        <v>18293</v>
      </c>
      <c r="G1968" s="47">
        <v>15773</v>
      </c>
    </row>
    <row r="1969" spans="3:7">
      <c r="C1969" s="49">
        <f t="shared" si="32"/>
        <v>3</v>
      </c>
      <c r="D1969" s="48">
        <v>42451</v>
      </c>
      <c r="E1969" s="47">
        <v>23</v>
      </c>
      <c r="F1969" s="47">
        <v>17151</v>
      </c>
      <c r="G1969" s="47">
        <v>14646</v>
      </c>
    </row>
    <row r="1970" spans="3:7">
      <c r="C1970" s="49">
        <f t="shared" si="32"/>
        <v>3</v>
      </c>
      <c r="D1970" s="48">
        <v>42451</v>
      </c>
      <c r="E1970" s="47">
        <v>24</v>
      </c>
      <c r="F1970" s="47">
        <v>16771</v>
      </c>
      <c r="G1970" s="47">
        <v>13803</v>
      </c>
    </row>
    <row r="1971" spans="3:7">
      <c r="C1971" s="49">
        <f t="shared" si="32"/>
        <v>3</v>
      </c>
      <c r="D1971" s="48">
        <v>42452</v>
      </c>
      <c r="E1971" s="47">
        <v>1</v>
      </c>
      <c r="F1971" s="47">
        <v>16288</v>
      </c>
      <c r="G1971" s="47">
        <v>13444</v>
      </c>
    </row>
    <row r="1972" spans="3:7">
      <c r="C1972" s="49">
        <f t="shared" si="32"/>
        <v>3</v>
      </c>
      <c r="D1972" s="48">
        <v>42452</v>
      </c>
      <c r="E1972" s="47">
        <v>2</v>
      </c>
      <c r="F1972" s="47">
        <v>15889</v>
      </c>
      <c r="G1972" s="47">
        <v>13195</v>
      </c>
    </row>
    <row r="1973" spans="3:7">
      <c r="C1973" s="49">
        <f t="shared" si="32"/>
        <v>3</v>
      </c>
      <c r="D1973" s="48">
        <v>42452</v>
      </c>
      <c r="E1973" s="47">
        <v>3</v>
      </c>
      <c r="F1973" s="47">
        <v>15905</v>
      </c>
      <c r="G1973" s="47">
        <v>13155</v>
      </c>
    </row>
    <row r="1974" spans="3:7">
      <c r="C1974" s="49">
        <f t="shared" si="32"/>
        <v>3</v>
      </c>
      <c r="D1974" s="48">
        <v>42452</v>
      </c>
      <c r="E1974" s="47">
        <v>4</v>
      </c>
      <c r="F1974" s="47">
        <v>16016</v>
      </c>
      <c r="G1974" s="47">
        <v>13189</v>
      </c>
    </row>
    <row r="1975" spans="3:7">
      <c r="C1975" s="49">
        <f t="shared" si="32"/>
        <v>3</v>
      </c>
      <c r="D1975" s="48">
        <v>42452</v>
      </c>
      <c r="E1975" s="47">
        <v>5</v>
      </c>
      <c r="F1975" s="47">
        <v>16006</v>
      </c>
      <c r="G1975" s="47">
        <v>13638</v>
      </c>
    </row>
    <row r="1976" spans="3:7">
      <c r="C1976" s="49">
        <f t="shared" si="32"/>
        <v>3</v>
      </c>
      <c r="D1976" s="48">
        <v>42452</v>
      </c>
      <c r="E1976" s="47">
        <v>6</v>
      </c>
      <c r="F1976" s="47">
        <v>17656</v>
      </c>
      <c r="G1976" s="47">
        <v>15330</v>
      </c>
    </row>
    <row r="1977" spans="3:7">
      <c r="C1977" s="49">
        <f t="shared" si="32"/>
        <v>3</v>
      </c>
      <c r="D1977" s="48">
        <v>42452</v>
      </c>
      <c r="E1977" s="47">
        <v>7</v>
      </c>
      <c r="F1977" s="47">
        <v>18933</v>
      </c>
      <c r="G1977" s="47">
        <v>16611</v>
      </c>
    </row>
    <row r="1978" spans="3:7">
      <c r="C1978" s="49">
        <f t="shared" si="32"/>
        <v>3</v>
      </c>
      <c r="D1978" s="48">
        <v>42452</v>
      </c>
      <c r="E1978" s="47">
        <v>8</v>
      </c>
      <c r="F1978" s="47">
        <v>19253</v>
      </c>
      <c r="G1978" s="47">
        <v>16952</v>
      </c>
    </row>
    <row r="1979" spans="3:7">
      <c r="C1979" s="49">
        <f t="shared" si="32"/>
        <v>3</v>
      </c>
      <c r="D1979" s="48">
        <v>42452</v>
      </c>
      <c r="E1979" s="47">
        <v>9</v>
      </c>
      <c r="F1979" s="47">
        <v>19253</v>
      </c>
      <c r="G1979" s="47">
        <v>16970</v>
      </c>
    </row>
    <row r="1980" spans="3:7">
      <c r="C1980" s="49">
        <f t="shared" si="32"/>
        <v>3</v>
      </c>
      <c r="D1980" s="48">
        <v>42452</v>
      </c>
      <c r="E1980" s="47">
        <v>10</v>
      </c>
      <c r="F1980" s="47">
        <v>18937</v>
      </c>
      <c r="G1980" s="47">
        <v>16681</v>
      </c>
    </row>
    <row r="1981" spans="3:7">
      <c r="C1981" s="49">
        <f t="shared" si="32"/>
        <v>3</v>
      </c>
      <c r="D1981" s="48">
        <v>42452</v>
      </c>
      <c r="E1981" s="47">
        <v>11</v>
      </c>
      <c r="F1981" s="47">
        <v>18863</v>
      </c>
      <c r="G1981" s="47">
        <v>16547</v>
      </c>
    </row>
    <row r="1982" spans="3:7">
      <c r="C1982" s="49">
        <f t="shared" si="32"/>
        <v>3</v>
      </c>
      <c r="D1982" s="48">
        <v>42452</v>
      </c>
      <c r="E1982" s="47">
        <v>12</v>
      </c>
      <c r="F1982" s="47">
        <v>18560</v>
      </c>
      <c r="G1982" s="47">
        <v>16305</v>
      </c>
    </row>
    <row r="1983" spans="3:7">
      <c r="C1983" s="49">
        <f t="shared" si="32"/>
        <v>3</v>
      </c>
      <c r="D1983" s="48">
        <v>42452</v>
      </c>
      <c r="E1983" s="47">
        <v>13</v>
      </c>
      <c r="F1983" s="47">
        <v>18525</v>
      </c>
      <c r="G1983" s="47">
        <v>16138</v>
      </c>
    </row>
    <row r="1984" spans="3:7">
      <c r="C1984" s="49">
        <f t="shared" si="32"/>
        <v>3</v>
      </c>
      <c r="D1984" s="48">
        <v>42452</v>
      </c>
      <c r="E1984" s="47">
        <v>14</v>
      </c>
      <c r="F1984" s="47">
        <v>18390</v>
      </c>
      <c r="G1984" s="47">
        <v>15975</v>
      </c>
    </row>
    <row r="1985" spans="3:7">
      <c r="C1985" s="49">
        <f t="shared" si="32"/>
        <v>3</v>
      </c>
      <c r="D1985" s="48">
        <v>42452</v>
      </c>
      <c r="E1985" s="47">
        <v>15</v>
      </c>
      <c r="F1985" s="47">
        <v>18438</v>
      </c>
      <c r="G1985" s="47">
        <v>16069</v>
      </c>
    </row>
    <row r="1986" spans="3:7">
      <c r="C1986" s="49">
        <f t="shared" si="32"/>
        <v>3</v>
      </c>
      <c r="D1986" s="48">
        <v>42452</v>
      </c>
      <c r="E1986" s="47">
        <v>16</v>
      </c>
      <c r="F1986" s="47">
        <v>18643</v>
      </c>
      <c r="G1986" s="47">
        <v>16419</v>
      </c>
    </row>
    <row r="1987" spans="3:7">
      <c r="C1987" s="49">
        <f t="shared" si="32"/>
        <v>3</v>
      </c>
      <c r="D1987" s="48">
        <v>42452</v>
      </c>
      <c r="E1987" s="47">
        <v>17</v>
      </c>
      <c r="F1987" s="47">
        <v>19388</v>
      </c>
      <c r="G1987" s="47">
        <v>17064</v>
      </c>
    </row>
    <row r="1988" spans="3:7">
      <c r="C1988" s="49">
        <f t="shared" ref="C1988:C2051" si="33">MONTH(D1988)</f>
        <v>3</v>
      </c>
      <c r="D1988" s="48">
        <v>42452</v>
      </c>
      <c r="E1988" s="47">
        <v>18</v>
      </c>
      <c r="F1988" s="47">
        <v>19882</v>
      </c>
      <c r="G1988" s="47">
        <v>17414</v>
      </c>
    </row>
    <row r="1989" spans="3:7">
      <c r="C1989" s="49">
        <f t="shared" si="33"/>
        <v>3</v>
      </c>
      <c r="D1989" s="48">
        <v>42452</v>
      </c>
      <c r="E1989" s="47">
        <v>19</v>
      </c>
      <c r="F1989" s="47">
        <v>20175</v>
      </c>
      <c r="G1989" s="47">
        <v>17945</v>
      </c>
    </row>
    <row r="1990" spans="3:7">
      <c r="C1990" s="49">
        <f t="shared" si="33"/>
        <v>3</v>
      </c>
      <c r="D1990" s="48">
        <v>42452</v>
      </c>
      <c r="E1990" s="47">
        <v>20</v>
      </c>
      <c r="F1990" s="47">
        <v>20023</v>
      </c>
      <c r="G1990" s="47">
        <v>17999</v>
      </c>
    </row>
    <row r="1991" spans="3:7">
      <c r="C1991" s="49">
        <f t="shared" si="33"/>
        <v>3</v>
      </c>
      <c r="D1991" s="48">
        <v>42452</v>
      </c>
      <c r="E1991" s="47">
        <v>21</v>
      </c>
      <c r="F1991" s="47">
        <v>19691</v>
      </c>
      <c r="G1991" s="47">
        <v>17302</v>
      </c>
    </row>
    <row r="1992" spans="3:7">
      <c r="C1992" s="49">
        <f t="shared" si="33"/>
        <v>3</v>
      </c>
      <c r="D1992" s="48">
        <v>42452</v>
      </c>
      <c r="E1992" s="47">
        <v>22</v>
      </c>
      <c r="F1992" s="47">
        <v>18618</v>
      </c>
      <c r="G1992" s="47">
        <v>16149</v>
      </c>
    </row>
    <row r="1993" spans="3:7">
      <c r="C1993" s="49">
        <f t="shared" si="33"/>
        <v>3</v>
      </c>
      <c r="D1993" s="48">
        <v>42452</v>
      </c>
      <c r="E1993" s="47">
        <v>23</v>
      </c>
      <c r="F1993" s="47">
        <v>17602</v>
      </c>
      <c r="G1993" s="47">
        <v>14976</v>
      </c>
    </row>
    <row r="1994" spans="3:7">
      <c r="C1994" s="49">
        <f t="shared" si="33"/>
        <v>3</v>
      </c>
      <c r="D1994" s="48">
        <v>42452</v>
      </c>
      <c r="E1994" s="47">
        <v>24</v>
      </c>
      <c r="F1994" s="47">
        <v>16832</v>
      </c>
      <c r="G1994" s="47">
        <v>14124</v>
      </c>
    </row>
    <row r="1995" spans="3:7">
      <c r="C1995" s="49">
        <f t="shared" si="33"/>
        <v>3</v>
      </c>
      <c r="D1995" s="48">
        <v>42453</v>
      </c>
      <c r="E1995" s="47">
        <v>1</v>
      </c>
      <c r="F1995" s="47">
        <v>16742</v>
      </c>
      <c r="G1995" s="47">
        <v>13772</v>
      </c>
    </row>
    <row r="1996" spans="3:7">
      <c r="C1996" s="49">
        <f t="shared" si="33"/>
        <v>3</v>
      </c>
      <c r="D1996" s="48">
        <v>42453</v>
      </c>
      <c r="E1996" s="47">
        <v>2</v>
      </c>
      <c r="F1996" s="47">
        <v>16631</v>
      </c>
      <c r="G1996" s="47">
        <v>13585</v>
      </c>
    </row>
    <row r="1997" spans="3:7">
      <c r="C1997" s="49">
        <f t="shared" si="33"/>
        <v>3</v>
      </c>
      <c r="D1997" s="48">
        <v>42453</v>
      </c>
      <c r="E1997" s="47">
        <v>3</v>
      </c>
      <c r="F1997" s="47">
        <v>16573</v>
      </c>
      <c r="G1997" s="47">
        <v>13569</v>
      </c>
    </row>
    <row r="1998" spans="3:7">
      <c r="C1998" s="49">
        <f t="shared" si="33"/>
        <v>3</v>
      </c>
      <c r="D1998" s="48">
        <v>42453</v>
      </c>
      <c r="E1998" s="47">
        <v>4</v>
      </c>
      <c r="F1998" s="47">
        <v>16629</v>
      </c>
      <c r="G1998" s="47">
        <v>13664</v>
      </c>
    </row>
    <row r="1999" spans="3:7">
      <c r="C1999" s="49">
        <f t="shared" si="33"/>
        <v>3</v>
      </c>
      <c r="D1999" s="48">
        <v>42453</v>
      </c>
      <c r="E1999" s="47">
        <v>5</v>
      </c>
      <c r="F1999" s="47">
        <v>17265</v>
      </c>
      <c r="G1999" s="47">
        <v>14336</v>
      </c>
    </row>
    <row r="2000" spans="3:7">
      <c r="C2000" s="49">
        <f t="shared" si="33"/>
        <v>3</v>
      </c>
      <c r="D2000" s="48">
        <v>42453</v>
      </c>
      <c r="E2000" s="47">
        <v>6</v>
      </c>
      <c r="F2000" s="47">
        <v>18184</v>
      </c>
      <c r="G2000" s="47">
        <v>15755</v>
      </c>
    </row>
    <row r="2001" spans="3:7">
      <c r="C2001" s="49">
        <f t="shared" si="33"/>
        <v>3</v>
      </c>
      <c r="D2001" s="48">
        <v>42453</v>
      </c>
      <c r="E2001" s="47">
        <v>7</v>
      </c>
      <c r="F2001" s="47">
        <v>19561</v>
      </c>
      <c r="G2001" s="47">
        <v>17111</v>
      </c>
    </row>
    <row r="2002" spans="3:7">
      <c r="C2002" s="49">
        <f t="shared" si="33"/>
        <v>3</v>
      </c>
      <c r="D2002" s="48">
        <v>42453</v>
      </c>
      <c r="E2002" s="47">
        <v>8</v>
      </c>
      <c r="F2002" s="47">
        <v>19913</v>
      </c>
      <c r="G2002" s="47">
        <v>17458</v>
      </c>
    </row>
    <row r="2003" spans="3:7">
      <c r="C2003" s="49">
        <f t="shared" si="33"/>
        <v>3</v>
      </c>
      <c r="D2003" s="48">
        <v>42453</v>
      </c>
      <c r="E2003" s="47">
        <v>9</v>
      </c>
      <c r="F2003" s="47">
        <v>20172</v>
      </c>
      <c r="G2003" s="47">
        <v>17572</v>
      </c>
    </row>
    <row r="2004" spans="3:7">
      <c r="C2004" s="49">
        <f t="shared" si="33"/>
        <v>3</v>
      </c>
      <c r="D2004" s="48">
        <v>42453</v>
      </c>
      <c r="E2004" s="47">
        <v>10</v>
      </c>
      <c r="F2004" s="47">
        <v>20171</v>
      </c>
      <c r="G2004" s="47">
        <v>17823</v>
      </c>
    </row>
    <row r="2005" spans="3:7">
      <c r="C2005" s="49">
        <f t="shared" si="33"/>
        <v>3</v>
      </c>
      <c r="D2005" s="48">
        <v>42453</v>
      </c>
      <c r="E2005" s="47">
        <v>11</v>
      </c>
      <c r="F2005" s="47">
        <v>20370</v>
      </c>
      <c r="G2005" s="47">
        <v>17986</v>
      </c>
    </row>
    <row r="2006" spans="3:7">
      <c r="C2006" s="49">
        <f t="shared" si="33"/>
        <v>3</v>
      </c>
      <c r="D2006" s="48">
        <v>42453</v>
      </c>
      <c r="E2006" s="47">
        <v>12</v>
      </c>
      <c r="F2006" s="47">
        <v>20471</v>
      </c>
      <c r="G2006" s="47">
        <v>18133</v>
      </c>
    </row>
    <row r="2007" spans="3:7">
      <c r="C2007" s="49">
        <f t="shared" si="33"/>
        <v>3</v>
      </c>
      <c r="D2007" s="48">
        <v>42453</v>
      </c>
      <c r="E2007" s="47">
        <v>13</v>
      </c>
      <c r="F2007" s="47">
        <v>20398</v>
      </c>
      <c r="G2007" s="47">
        <v>18136</v>
      </c>
    </row>
    <row r="2008" spans="3:7">
      <c r="C2008" s="49">
        <f t="shared" si="33"/>
        <v>3</v>
      </c>
      <c r="D2008" s="48">
        <v>42453</v>
      </c>
      <c r="E2008" s="47">
        <v>14</v>
      </c>
      <c r="F2008" s="47">
        <v>20348</v>
      </c>
      <c r="G2008" s="47">
        <v>18116</v>
      </c>
    </row>
    <row r="2009" spans="3:7">
      <c r="C2009" s="49">
        <f t="shared" si="33"/>
        <v>3</v>
      </c>
      <c r="D2009" s="48">
        <v>42453</v>
      </c>
      <c r="E2009" s="47">
        <v>15</v>
      </c>
      <c r="F2009" s="47">
        <v>19539</v>
      </c>
      <c r="G2009" s="47">
        <v>17832</v>
      </c>
    </row>
    <row r="2010" spans="3:7">
      <c r="C2010" s="49">
        <f t="shared" si="33"/>
        <v>3</v>
      </c>
      <c r="D2010" s="48">
        <v>42453</v>
      </c>
      <c r="E2010" s="47">
        <v>16</v>
      </c>
      <c r="F2010" s="47">
        <v>19401</v>
      </c>
      <c r="G2010" s="47">
        <v>17895</v>
      </c>
    </row>
    <row r="2011" spans="3:7">
      <c r="C2011" s="49">
        <f t="shared" si="33"/>
        <v>3</v>
      </c>
      <c r="D2011" s="48">
        <v>42453</v>
      </c>
      <c r="E2011" s="47">
        <v>17</v>
      </c>
      <c r="F2011" s="47">
        <v>19701</v>
      </c>
      <c r="G2011" s="47">
        <v>17954</v>
      </c>
    </row>
    <row r="2012" spans="3:7">
      <c r="C2012" s="49">
        <f t="shared" si="33"/>
        <v>3</v>
      </c>
      <c r="D2012" s="48">
        <v>42453</v>
      </c>
      <c r="E2012" s="47">
        <v>18</v>
      </c>
      <c r="F2012" s="47">
        <v>19895</v>
      </c>
      <c r="G2012" s="47">
        <v>17862</v>
      </c>
    </row>
    <row r="2013" spans="3:7">
      <c r="C2013" s="49">
        <f t="shared" si="33"/>
        <v>3</v>
      </c>
      <c r="D2013" s="48">
        <v>42453</v>
      </c>
      <c r="E2013" s="47">
        <v>19</v>
      </c>
      <c r="F2013" s="47">
        <v>20063</v>
      </c>
      <c r="G2013" s="47">
        <v>18019</v>
      </c>
    </row>
    <row r="2014" spans="3:7">
      <c r="C2014" s="49">
        <f t="shared" si="33"/>
        <v>3</v>
      </c>
      <c r="D2014" s="48">
        <v>42453</v>
      </c>
      <c r="E2014" s="47">
        <v>20</v>
      </c>
      <c r="F2014" s="47">
        <v>20405</v>
      </c>
      <c r="G2014" s="47">
        <v>18136</v>
      </c>
    </row>
    <row r="2015" spans="3:7">
      <c r="C2015" s="49">
        <f t="shared" si="33"/>
        <v>3</v>
      </c>
      <c r="D2015" s="48">
        <v>42453</v>
      </c>
      <c r="E2015" s="47">
        <v>21</v>
      </c>
      <c r="F2015" s="47">
        <v>19042</v>
      </c>
      <c r="G2015" s="47">
        <v>17192</v>
      </c>
    </row>
    <row r="2016" spans="3:7">
      <c r="C2016" s="49">
        <f t="shared" si="33"/>
        <v>3</v>
      </c>
      <c r="D2016" s="48">
        <v>42453</v>
      </c>
      <c r="E2016" s="47">
        <v>22</v>
      </c>
      <c r="F2016" s="47">
        <v>18116</v>
      </c>
      <c r="G2016" s="47">
        <v>15990</v>
      </c>
    </row>
    <row r="2017" spans="3:7">
      <c r="C2017" s="49">
        <f t="shared" si="33"/>
        <v>3</v>
      </c>
      <c r="D2017" s="48">
        <v>42453</v>
      </c>
      <c r="E2017" s="47">
        <v>23</v>
      </c>
      <c r="F2017" s="47">
        <v>16540</v>
      </c>
      <c r="G2017" s="47">
        <v>14735</v>
      </c>
    </row>
    <row r="2018" spans="3:7">
      <c r="C2018" s="49">
        <f t="shared" si="33"/>
        <v>3</v>
      </c>
      <c r="D2018" s="48">
        <v>42453</v>
      </c>
      <c r="E2018" s="47">
        <v>24</v>
      </c>
      <c r="F2018" s="47">
        <v>15770</v>
      </c>
      <c r="G2018" s="47">
        <v>13911</v>
      </c>
    </row>
    <row r="2019" spans="3:7">
      <c r="C2019" s="49">
        <f t="shared" si="33"/>
        <v>3</v>
      </c>
      <c r="D2019" s="48">
        <v>42454</v>
      </c>
      <c r="E2019" s="47">
        <v>1</v>
      </c>
      <c r="F2019" s="47">
        <v>15163</v>
      </c>
      <c r="G2019" s="47">
        <v>13304</v>
      </c>
    </row>
    <row r="2020" spans="3:7">
      <c r="C2020" s="49">
        <f t="shared" si="33"/>
        <v>3</v>
      </c>
      <c r="D2020" s="48">
        <v>42454</v>
      </c>
      <c r="E2020" s="47">
        <v>2</v>
      </c>
      <c r="F2020" s="47">
        <v>14794</v>
      </c>
      <c r="G2020" s="47">
        <v>12783</v>
      </c>
    </row>
    <row r="2021" spans="3:7">
      <c r="C2021" s="49">
        <f t="shared" si="33"/>
        <v>3</v>
      </c>
      <c r="D2021" s="48">
        <v>42454</v>
      </c>
      <c r="E2021" s="47">
        <v>3</v>
      </c>
      <c r="F2021" s="47">
        <v>14638</v>
      </c>
      <c r="G2021" s="47">
        <v>12625</v>
      </c>
    </row>
    <row r="2022" spans="3:7">
      <c r="C2022" s="49">
        <f t="shared" si="33"/>
        <v>3</v>
      </c>
      <c r="D2022" s="48">
        <v>42454</v>
      </c>
      <c r="E2022" s="47">
        <v>4</v>
      </c>
      <c r="F2022" s="47">
        <v>14585</v>
      </c>
      <c r="G2022" s="47">
        <v>12538</v>
      </c>
    </row>
    <row r="2023" spans="3:7">
      <c r="C2023" s="49">
        <f t="shared" si="33"/>
        <v>3</v>
      </c>
      <c r="D2023" s="48">
        <v>42454</v>
      </c>
      <c r="E2023" s="47">
        <v>5</v>
      </c>
      <c r="F2023" s="47">
        <v>14731</v>
      </c>
      <c r="G2023" s="47">
        <v>12766</v>
      </c>
    </row>
    <row r="2024" spans="3:7">
      <c r="C2024" s="49">
        <f t="shared" si="33"/>
        <v>3</v>
      </c>
      <c r="D2024" s="48">
        <v>42454</v>
      </c>
      <c r="E2024" s="47">
        <v>6</v>
      </c>
      <c r="F2024" s="47">
        <v>14523</v>
      </c>
      <c r="G2024" s="47">
        <v>13058</v>
      </c>
    </row>
    <row r="2025" spans="3:7">
      <c r="C2025" s="49">
        <f t="shared" si="33"/>
        <v>3</v>
      </c>
      <c r="D2025" s="48">
        <v>42454</v>
      </c>
      <c r="E2025" s="47">
        <v>7</v>
      </c>
      <c r="F2025" s="47">
        <v>14703</v>
      </c>
      <c r="G2025" s="47">
        <v>13293</v>
      </c>
    </row>
    <row r="2026" spans="3:7">
      <c r="C2026" s="49">
        <f t="shared" si="33"/>
        <v>3</v>
      </c>
      <c r="D2026" s="48">
        <v>42454</v>
      </c>
      <c r="E2026" s="47">
        <v>8</v>
      </c>
      <c r="F2026" s="47">
        <v>15622</v>
      </c>
      <c r="G2026" s="47">
        <v>13861</v>
      </c>
    </row>
    <row r="2027" spans="3:7">
      <c r="C2027" s="49">
        <f t="shared" si="33"/>
        <v>3</v>
      </c>
      <c r="D2027" s="48">
        <v>42454</v>
      </c>
      <c r="E2027" s="47">
        <v>9</v>
      </c>
      <c r="F2027" s="47">
        <v>16508</v>
      </c>
      <c r="G2027" s="47">
        <v>14626</v>
      </c>
    </row>
    <row r="2028" spans="3:7">
      <c r="C2028" s="49">
        <f t="shared" si="33"/>
        <v>3</v>
      </c>
      <c r="D2028" s="48">
        <v>42454</v>
      </c>
      <c r="E2028" s="47">
        <v>10</v>
      </c>
      <c r="F2028" s="47">
        <v>17060</v>
      </c>
      <c r="G2028" s="47">
        <v>15058</v>
      </c>
    </row>
    <row r="2029" spans="3:7">
      <c r="C2029" s="49">
        <f t="shared" si="33"/>
        <v>3</v>
      </c>
      <c r="D2029" s="48">
        <v>42454</v>
      </c>
      <c r="E2029" s="47">
        <v>11</v>
      </c>
      <c r="F2029" s="47">
        <v>17140</v>
      </c>
      <c r="G2029" s="47">
        <v>15260</v>
      </c>
    </row>
    <row r="2030" spans="3:7">
      <c r="C2030" s="49">
        <f t="shared" si="33"/>
        <v>3</v>
      </c>
      <c r="D2030" s="48">
        <v>42454</v>
      </c>
      <c r="E2030" s="47">
        <v>12</v>
      </c>
      <c r="F2030" s="47">
        <v>17023</v>
      </c>
      <c r="G2030" s="47">
        <v>15013</v>
      </c>
    </row>
    <row r="2031" spans="3:7">
      <c r="C2031" s="49">
        <f t="shared" si="33"/>
        <v>3</v>
      </c>
      <c r="D2031" s="48">
        <v>42454</v>
      </c>
      <c r="E2031" s="47">
        <v>13</v>
      </c>
      <c r="F2031" s="47">
        <v>16571</v>
      </c>
      <c r="G2031" s="47">
        <v>14722</v>
      </c>
    </row>
    <row r="2032" spans="3:7">
      <c r="C2032" s="49">
        <f t="shared" si="33"/>
        <v>3</v>
      </c>
      <c r="D2032" s="48">
        <v>42454</v>
      </c>
      <c r="E2032" s="47">
        <v>14</v>
      </c>
      <c r="F2032" s="47">
        <v>16445</v>
      </c>
      <c r="G2032" s="47">
        <v>14421</v>
      </c>
    </row>
    <row r="2033" spans="3:7">
      <c r="C2033" s="49">
        <f t="shared" si="33"/>
        <v>3</v>
      </c>
      <c r="D2033" s="48">
        <v>42454</v>
      </c>
      <c r="E2033" s="47">
        <v>15</v>
      </c>
      <c r="F2033" s="47">
        <v>16218</v>
      </c>
      <c r="G2033" s="47">
        <v>14345</v>
      </c>
    </row>
    <row r="2034" spans="3:7">
      <c r="C2034" s="49">
        <f t="shared" si="33"/>
        <v>3</v>
      </c>
      <c r="D2034" s="48">
        <v>42454</v>
      </c>
      <c r="E2034" s="47">
        <v>16</v>
      </c>
      <c r="F2034" s="47">
        <v>16574</v>
      </c>
      <c r="G2034" s="47">
        <v>14650</v>
      </c>
    </row>
    <row r="2035" spans="3:7">
      <c r="C2035" s="49">
        <f t="shared" si="33"/>
        <v>3</v>
      </c>
      <c r="D2035" s="48">
        <v>42454</v>
      </c>
      <c r="E2035" s="47">
        <v>17</v>
      </c>
      <c r="F2035" s="47">
        <v>16726</v>
      </c>
      <c r="G2035" s="47">
        <v>14828</v>
      </c>
    </row>
    <row r="2036" spans="3:7">
      <c r="C2036" s="49">
        <f t="shared" si="33"/>
        <v>3</v>
      </c>
      <c r="D2036" s="48">
        <v>42454</v>
      </c>
      <c r="E2036" s="47">
        <v>18</v>
      </c>
      <c r="F2036" s="47">
        <v>16656</v>
      </c>
      <c r="G2036" s="47">
        <v>14949</v>
      </c>
    </row>
    <row r="2037" spans="3:7">
      <c r="C2037" s="49">
        <f t="shared" si="33"/>
        <v>3</v>
      </c>
      <c r="D2037" s="48">
        <v>42454</v>
      </c>
      <c r="E2037" s="47">
        <v>19</v>
      </c>
      <c r="F2037" s="47">
        <v>16920</v>
      </c>
      <c r="G2037" s="47">
        <v>15249</v>
      </c>
    </row>
    <row r="2038" spans="3:7">
      <c r="C2038" s="49">
        <f t="shared" si="33"/>
        <v>3</v>
      </c>
      <c r="D2038" s="48">
        <v>42454</v>
      </c>
      <c r="E2038" s="47">
        <v>20</v>
      </c>
      <c r="F2038" s="47">
        <v>17470</v>
      </c>
      <c r="G2038" s="47">
        <v>15864</v>
      </c>
    </row>
    <row r="2039" spans="3:7">
      <c r="C2039" s="49">
        <f t="shared" si="33"/>
        <v>3</v>
      </c>
      <c r="D2039" s="48">
        <v>42454</v>
      </c>
      <c r="E2039" s="47">
        <v>21</v>
      </c>
      <c r="F2039" s="47">
        <v>16944</v>
      </c>
      <c r="G2039" s="47">
        <v>15469</v>
      </c>
    </row>
    <row r="2040" spans="3:7">
      <c r="C2040" s="49">
        <f t="shared" si="33"/>
        <v>3</v>
      </c>
      <c r="D2040" s="48">
        <v>42454</v>
      </c>
      <c r="E2040" s="47">
        <v>22</v>
      </c>
      <c r="F2040" s="47">
        <v>16481</v>
      </c>
      <c r="G2040" s="47">
        <v>14928</v>
      </c>
    </row>
    <row r="2041" spans="3:7">
      <c r="C2041" s="49">
        <f t="shared" si="33"/>
        <v>3</v>
      </c>
      <c r="D2041" s="48">
        <v>42454</v>
      </c>
      <c r="E2041" s="47">
        <v>23</v>
      </c>
      <c r="F2041" s="47">
        <v>15897</v>
      </c>
      <c r="G2041" s="47">
        <v>14142</v>
      </c>
    </row>
    <row r="2042" spans="3:7">
      <c r="C2042" s="49">
        <f t="shared" si="33"/>
        <v>3</v>
      </c>
      <c r="D2042" s="48">
        <v>42454</v>
      </c>
      <c r="E2042" s="47">
        <v>24</v>
      </c>
      <c r="F2042" s="47">
        <v>15376</v>
      </c>
      <c r="G2042" s="47">
        <v>13390</v>
      </c>
    </row>
    <row r="2043" spans="3:7">
      <c r="C2043" s="49">
        <f t="shared" si="33"/>
        <v>3</v>
      </c>
      <c r="D2043" s="48">
        <v>42455</v>
      </c>
      <c r="E2043" s="47">
        <v>1</v>
      </c>
      <c r="F2043" s="47">
        <v>15151</v>
      </c>
      <c r="G2043" s="47">
        <v>13062</v>
      </c>
    </row>
    <row r="2044" spans="3:7">
      <c r="C2044" s="49">
        <f t="shared" si="33"/>
        <v>3</v>
      </c>
      <c r="D2044" s="48">
        <v>42455</v>
      </c>
      <c r="E2044" s="47">
        <v>2</v>
      </c>
      <c r="F2044" s="47">
        <v>15089</v>
      </c>
      <c r="G2044" s="47">
        <v>12867</v>
      </c>
    </row>
    <row r="2045" spans="3:7">
      <c r="C2045" s="49">
        <f t="shared" si="33"/>
        <v>3</v>
      </c>
      <c r="D2045" s="48">
        <v>42455</v>
      </c>
      <c r="E2045" s="47">
        <v>3</v>
      </c>
      <c r="F2045" s="47">
        <v>14885</v>
      </c>
      <c r="G2045" s="47">
        <v>12719</v>
      </c>
    </row>
    <row r="2046" spans="3:7">
      <c r="C2046" s="49">
        <f t="shared" si="33"/>
        <v>3</v>
      </c>
      <c r="D2046" s="48">
        <v>42455</v>
      </c>
      <c r="E2046" s="47">
        <v>4</v>
      </c>
      <c r="F2046" s="47">
        <v>15079</v>
      </c>
      <c r="G2046" s="47">
        <v>12711</v>
      </c>
    </row>
    <row r="2047" spans="3:7">
      <c r="C2047" s="49">
        <f t="shared" si="33"/>
        <v>3</v>
      </c>
      <c r="D2047" s="48">
        <v>42455</v>
      </c>
      <c r="E2047" s="47">
        <v>5</v>
      </c>
      <c r="F2047" s="47">
        <v>15532</v>
      </c>
      <c r="G2047" s="47">
        <v>12962</v>
      </c>
    </row>
    <row r="2048" spans="3:7">
      <c r="C2048" s="49">
        <f t="shared" si="33"/>
        <v>3</v>
      </c>
      <c r="D2048" s="48">
        <v>42455</v>
      </c>
      <c r="E2048" s="47">
        <v>6</v>
      </c>
      <c r="F2048" s="47">
        <v>16144</v>
      </c>
      <c r="G2048" s="47">
        <v>13534</v>
      </c>
    </row>
    <row r="2049" spans="3:7">
      <c r="C2049" s="49">
        <f t="shared" si="33"/>
        <v>3</v>
      </c>
      <c r="D2049" s="48">
        <v>42455</v>
      </c>
      <c r="E2049" s="47">
        <v>7</v>
      </c>
      <c r="F2049" s="47">
        <v>16059</v>
      </c>
      <c r="G2049" s="47">
        <v>14016</v>
      </c>
    </row>
    <row r="2050" spans="3:7">
      <c r="C2050" s="49">
        <f t="shared" si="33"/>
        <v>3</v>
      </c>
      <c r="D2050" s="48">
        <v>42455</v>
      </c>
      <c r="E2050" s="47">
        <v>8</v>
      </c>
      <c r="F2050" s="47">
        <v>16494</v>
      </c>
      <c r="G2050" s="47">
        <v>14494</v>
      </c>
    </row>
    <row r="2051" spans="3:7">
      <c r="C2051" s="49">
        <f t="shared" si="33"/>
        <v>3</v>
      </c>
      <c r="D2051" s="48">
        <v>42455</v>
      </c>
      <c r="E2051" s="47">
        <v>9</v>
      </c>
      <c r="F2051" s="47">
        <v>16654</v>
      </c>
      <c r="G2051" s="47">
        <v>14704</v>
      </c>
    </row>
    <row r="2052" spans="3:7">
      <c r="C2052" s="49">
        <f t="shared" ref="C2052:C2115" si="34">MONTH(D2052)</f>
        <v>3</v>
      </c>
      <c r="D2052" s="48">
        <v>42455</v>
      </c>
      <c r="E2052" s="47">
        <v>10</v>
      </c>
      <c r="F2052" s="47">
        <v>16506</v>
      </c>
      <c r="G2052" s="47">
        <v>14642</v>
      </c>
    </row>
    <row r="2053" spans="3:7">
      <c r="C2053" s="49">
        <f t="shared" si="34"/>
        <v>3</v>
      </c>
      <c r="D2053" s="48">
        <v>42455</v>
      </c>
      <c r="E2053" s="47">
        <v>11</v>
      </c>
      <c r="F2053" s="47">
        <v>16262</v>
      </c>
      <c r="G2053" s="47">
        <v>14360</v>
      </c>
    </row>
    <row r="2054" spans="3:7">
      <c r="C2054" s="49">
        <f t="shared" si="34"/>
        <v>3</v>
      </c>
      <c r="D2054" s="48">
        <v>42455</v>
      </c>
      <c r="E2054" s="47">
        <v>12</v>
      </c>
      <c r="F2054" s="47">
        <v>16391</v>
      </c>
      <c r="G2054" s="47">
        <v>14108</v>
      </c>
    </row>
    <row r="2055" spans="3:7">
      <c r="C2055" s="49">
        <f t="shared" si="34"/>
        <v>3</v>
      </c>
      <c r="D2055" s="48">
        <v>42455</v>
      </c>
      <c r="E2055" s="47">
        <v>13</v>
      </c>
      <c r="F2055" s="47">
        <v>15877</v>
      </c>
      <c r="G2055" s="47">
        <v>13544</v>
      </c>
    </row>
    <row r="2056" spans="3:7">
      <c r="C2056" s="49">
        <f t="shared" si="34"/>
        <v>3</v>
      </c>
      <c r="D2056" s="48">
        <v>42455</v>
      </c>
      <c r="E2056" s="47">
        <v>14</v>
      </c>
      <c r="F2056" s="47">
        <v>15597</v>
      </c>
      <c r="G2056" s="47">
        <v>13186</v>
      </c>
    </row>
    <row r="2057" spans="3:7">
      <c r="C2057" s="49">
        <f t="shared" si="34"/>
        <v>3</v>
      </c>
      <c r="D2057" s="48">
        <v>42455</v>
      </c>
      <c r="E2057" s="47">
        <v>15</v>
      </c>
      <c r="F2057" s="47">
        <v>15521</v>
      </c>
      <c r="G2057" s="47">
        <v>13006</v>
      </c>
    </row>
    <row r="2058" spans="3:7">
      <c r="C2058" s="49">
        <f t="shared" si="34"/>
        <v>3</v>
      </c>
      <c r="D2058" s="48">
        <v>42455</v>
      </c>
      <c r="E2058" s="47">
        <v>16</v>
      </c>
      <c r="F2058" s="47">
        <v>15585</v>
      </c>
      <c r="G2058" s="47">
        <v>13149</v>
      </c>
    </row>
    <row r="2059" spans="3:7">
      <c r="C2059" s="49">
        <f t="shared" si="34"/>
        <v>3</v>
      </c>
      <c r="D2059" s="48">
        <v>42455</v>
      </c>
      <c r="E2059" s="47">
        <v>17</v>
      </c>
      <c r="F2059" s="47">
        <v>15992</v>
      </c>
      <c r="G2059" s="47">
        <v>13627</v>
      </c>
    </row>
    <row r="2060" spans="3:7">
      <c r="C2060" s="49">
        <f t="shared" si="34"/>
        <v>3</v>
      </c>
      <c r="D2060" s="48">
        <v>42455</v>
      </c>
      <c r="E2060" s="47">
        <v>18</v>
      </c>
      <c r="F2060" s="47">
        <v>16662</v>
      </c>
      <c r="G2060" s="47">
        <v>14229</v>
      </c>
    </row>
    <row r="2061" spans="3:7">
      <c r="C2061" s="49">
        <f t="shared" si="34"/>
        <v>3</v>
      </c>
      <c r="D2061" s="48">
        <v>42455</v>
      </c>
      <c r="E2061" s="47">
        <v>19</v>
      </c>
      <c r="F2061" s="47">
        <v>17141</v>
      </c>
      <c r="G2061" s="47">
        <v>14839</v>
      </c>
    </row>
    <row r="2062" spans="3:7">
      <c r="C2062" s="49">
        <f t="shared" si="34"/>
        <v>3</v>
      </c>
      <c r="D2062" s="48">
        <v>42455</v>
      </c>
      <c r="E2062" s="47">
        <v>20</v>
      </c>
      <c r="F2062" s="47">
        <v>17735</v>
      </c>
      <c r="G2062" s="47">
        <v>15552</v>
      </c>
    </row>
    <row r="2063" spans="3:7">
      <c r="C2063" s="49">
        <f t="shared" si="34"/>
        <v>3</v>
      </c>
      <c r="D2063" s="48">
        <v>42455</v>
      </c>
      <c r="E2063" s="47">
        <v>21</v>
      </c>
      <c r="F2063" s="47">
        <v>17358</v>
      </c>
      <c r="G2063" s="47">
        <v>15202</v>
      </c>
    </row>
    <row r="2064" spans="3:7">
      <c r="C2064" s="49">
        <f t="shared" si="34"/>
        <v>3</v>
      </c>
      <c r="D2064" s="48">
        <v>42455</v>
      </c>
      <c r="E2064" s="47">
        <v>22</v>
      </c>
      <c r="F2064" s="47">
        <v>16385</v>
      </c>
      <c r="G2064" s="47">
        <v>14470</v>
      </c>
    </row>
    <row r="2065" spans="3:7">
      <c r="C2065" s="49">
        <f t="shared" si="34"/>
        <v>3</v>
      </c>
      <c r="D2065" s="48">
        <v>42455</v>
      </c>
      <c r="E2065" s="47">
        <v>23</v>
      </c>
      <c r="F2065" s="47">
        <v>16116</v>
      </c>
      <c r="G2065" s="47">
        <v>13785</v>
      </c>
    </row>
    <row r="2066" spans="3:7">
      <c r="C2066" s="49">
        <f t="shared" si="34"/>
        <v>3</v>
      </c>
      <c r="D2066" s="48">
        <v>42455</v>
      </c>
      <c r="E2066" s="47">
        <v>24</v>
      </c>
      <c r="F2066" s="47">
        <v>15074</v>
      </c>
      <c r="G2066" s="47">
        <v>13082</v>
      </c>
    </row>
    <row r="2067" spans="3:7">
      <c r="C2067" s="49">
        <f t="shared" si="34"/>
        <v>3</v>
      </c>
      <c r="D2067" s="48">
        <v>42456</v>
      </c>
      <c r="E2067" s="47">
        <v>1</v>
      </c>
      <c r="F2067" s="47">
        <v>14819</v>
      </c>
      <c r="G2067" s="47">
        <v>12584</v>
      </c>
    </row>
    <row r="2068" spans="3:7">
      <c r="C2068" s="49">
        <f t="shared" si="34"/>
        <v>3</v>
      </c>
      <c r="D2068" s="48">
        <v>42456</v>
      </c>
      <c r="E2068" s="47">
        <v>2</v>
      </c>
      <c r="F2068" s="47">
        <v>14719</v>
      </c>
      <c r="G2068" s="47">
        <v>12443</v>
      </c>
    </row>
    <row r="2069" spans="3:7">
      <c r="C2069" s="49">
        <f t="shared" si="34"/>
        <v>3</v>
      </c>
      <c r="D2069" s="48">
        <v>42456</v>
      </c>
      <c r="E2069" s="47">
        <v>3</v>
      </c>
      <c r="F2069" s="47">
        <v>14552</v>
      </c>
      <c r="G2069" s="47">
        <v>12307</v>
      </c>
    </row>
    <row r="2070" spans="3:7">
      <c r="C2070" s="49">
        <f t="shared" si="34"/>
        <v>3</v>
      </c>
      <c r="D2070" s="48">
        <v>42456</v>
      </c>
      <c r="E2070" s="47">
        <v>4</v>
      </c>
      <c r="F2070" s="47">
        <v>14534</v>
      </c>
      <c r="G2070" s="47">
        <v>12343</v>
      </c>
    </row>
    <row r="2071" spans="3:7">
      <c r="C2071" s="49">
        <f t="shared" si="34"/>
        <v>3</v>
      </c>
      <c r="D2071" s="48">
        <v>42456</v>
      </c>
      <c r="E2071" s="47">
        <v>5</v>
      </c>
      <c r="F2071" s="47">
        <v>14666</v>
      </c>
      <c r="G2071" s="47">
        <v>12472</v>
      </c>
    </row>
    <row r="2072" spans="3:7">
      <c r="C2072" s="49">
        <f t="shared" si="34"/>
        <v>3</v>
      </c>
      <c r="D2072" s="48">
        <v>42456</v>
      </c>
      <c r="E2072" s="47">
        <v>6</v>
      </c>
      <c r="F2072" s="47">
        <v>14907</v>
      </c>
      <c r="G2072" s="47">
        <v>12689</v>
      </c>
    </row>
    <row r="2073" spans="3:7">
      <c r="C2073" s="49">
        <f t="shared" si="34"/>
        <v>3</v>
      </c>
      <c r="D2073" s="48">
        <v>42456</v>
      </c>
      <c r="E2073" s="47">
        <v>7</v>
      </c>
      <c r="F2073" s="47">
        <v>15334</v>
      </c>
      <c r="G2073" s="47">
        <v>13205</v>
      </c>
    </row>
    <row r="2074" spans="3:7">
      <c r="C2074" s="49">
        <f t="shared" si="34"/>
        <v>3</v>
      </c>
      <c r="D2074" s="48">
        <v>42456</v>
      </c>
      <c r="E2074" s="47">
        <v>8</v>
      </c>
      <c r="F2074" s="47">
        <v>15904</v>
      </c>
      <c r="G2074" s="47">
        <v>13432</v>
      </c>
    </row>
    <row r="2075" spans="3:7">
      <c r="C2075" s="49">
        <f t="shared" si="34"/>
        <v>3</v>
      </c>
      <c r="D2075" s="48">
        <v>42456</v>
      </c>
      <c r="E2075" s="47">
        <v>9</v>
      </c>
      <c r="F2075" s="47">
        <v>15819</v>
      </c>
      <c r="G2075" s="47">
        <v>13442</v>
      </c>
    </row>
    <row r="2076" spans="3:7">
      <c r="C2076" s="49">
        <f t="shared" si="34"/>
        <v>3</v>
      </c>
      <c r="D2076" s="48">
        <v>42456</v>
      </c>
      <c r="E2076" s="47">
        <v>10</v>
      </c>
      <c r="F2076" s="47">
        <v>15499</v>
      </c>
      <c r="G2076" s="47">
        <v>13203</v>
      </c>
    </row>
    <row r="2077" spans="3:7">
      <c r="C2077" s="49">
        <f t="shared" si="34"/>
        <v>3</v>
      </c>
      <c r="D2077" s="48">
        <v>42456</v>
      </c>
      <c r="E2077" s="47">
        <v>11</v>
      </c>
      <c r="F2077" s="47">
        <v>15220</v>
      </c>
      <c r="G2077" s="47">
        <v>12948</v>
      </c>
    </row>
    <row r="2078" spans="3:7">
      <c r="C2078" s="49">
        <f t="shared" si="34"/>
        <v>3</v>
      </c>
      <c r="D2078" s="48">
        <v>42456</v>
      </c>
      <c r="E2078" s="47">
        <v>12</v>
      </c>
      <c r="F2078" s="47">
        <v>15379</v>
      </c>
      <c r="G2078" s="47">
        <v>12913</v>
      </c>
    </row>
    <row r="2079" spans="3:7">
      <c r="C2079" s="49">
        <f t="shared" si="34"/>
        <v>3</v>
      </c>
      <c r="D2079" s="48">
        <v>42456</v>
      </c>
      <c r="E2079" s="47">
        <v>13</v>
      </c>
      <c r="F2079" s="47">
        <v>15307</v>
      </c>
      <c r="G2079" s="47">
        <v>12776</v>
      </c>
    </row>
    <row r="2080" spans="3:7">
      <c r="C2080" s="49">
        <f t="shared" si="34"/>
        <v>3</v>
      </c>
      <c r="D2080" s="48">
        <v>42456</v>
      </c>
      <c r="E2080" s="47">
        <v>14</v>
      </c>
      <c r="F2080" s="47">
        <v>15191</v>
      </c>
      <c r="G2080" s="47">
        <v>12604</v>
      </c>
    </row>
    <row r="2081" spans="3:7">
      <c r="C2081" s="49">
        <f t="shared" si="34"/>
        <v>3</v>
      </c>
      <c r="D2081" s="48">
        <v>42456</v>
      </c>
      <c r="E2081" s="47">
        <v>15</v>
      </c>
      <c r="F2081" s="47">
        <v>14927</v>
      </c>
      <c r="G2081" s="47">
        <v>12393</v>
      </c>
    </row>
    <row r="2082" spans="3:7">
      <c r="C2082" s="49">
        <f t="shared" si="34"/>
        <v>3</v>
      </c>
      <c r="D2082" s="48">
        <v>42456</v>
      </c>
      <c r="E2082" s="47">
        <v>16</v>
      </c>
      <c r="F2082" s="47">
        <v>15068</v>
      </c>
      <c r="G2082" s="47">
        <v>12566</v>
      </c>
    </row>
    <row r="2083" spans="3:7">
      <c r="C2083" s="49">
        <f t="shared" si="34"/>
        <v>3</v>
      </c>
      <c r="D2083" s="48">
        <v>42456</v>
      </c>
      <c r="E2083" s="47">
        <v>17</v>
      </c>
      <c r="F2083" s="47">
        <v>15419</v>
      </c>
      <c r="G2083" s="47">
        <v>12957</v>
      </c>
    </row>
    <row r="2084" spans="3:7">
      <c r="C2084" s="49">
        <f t="shared" si="34"/>
        <v>3</v>
      </c>
      <c r="D2084" s="48">
        <v>42456</v>
      </c>
      <c r="E2084" s="47">
        <v>18</v>
      </c>
      <c r="F2084" s="47">
        <v>15787</v>
      </c>
      <c r="G2084" s="47">
        <v>13395</v>
      </c>
    </row>
    <row r="2085" spans="3:7">
      <c r="C2085" s="49">
        <f t="shared" si="34"/>
        <v>3</v>
      </c>
      <c r="D2085" s="48">
        <v>42456</v>
      </c>
      <c r="E2085" s="47">
        <v>19</v>
      </c>
      <c r="F2085" s="47">
        <v>16305</v>
      </c>
      <c r="G2085" s="47">
        <v>13863</v>
      </c>
    </row>
    <row r="2086" spans="3:7">
      <c r="C2086" s="49">
        <f t="shared" si="34"/>
        <v>3</v>
      </c>
      <c r="D2086" s="48">
        <v>42456</v>
      </c>
      <c r="E2086" s="47">
        <v>20</v>
      </c>
      <c r="F2086" s="47">
        <v>16924</v>
      </c>
      <c r="G2086" s="47">
        <v>14574</v>
      </c>
    </row>
    <row r="2087" spans="3:7">
      <c r="C2087" s="49">
        <f t="shared" si="34"/>
        <v>3</v>
      </c>
      <c r="D2087" s="48">
        <v>42456</v>
      </c>
      <c r="E2087" s="47">
        <v>21</v>
      </c>
      <c r="F2087" s="47">
        <v>16610</v>
      </c>
      <c r="G2087" s="47">
        <v>14254</v>
      </c>
    </row>
    <row r="2088" spans="3:7">
      <c r="C2088" s="49">
        <f t="shared" si="34"/>
        <v>3</v>
      </c>
      <c r="D2088" s="48">
        <v>42456</v>
      </c>
      <c r="E2088" s="47">
        <v>22</v>
      </c>
      <c r="F2088" s="47">
        <v>15856</v>
      </c>
      <c r="G2088" s="47">
        <v>13733</v>
      </c>
    </row>
    <row r="2089" spans="3:7">
      <c r="C2089" s="49">
        <f t="shared" si="34"/>
        <v>3</v>
      </c>
      <c r="D2089" s="48">
        <v>42456</v>
      </c>
      <c r="E2089" s="47">
        <v>23</v>
      </c>
      <c r="F2089" s="47">
        <v>14638</v>
      </c>
      <c r="G2089" s="47">
        <v>13012</v>
      </c>
    </row>
    <row r="2090" spans="3:7">
      <c r="C2090" s="49">
        <f t="shared" si="34"/>
        <v>3</v>
      </c>
      <c r="D2090" s="48">
        <v>42456</v>
      </c>
      <c r="E2090" s="47">
        <v>24</v>
      </c>
      <c r="F2090" s="47">
        <v>14719</v>
      </c>
      <c r="G2090" s="47">
        <v>12421</v>
      </c>
    </row>
    <row r="2091" spans="3:7">
      <c r="C2091" s="49">
        <f t="shared" si="34"/>
        <v>3</v>
      </c>
      <c r="D2091" s="48">
        <v>42457</v>
      </c>
      <c r="E2091" s="47">
        <v>1</v>
      </c>
      <c r="F2091" s="47">
        <v>14443</v>
      </c>
      <c r="G2091" s="47">
        <v>12141</v>
      </c>
    </row>
    <row r="2092" spans="3:7">
      <c r="C2092" s="49">
        <f t="shared" si="34"/>
        <v>3</v>
      </c>
      <c r="D2092" s="48">
        <v>42457</v>
      </c>
      <c r="E2092" s="47">
        <v>2</v>
      </c>
      <c r="F2092" s="47">
        <v>14533</v>
      </c>
      <c r="G2092" s="47">
        <v>11954</v>
      </c>
    </row>
    <row r="2093" spans="3:7">
      <c r="C2093" s="49">
        <f t="shared" si="34"/>
        <v>3</v>
      </c>
      <c r="D2093" s="48">
        <v>42457</v>
      </c>
      <c r="E2093" s="47">
        <v>3</v>
      </c>
      <c r="F2093" s="47">
        <v>14424</v>
      </c>
      <c r="G2093" s="47">
        <v>11859</v>
      </c>
    </row>
    <row r="2094" spans="3:7">
      <c r="C2094" s="49">
        <f t="shared" si="34"/>
        <v>3</v>
      </c>
      <c r="D2094" s="48">
        <v>42457</v>
      </c>
      <c r="E2094" s="47">
        <v>4</v>
      </c>
      <c r="F2094" s="47">
        <v>14496</v>
      </c>
      <c r="G2094" s="47">
        <v>11885</v>
      </c>
    </row>
    <row r="2095" spans="3:7">
      <c r="C2095" s="49">
        <f t="shared" si="34"/>
        <v>3</v>
      </c>
      <c r="D2095" s="48">
        <v>42457</v>
      </c>
      <c r="E2095" s="47">
        <v>5</v>
      </c>
      <c r="F2095" s="47">
        <v>14790</v>
      </c>
      <c r="G2095" s="47">
        <v>12265</v>
      </c>
    </row>
    <row r="2096" spans="3:7">
      <c r="C2096" s="49">
        <f t="shared" si="34"/>
        <v>3</v>
      </c>
      <c r="D2096" s="48">
        <v>42457</v>
      </c>
      <c r="E2096" s="47">
        <v>6</v>
      </c>
      <c r="F2096" s="47">
        <v>15823</v>
      </c>
      <c r="G2096" s="47">
        <v>13397</v>
      </c>
    </row>
    <row r="2097" spans="3:7">
      <c r="C2097" s="49">
        <f t="shared" si="34"/>
        <v>3</v>
      </c>
      <c r="D2097" s="48">
        <v>42457</v>
      </c>
      <c r="E2097" s="47">
        <v>7</v>
      </c>
      <c r="F2097" s="47">
        <v>17094</v>
      </c>
      <c r="G2097" s="47">
        <v>14488</v>
      </c>
    </row>
    <row r="2098" spans="3:7">
      <c r="C2098" s="49">
        <f t="shared" si="34"/>
        <v>3</v>
      </c>
      <c r="D2098" s="48">
        <v>42457</v>
      </c>
      <c r="E2098" s="47">
        <v>8</v>
      </c>
      <c r="F2098" s="47">
        <v>17791</v>
      </c>
      <c r="G2098" s="47">
        <v>15310</v>
      </c>
    </row>
    <row r="2099" spans="3:7">
      <c r="C2099" s="49">
        <f t="shared" si="34"/>
        <v>3</v>
      </c>
      <c r="D2099" s="48">
        <v>42457</v>
      </c>
      <c r="E2099" s="47">
        <v>9</v>
      </c>
      <c r="F2099" s="47">
        <v>18258</v>
      </c>
      <c r="G2099" s="47">
        <v>15800</v>
      </c>
    </row>
    <row r="2100" spans="3:7">
      <c r="C2100" s="49">
        <f t="shared" si="34"/>
        <v>3</v>
      </c>
      <c r="D2100" s="48">
        <v>42457</v>
      </c>
      <c r="E2100" s="47">
        <v>10</v>
      </c>
      <c r="F2100" s="47">
        <v>18362</v>
      </c>
      <c r="G2100" s="47">
        <v>15962</v>
      </c>
    </row>
    <row r="2101" spans="3:7">
      <c r="C2101" s="49">
        <f t="shared" si="34"/>
        <v>3</v>
      </c>
      <c r="D2101" s="48">
        <v>42457</v>
      </c>
      <c r="E2101" s="47">
        <v>11</v>
      </c>
      <c r="F2101" s="47">
        <v>18497</v>
      </c>
      <c r="G2101" s="47">
        <v>16158</v>
      </c>
    </row>
    <row r="2102" spans="3:7">
      <c r="C2102" s="49">
        <f t="shared" si="34"/>
        <v>3</v>
      </c>
      <c r="D2102" s="48">
        <v>42457</v>
      </c>
      <c r="E2102" s="47">
        <v>12</v>
      </c>
      <c r="F2102" s="47">
        <v>18337</v>
      </c>
      <c r="G2102" s="47">
        <v>16104</v>
      </c>
    </row>
    <row r="2103" spans="3:7">
      <c r="C2103" s="49">
        <f t="shared" si="34"/>
        <v>3</v>
      </c>
      <c r="D2103" s="48">
        <v>42457</v>
      </c>
      <c r="E2103" s="47">
        <v>13</v>
      </c>
      <c r="F2103" s="47">
        <v>18516</v>
      </c>
      <c r="G2103" s="47">
        <v>16116</v>
      </c>
    </row>
    <row r="2104" spans="3:7">
      <c r="C2104" s="49">
        <f t="shared" si="34"/>
        <v>3</v>
      </c>
      <c r="D2104" s="48">
        <v>42457</v>
      </c>
      <c r="E2104" s="47">
        <v>14</v>
      </c>
      <c r="F2104" s="47">
        <v>18321</v>
      </c>
      <c r="G2104" s="47">
        <v>15948</v>
      </c>
    </row>
    <row r="2105" spans="3:7">
      <c r="C2105" s="49">
        <f t="shared" si="34"/>
        <v>3</v>
      </c>
      <c r="D2105" s="48">
        <v>42457</v>
      </c>
      <c r="E2105" s="47">
        <v>15</v>
      </c>
      <c r="F2105" s="47">
        <v>18458</v>
      </c>
      <c r="G2105" s="47">
        <v>16032</v>
      </c>
    </row>
    <row r="2106" spans="3:7">
      <c r="C2106" s="49">
        <f t="shared" si="34"/>
        <v>3</v>
      </c>
      <c r="D2106" s="48">
        <v>42457</v>
      </c>
      <c r="E2106" s="47">
        <v>16</v>
      </c>
      <c r="F2106" s="47">
        <v>18770</v>
      </c>
      <c r="G2106" s="47">
        <v>16276</v>
      </c>
    </row>
    <row r="2107" spans="3:7">
      <c r="C2107" s="49">
        <f t="shared" si="34"/>
        <v>3</v>
      </c>
      <c r="D2107" s="48">
        <v>42457</v>
      </c>
      <c r="E2107" s="47">
        <v>17</v>
      </c>
      <c r="F2107" s="47">
        <v>19106</v>
      </c>
      <c r="G2107" s="47">
        <v>16578</v>
      </c>
    </row>
    <row r="2108" spans="3:7">
      <c r="C2108" s="49">
        <f t="shared" si="34"/>
        <v>3</v>
      </c>
      <c r="D2108" s="48">
        <v>42457</v>
      </c>
      <c r="E2108" s="47">
        <v>18</v>
      </c>
      <c r="F2108" s="47">
        <v>19039</v>
      </c>
      <c r="G2108" s="47">
        <v>16591</v>
      </c>
    </row>
    <row r="2109" spans="3:7">
      <c r="C2109" s="49">
        <f t="shared" si="34"/>
        <v>3</v>
      </c>
      <c r="D2109" s="48">
        <v>42457</v>
      </c>
      <c r="E2109" s="47">
        <v>19</v>
      </c>
      <c r="F2109" s="47">
        <v>19283</v>
      </c>
      <c r="G2109" s="47">
        <v>16880</v>
      </c>
    </row>
    <row r="2110" spans="3:7">
      <c r="C2110" s="49">
        <f t="shared" si="34"/>
        <v>3</v>
      </c>
      <c r="D2110" s="48">
        <v>42457</v>
      </c>
      <c r="E2110" s="47">
        <v>20</v>
      </c>
      <c r="F2110" s="47">
        <v>19699</v>
      </c>
      <c r="G2110" s="47">
        <v>17242</v>
      </c>
    </row>
    <row r="2111" spans="3:7">
      <c r="C2111" s="49">
        <f t="shared" si="34"/>
        <v>3</v>
      </c>
      <c r="D2111" s="48">
        <v>42457</v>
      </c>
      <c r="E2111" s="47">
        <v>21</v>
      </c>
      <c r="F2111" s="47">
        <v>19291</v>
      </c>
      <c r="G2111" s="47">
        <v>16668</v>
      </c>
    </row>
    <row r="2112" spans="3:7">
      <c r="C2112" s="49">
        <f t="shared" si="34"/>
        <v>3</v>
      </c>
      <c r="D2112" s="48">
        <v>42457</v>
      </c>
      <c r="E2112" s="47">
        <v>22</v>
      </c>
      <c r="F2112" s="47">
        <v>18367</v>
      </c>
      <c r="G2112" s="47">
        <v>15561</v>
      </c>
    </row>
    <row r="2113" spans="3:7">
      <c r="C2113" s="49">
        <f t="shared" si="34"/>
        <v>3</v>
      </c>
      <c r="D2113" s="48">
        <v>42457</v>
      </c>
      <c r="E2113" s="47">
        <v>23</v>
      </c>
      <c r="F2113" s="47">
        <v>17191</v>
      </c>
      <c r="G2113" s="47">
        <v>14446</v>
      </c>
    </row>
    <row r="2114" spans="3:7">
      <c r="C2114" s="49">
        <f t="shared" si="34"/>
        <v>3</v>
      </c>
      <c r="D2114" s="48">
        <v>42457</v>
      </c>
      <c r="E2114" s="47">
        <v>24</v>
      </c>
      <c r="F2114" s="47">
        <v>16243</v>
      </c>
      <c r="G2114" s="47">
        <v>13630</v>
      </c>
    </row>
    <row r="2115" spans="3:7">
      <c r="C2115" s="49">
        <f t="shared" si="34"/>
        <v>3</v>
      </c>
      <c r="D2115" s="48">
        <v>42458</v>
      </c>
      <c r="E2115" s="47">
        <v>1</v>
      </c>
      <c r="F2115" s="47">
        <v>16143</v>
      </c>
      <c r="G2115" s="47">
        <v>13382</v>
      </c>
    </row>
    <row r="2116" spans="3:7">
      <c r="C2116" s="49">
        <f t="shared" ref="C2116:C2179" si="35">MONTH(D2116)</f>
        <v>3</v>
      </c>
      <c r="D2116" s="48">
        <v>42458</v>
      </c>
      <c r="E2116" s="47">
        <v>2</v>
      </c>
      <c r="F2116" s="47">
        <v>15971</v>
      </c>
      <c r="G2116" s="47">
        <v>13259</v>
      </c>
    </row>
    <row r="2117" spans="3:7">
      <c r="C2117" s="49">
        <f t="shared" si="35"/>
        <v>3</v>
      </c>
      <c r="D2117" s="48">
        <v>42458</v>
      </c>
      <c r="E2117" s="47">
        <v>3</v>
      </c>
      <c r="F2117" s="47">
        <v>15873</v>
      </c>
      <c r="G2117" s="47">
        <v>13112</v>
      </c>
    </row>
    <row r="2118" spans="3:7">
      <c r="C2118" s="49">
        <f t="shared" si="35"/>
        <v>3</v>
      </c>
      <c r="D2118" s="48">
        <v>42458</v>
      </c>
      <c r="E2118" s="47">
        <v>4</v>
      </c>
      <c r="F2118" s="47">
        <v>16061</v>
      </c>
      <c r="G2118" s="47">
        <v>13234</v>
      </c>
    </row>
    <row r="2119" spans="3:7">
      <c r="C2119" s="49">
        <f t="shared" si="35"/>
        <v>3</v>
      </c>
      <c r="D2119" s="48">
        <v>42458</v>
      </c>
      <c r="E2119" s="47">
        <v>5</v>
      </c>
      <c r="F2119" s="47">
        <v>16158</v>
      </c>
      <c r="G2119" s="47">
        <v>13771</v>
      </c>
    </row>
    <row r="2120" spans="3:7">
      <c r="C2120" s="49">
        <f t="shared" si="35"/>
        <v>3</v>
      </c>
      <c r="D2120" s="48">
        <v>42458</v>
      </c>
      <c r="E2120" s="47">
        <v>6</v>
      </c>
      <c r="F2120" s="47">
        <v>17612</v>
      </c>
      <c r="G2120" s="47">
        <v>15346</v>
      </c>
    </row>
    <row r="2121" spans="3:7">
      <c r="C2121" s="49">
        <f t="shared" si="35"/>
        <v>3</v>
      </c>
      <c r="D2121" s="48">
        <v>42458</v>
      </c>
      <c r="E2121" s="47">
        <v>7</v>
      </c>
      <c r="F2121" s="47">
        <v>18263</v>
      </c>
      <c r="G2121" s="47">
        <v>16481</v>
      </c>
    </row>
    <row r="2122" spans="3:7">
      <c r="C2122" s="49">
        <f t="shared" si="35"/>
        <v>3</v>
      </c>
      <c r="D2122" s="48">
        <v>42458</v>
      </c>
      <c r="E2122" s="47">
        <v>8</v>
      </c>
      <c r="F2122" s="47">
        <v>18091</v>
      </c>
      <c r="G2122" s="47">
        <v>16218</v>
      </c>
    </row>
    <row r="2123" spans="3:7">
      <c r="C2123" s="49">
        <f t="shared" si="35"/>
        <v>3</v>
      </c>
      <c r="D2123" s="48">
        <v>42458</v>
      </c>
      <c r="E2123" s="47">
        <v>9</v>
      </c>
      <c r="F2123" s="47">
        <v>17602</v>
      </c>
      <c r="G2123" s="47">
        <v>15797</v>
      </c>
    </row>
    <row r="2124" spans="3:7">
      <c r="C2124" s="49">
        <f t="shared" si="35"/>
        <v>3</v>
      </c>
      <c r="D2124" s="48">
        <v>42458</v>
      </c>
      <c r="E2124" s="47">
        <v>10</v>
      </c>
      <c r="F2124" s="47">
        <v>17174</v>
      </c>
      <c r="G2124" s="47">
        <v>15304</v>
      </c>
    </row>
    <row r="2125" spans="3:7">
      <c r="C2125" s="49">
        <f t="shared" si="35"/>
        <v>3</v>
      </c>
      <c r="D2125" s="48">
        <v>42458</v>
      </c>
      <c r="E2125" s="47">
        <v>11</v>
      </c>
      <c r="F2125" s="47">
        <v>16899</v>
      </c>
      <c r="G2125" s="47">
        <v>15076</v>
      </c>
    </row>
    <row r="2126" spans="3:7">
      <c r="C2126" s="49">
        <f t="shared" si="35"/>
        <v>3</v>
      </c>
      <c r="D2126" s="48">
        <v>42458</v>
      </c>
      <c r="E2126" s="47">
        <v>12</v>
      </c>
      <c r="F2126" s="47">
        <v>16669</v>
      </c>
      <c r="G2126" s="47">
        <v>14921</v>
      </c>
    </row>
    <row r="2127" spans="3:7">
      <c r="C2127" s="49">
        <f t="shared" si="35"/>
        <v>3</v>
      </c>
      <c r="D2127" s="48">
        <v>42458</v>
      </c>
      <c r="E2127" s="47">
        <v>13</v>
      </c>
      <c r="F2127" s="47">
        <v>16809</v>
      </c>
      <c r="G2127" s="47">
        <v>14906</v>
      </c>
    </row>
    <row r="2128" spans="3:7">
      <c r="C2128" s="49">
        <f t="shared" si="35"/>
        <v>3</v>
      </c>
      <c r="D2128" s="48">
        <v>42458</v>
      </c>
      <c r="E2128" s="47">
        <v>14</v>
      </c>
      <c r="F2128" s="47">
        <v>16945</v>
      </c>
      <c r="G2128" s="47">
        <v>14820</v>
      </c>
    </row>
    <row r="2129" spans="3:7">
      <c r="C2129" s="49">
        <f t="shared" si="35"/>
        <v>3</v>
      </c>
      <c r="D2129" s="48">
        <v>42458</v>
      </c>
      <c r="E2129" s="47">
        <v>15</v>
      </c>
      <c r="F2129" s="47">
        <v>16816</v>
      </c>
      <c r="G2129" s="47">
        <v>14688</v>
      </c>
    </row>
    <row r="2130" spans="3:7">
      <c r="C2130" s="49">
        <f t="shared" si="35"/>
        <v>3</v>
      </c>
      <c r="D2130" s="48">
        <v>42458</v>
      </c>
      <c r="E2130" s="47">
        <v>16</v>
      </c>
      <c r="F2130" s="47">
        <v>17077</v>
      </c>
      <c r="G2130" s="47">
        <v>14900</v>
      </c>
    </row>
    <row r="2131" spans="3:7">
      <c r="C2131" s="49">
        <f t="shared" si="35"/>
        <v>3</v>
      </c>
      <c r="D2131" s="48">
        <v>42458</v>
      </c>
      <c r="E2131" s="47">
        <v>17</v>
      </c>
      <c r="F2131" s="47">
        <v>16990</v>
      </c>
      <c r="G2131" s="47">
        <v>15134</v>
      </c>
    </row>
    <row r="2132" spans="3:7">
      <c r="C2132" s="49">
        <f t="shared" si="35"/>
        <v>3</v>
      </c>
      <c r="D2132" s="48">
        <v>42458</v>
      </c>
      <c r="E2132" s="47">
        <v>18</v>
      </c>
      <c r="F2132" s="47">
        <v>17554</v>
      </c>
      <c r="G2132" s="47">
        <v>15705</v>
      </c>
    </row>
    <row r="2133" spans="3:7">
      <c r="C2133" s="49">
        <f t="shared" si="35"/>
        <v>3</v>
      </c>
      <c r="D2133" s="48">
        <v>42458</v>
      </c>
      <c r="E2133" s="47">
        <v>19</v>
      </c>
      <c r="F2133" s="47">
        <v>18153</v>
      </c>
      <c r="G2133" s="47">
        <v>16437</v>
      </c>
    </row>
    <row r="2134" spans="3:7">
      <c r="C2134" s="49">
        <f t="shared" si="35"/>
        <v>3</v>
      </c>
      <c r="D2134" s="48">
        <v>42458</v>
      </c>
      <c r="E2134" s="47">
        <v>20</v>
      </c>
      <c r="F2134" s="47">
        <v>19082</v>
      </c>
      <c r="G2134" s="47">
        <v>17381</v>
      </c>
    </row>
    <row r="2135" spans="3:7">
      <c r="C2135" s="49">
        <f t="shared" si="35"/>
        <v>3</v>
      </c>
      <c r="D2135" s="48">
        <v>42458</v>
      </c>
      <c r="E2135" s="47">
        <v>21</v>
      </c>
      <c r="F2135" s="47">
        <v>18752</v>
      </c>
      <c r="G2135" s="47">
        <v>16958</v>
      </c>
    </row>
    <row r="2136" spans="3:7">
      <c r="C2136" s="49">
        <f t="shared" si="35"/>
        <v>3</v>
      </c>
      <c r="D2136" s="48">
        <v>42458</v>
      </c>
      <c r="E2136" s="47">
        <v>22</v>
      </c>
      <c r="F2136" s="47">
        <v>17561</v>
      </c>
      <c r="G2136" s="47">
        <v>15829</v>
      </c>
    </row>
    <row r="2137" spans="3:7">
      <c r="C2137" s="49">
        <f t="shared" si="35"/>
        <v>3</v>
      </c>
      <c r="D2137" s="48">
        <v>42458</v>
      </c>
      <c r="E2137" s="47">
        <v>23</v>
      </c>
      <c r="F2137" s="47">
        <v>16738</v>
      </c>
      <c r="G2137" s="47">
        <v>14647</v>
      </c>
    </row>
    <row r="2138" spans="3:7">
      <c r="C2138" s="49">
        <f t="shared" si="35"/>
        <v>3</v>
      </c>
      <c r="D2138" s="48">
        <v>42458</v>
      </c>
      <c r="E2138" s="47">
        <v>24</v>
      </c>
      <c r="F2138" s="47">
        <v>15735</v>
      </c>
      <c r="G2138" s="47">
        <v>13693</v>
      </c>
    </row>
    <row r="2139" spans="3:7">
      <c r="C2139" s="49">
        <f t="shared" si="35"/>
        <v>3</v>
      </c>
      <c r="D2139" s="48">
        <v>42459</v>
      </c>
      <c r="E2139" s="47">
        <v>1</v>
      </c>
      <c r="F2139" s="47">
        <v>15329</v>
      </c>
      <c r="G2139" s="47">
        <v>13206</v>
      </c>
    </row>
    <row r="2140" spans="3:7">
      <c r="C2140" s="49">
        <f t="shared" si="35"/>
        <v>3</v>
      </c>
      <c r="D2140" s="48">
        <v>42459</v>
      </c>
      <c r="E2140" s="47">
        <v>2</v>
      </c>
      <c r="F2140" s="47">
        <v>15530</v>
      </c>
      <c r="G2140" s="47">
        <v>13024</v>
      </c>
    </row>
    <row r="2141" spans="3:7">
      <c r="C2141" s="49">
        <f t="shared" si="35"/>
        <v>3</v>
      </c>
      <c r="D2141" s="48">
        <v>42459</v>
      </c>
      <c r="E2141" s="47">
        <v>3</v>
      </c>
      <c r="F2141" s="47">
        <v>15435</v>
      </c>
      <c r="G2141" s="47">
        <v>12880</v>
      </c>
    </row>
    <row r="2142" spans="3:7">
      <c r="C2142" s="49">
        <f t="shared" si="35"/>
        <v>3</v>
      </c>
      <c r="D2142" s="48">
        <v>42459</v>
      </c>
      <c r="E2142" s="47">
        <v>4</v>
      </c>
      <c r="F2142" s="47">
        <v>15283</v>
      </c>
      <c r="G2142" s="47">
        <v>13070</v>
      </c>
    </row>
    <row r="2143" spans="3:7">
      <c r="C2143" s="49">
        <f t="shared" si="35"/>
        <v>3</v>
      </c>
      <c r="D2143" s="48">
        <v>42459</v>
      </c>
      <c r="E2143" s="47">
        <v>5</v>
      </c>
      <c r="F2143" s="47">
        <v>15648</v>
      </c>
      <c r="G2143" s="47">
        <v>13644</v>
      </c>
    </row>
    <row r="2144" spans="3:7">
      <c r="C2144" s="49">
        <f t="shared" si="35"/>
        <v>3</v>
      </c>
      <c r="D2144" s="48">
        <v>42459</v>
      </c>
      <c r="E2144" s="47">
        <v>6</v>
      </c>
      <c r="F2144" s="47">
        <v>16957</v>
      </c>
      <c r="G2144" s="47">
        <v>15112</v>
      </c>
    </row>
    <row r="2145" spans="3:7">
      <c r="C2145" s="49">
        <f t="shared" si="35"/>
        <v>3</v>
      </c>
      <c r="D2145" s="48">
        <v>42459</v>
      </c>
      <c r="E2145" s="47">
        <v>7</v>
      </c>
      <c r="F2145" s="47">
        <v>18137</v>
      </c>
      <c r="G2145" s="47">
        <v>16293</v>
      </c>
    </row>
    <row r="2146" spans="3:7">
      <c r="C2146" s="49">
        <f t="shared" si="35"/>
        <v>3</v>
      </c>
      <c r="D2146" s="48">
        <v>42459</v>
      </c>
      <c r="E2146" s="47">
        <v>8</v>
      </c>
      <c r="F2146" s="47">
        <v>17795</v>
      </c>
      <c r="G2146" s="47">
        <v>15960</v>
      </c>
    </row>
    <row r="2147" spans="3:7">
      <c r="C2147" s="49">
        <f t="shared" si="35"/>
        <v>3</v>
      </c>
      <c r="D2147" s="48">
        <v>42459</v>
      </c>
      <c r="E2147" s="47">
        <v>9</v>
      </c>
      <c r="F2147" s="47">
        <v>17232</v>
      </c>
      <c r="G2147" s="47">
        <v>15437</v>
      </c>
    </row>
    <row r="2148" spans="3:7">
      <c r="C2148" s="49">
        <f t="shared" si="35"/>
        <v>3</v>
      </c>
      <c r="D2148" s="48">
        <v>42459</v>
      </c>
      <c r="E2148" s="47">
        <v>10</v>
      </c>
      <c r="F2148" s="47">
        <v>16879</v>
      </c>
      <c r="G2148" s="47">
        <v>15067</v>
      </c>
    </row>
    <row r="2149" spans="3:7">
      <c r="C2149" s="49">
        <f t="shared" si="35"/>
        <v>3</v>
      </c>
      <c r="D2149" s="48">
        <v>42459</v>
      </c>
      <c r="E2149" s="47">
        <v>11</v>
      </c>
      <c r="F2149" s="47">
        <v>16468</v>
      </c>
      <c r="G2149" s="47">
        <v>14761</v>
      </c>
    </row>
    <row r="2150" spans="3:7">
      <c r="C2150" s="49">
        <f t="shared" si="35"/>
        <v>3</v>
      </c>
      <c r="D2150" s="48">
        <v>42459</v>
      </c>
      <c r="E2150" s="47">
        <v>12</v>
      </c>
      <c r="F2150" s="47">
        <v>16377</v>
      </c>
      <c r="G2150" s="47">
        <v>14537</v>
      </c>
    </row>
    <row r="2151" spans="3:7">
      <c r="C2151" s="49">
        <f t="shared" si="35"/>
        <v>3</v>
      </c>
      <c r="D2151" s="48">
        <v>42459</v>
      </c>
      <c r="E2151" s="47">
        <v>13</v>
      </c>
      <c r="F2151" s="47">
        <v>16804</v>
      </c>
      <c r="G2151" s="47">
        <v>14600</v>
      </c>
    </row>
    <row r="2152" spans="3:7">
      <c r="C2152" s="49">
        <f t="shared" si="35"/>
        <v>3</v>
      </c>
      <c r="D2152" s="48">
        <v>42459</v>
      </c>
      <c r="E2152" s="47">
        <v>14</v>
      </c>
      <c r="F2152" s="47">
        <v>16801</v>
      </c>
      <c r="G2152" s="47">
        <v>14591</v>
      </c>
    </row>
    <row r="2153" spans="3:7">
      <c r="C2153" s="49">
        <f t="shared" si="35"/>
        <v>3</v>
      </c>
      <c r="D2153" s="48">
        <v>42459</v>
      </c>
      <c r="E2153" s="47">
        <v>15</v>
      </c>
      <c r="F2153" s="47">
        <v>17065</v>
      </c>
      <c r="G2153" s="47">
        <v>14843</v>
      </c>
    </row>
    <row r="2154" spans="3:7">
      <c r="C2154" s="49">
        <f t="shared" si="35"/>
        <v>3</v>
      </c>
      <c r="D2154" s="48">
        <v>42459</v>
      </c>
      <c r="E2154" s="47">
        <v>16</v>
      </c>
      <c r="F2154" s="47">
        <v>17350</v>
      </c>
      <c r="G2154" s="47">
        <v>15364</v>
      </c>
    </row>
    <row r="2155" spans="3:7">
      <c r="C2155" s="49">
        <f t="shared" si="35"/>
        <v>3</v>
      </c>
      <c r="D2155" s="48">
        <v>42459</v>
      </c>
      <c r="E2155" s="47">
        <v>17</v>
      </c>
      <c r="F2155" s="47">
        <v>17754</v>
      </c>
      <c r="G2155" s="47">
        <v>15817</v>
      </c>
    </row>
    <row r="2156" spans="3:7">
      <c r="C2156" s="49">
        <f t="shared" si="35"/>
        <v>3</v>
      </c>
      <c r="D2156" s="48">
        <v>42459</v>
      </c>
      <c r="E2156" s="47">
        <v>18</v>
      </c>
      <c r="F2156" s="47">
        <v>17550</v>
      </c>
      <c r="G2156" s="47">
        <v>15874</v>
      </c>
    </row>
    <row r="2157" spans="3:7">
      <c r="C2157" s="49">
        <f t="shared" si="35"/>
        <v>3</v>
      </c>
      <c r="D2157" s="48">
        <v>42459</v>
      </c>
      <c r="E2157" s="47">
        <v>19</v>
      </c>
      <c r="F2157" s="47">
        <v>17918</v>
      </c>
      <c r="G2157" s="47">
        <v>16213</v>
      </c>
    </row>
    <row r="2158" spans="3:7">
      <c r="C2158" s="49">
        <f t="shared" si="35"/>
        <v>3</v>
      </c>
      <c r="D2158" s="48">
        <v>42459</v>
      </c>
      <c r="E2158" s="47">
        <v>20</v>
      </c>
      <c r="F2158" s="47">
        <v>18363</v>
      </c>
      <c r="G2158" s="47">
        <v>16629</v>
      </c>
    </row>
    <row r="2159" spans="3:7">
      <c r="C2159" s="49">
        <f t="shared" si="35"/>
        <v>3</v>
      </c>
      <c r="D2159" s="48">
        <v>42459</v>
      </c>
      <c r="E2159" s="47">
        <v>21</v>
      </c>
      <c r="F2159" s="47">
        <v>17833</v>
      </c>
      <c r="G2159" s="47">
        <v>15973</v>
      </c>
    </row>
    <row r="2160" spans="3:7">
      <c r="C2160" s="49">
        <f t="shared" si="35"/>
        <v>3</v>
      </c>
      <c r="D2160" s="48">
        <v>42459</v>
      </c>
      <c r="E2160" s="47">
        <v>22</v>
      </c>
      <c r="F2160" s="47">
        <v>16847</v>
      </c>
      <c r="G2160" s="47">
        <v>14765</v>
      </c>
    </row>
    <row r="2161" spans="3:7">
      <c r="C2161" s="49">
        <f t="shared" si="35"/>
        <v>3</v>
      </c>
      <c r="D2161" s="48">
        <v>42459</v>
      </c>
      <c r="E2161" s="47">
        <v>23</v>
      </c>
      <c r="F2161" s="47">
        <v>15447</v>
      </c>
      <c r="G2161" s="47">
        <v>13629</v>
      </c>
    </row>
    <row r="2162" spans="3:7">
      <c r="C2162" s="49">
        <f t="shared" si="35"/>
        <v>3</v>
      </c>
      <c r="D2162" s="48">
        <v>42459</v>
      </c>
      <c r="E2162" s="47">
        <v>24</v>
      </c>
      <c r="F2162" s="47">
        <v>14647</v>
      </c>
      <c r="G2162" s="47">
        <v>12742</v>
      </c>
    </row>
    <row r="2163" spans="3:7">
      <c r="C2163" s="49">
        <f t="shared" si="35"/>
        <v>3</v>
      </c>
      <c r="D2163" s="48">
        <v>42460</v>
      </c>
      <c r="E2163" s="47">
        <v>1</v>
      </c>
      <c r="F2163" s="47">
        <v>14371</v>
      </c>
      <c r="G2163" s="47">
        <v>12363</v>
      </c>
    </row>
    <row r="2164" spans="3:7">
      <c r="C2164" s="49">
        <f t="shared" si="35"/>
        <v>3</v>
      </c>
      <c r="D2164" s="48">
        <v>42460</v>
      </c>
      <c r="E2164" s="47">
        <v>2</v>
      </c>
      <c r="F2164" s="47">
        <v>13984</v>
      </c>
      <c r="G2164" s="47">
        <v>12136</v>
      </c>
    </row>
    <row r="2165" spans="3:7">
      <c r="C2165" s="49">
        <f t="shared" si="35"/>
        <v>3</v>
      </c>
      <c r="D2165" s="48">
        <v>42460</v>
      </c>
      <c r="E2165" s="47">
        <v>3</v>
      </c>
      <c r="F2165" s="47">
        <v>13955</v>
      </c>
      <c r="G2165" s="47">
        <v>12093</v>
      </c>
    </row>
    <row r="2166" spans="3:7">
      <c r="C2166" s="49">
        <f t="shared" si="35"/>
        <v>3</v>
      </c>
      <c r="D2166" s="48">
        <v>42460</v>
      </c>
      <c r="E2166" s="47">
        <v>4</v>
      </c>
      <c r="F2166" s="47">
        <v>14095</v>
      </c>
      <c r="G2166" s="47">
        <v>12224</v>
      </c>
    </row>
    <row r="2167" spans="3:7">
      <c r="C2167" s="49">
        <f t="shared" si="35"/>
        <v>3</v>
      </c>
      <c r="D2167" s="48">
        <v>42460</v>
      </c>
      <c r="E2167" s="47">
        <v>5</v>
      </c>
      <c r="F2167" s="47">
        <v>14563</v>
      </c>
      <c r="G2167" s="47">
        <v>12717</v>
      </c>
    </row>
    <row r="2168" spans="3:7">
      <c r="C2168" s="49">
        <f t="shared" si="35"/>
        <v>3</v>
      </c>
      <c r="D2168" s="48">
        <v>42460</v>
      </c>
      <c r="E2168" s="47">
        <v>6</v>
      </c>
      <c r="F2168" s="47">
        <v>16102</v>
      </c>
      <c r="G2168" s="47">
        <v>14263</v>
      </c>
    </row>
    <row r="2169" spans="3:7">
      <c r="C2169" s="49">
        <f t="shared" si="35"/>
        <v>3</v>
      </c>
      <c r="D2169" s="48">
        <v>42460</v>
      </c>
      <c r="E2169" s="47">
        <v>7</v>
      </c>
      <c r="F2169" s="47">
        <v>17326</v>
      </c>
      <c r="G2169" s="47">
        <v>15680</v>
      </c>
    </row>
    <row r="2170" spans="3:7">
      <c r="C2170" s="49">
        <f t="shared" si="35"/>
        <v>3</v>
      </c>
      <c r="D2170" s="48">
        <v>42460</v>
      </c>
      <c r="E2170" s="47">
        <v>8</v>
      </c>
      <c r="F2170" s="47">
        <v>17575</v>
      </c>
      <c r="G2170" s="47">
        <v>16056</v>
      </c>
    </row>
    <row r="2171" spans="3:7">
      <c r="C2171" s="49">
        <f t="shared" si="35"/>
        <v>3</v>
      </c>
      <c r="D2171" s="48">
        <v>42460</v>
      </c>
      <c r="E2171" s="47">
        <v>9</v>
      </c>
      <c r="F2171" s="47">
        <v>17646</v>
      </c>
      <c r="G2171" s="47">
        <v>16077</v>
      </c>
    </row>
    <row r="2172" spans="3:7">
      <c r="C2172" s="49">
        <f t="shared" si="35"/>
        <v>3</v>
      </c>
      <c r="D2172" s="48">
        <v>42460</v>
      </c>
      <c r="E2172" s="47">
        <v>10</v>
      </c>
      <c r="F2172" s="47">
        <v>17648</v>
      </c>
      <c r="G2172" s="47">
        <v>16161</v>
      </c>
    </row>
    <row r="2173" spans="3:7">
      <c r="C2173" s="49">
        <f t="shared" si="35"/>
        <v>3</v>
      </c>
      <c r="D2173" s="48">
        <v>42460</v>
      </c>
      <c r="E2173" s="47">
        <v>11</v>
      </c>
      <c r="F2173" s="47">
        <v>17300</v>
      </c>
      <c r="G2173" s="47">
        <v>16221</v>
      </c>
    </row>
    <row r="2174" spans="3:7">
      <c r="C2174" s="49">
        <f t="shared" si="35"/>
        <v>3</v>
      </c>
      <c r="D2174" s="48">
        <v>42460</v>
      </c>
      <c r="E2174" s="47">
        <v>12</v>
      </c>
      <c r="F2174" s="47">
        <v>17478</v>
      </c>
      <c r="G2174" s="47">
        <v>16236</v>
      </c>
    </row>
    <row r="2175" spans="3:7">
      <c r="C2175" s="49">
        <f t="shared" si="35"/>
        <v>3</v>
      </c>
      <c r="D2175" s="48">
        <v>42460</v>
      </c>
      <c r="E2175" s="47">
        <v>13</v>
      </c>
      <c r="F2175" s="47">
        <v>17600</v>
      </c>
      <c r="G2175" s="47">
        <v>16254</v>
      </c>
    </row>
    <row r="2176" spans="3:7">
      <c r="C2176" s="49">
        <f t="shared" si="35"/>
        <v>3</v>
      </c>
      <c r="D2176" s="48">
        <v>42460</v>
      </c>
      <c r="E2176" s="47">
        <v>14</v>
      </c>
      <c r="F2176" s="47">
        <v>17407</v>
      </c>
      <c r="G2176" s="47">
        <v>16041</v>
      </c>
    </row>
    <row r="2177" spans="3:7">
      <c r="C2177" s="49">
        <f t="shared" si="35"/>
        <v>3</v>
      </c>
      <c r="D2177" s="48">
        <v>42460</v>
      </c>
      <c r="E2177" s="47">
        <v>15</v>
      </c>
      <c r="F2177" s="47">
        <v>17335</v>
      </c>
      <c r="G2177" s="47">
        <v>15865</v>
      </c>
    </row>
    <row r="2178" spans="3:7">
      <c r="C2178" s="49">
        <f t="shared" si="35"/>
        <v>3</v>
      </c>
      <c r="D2178" s="48">
        <v>42460</v>
      </c>
      <c r="E2178" s="47">
        <v>16</v>
      </c>
      <c r="F2178" s="47">
        <v>17615</v>
      </c>
      <c r="G2178" s="47">
        <v>16007</v>
      </c>
    </row>
    <row r="2179" spans="3:7">
      <c r="C2179" s="49">
        <f t="shared" si="35"/>
        <v>3</v>
      </c>
      <c r="D2179" s="48">
        <v>42460</v>
      </c>
      <c r="E2179" s="47">
        <v>17</v>
      </c>
      <c r="F2179" s="47">
        <v>17799</v>
      </c>
      <c r="G2179" s="47">
        <v>16066</v>
      </c>
    </row>
    <row r="2180" spans="3:7">
      <c r="C2180" s="49">
        <f t="shared" ref="C2180:C2243" si="36">MONTH(D2180)</f>
        <v>3</v>
      </c>
      <c r="D2180" s="48">
        <v>42460</v>
      </c>
      <c r="E2180" s="47">
        <v>18</v>
      </c>
      <c r="F2180" s="47">
        <v>17701</v>
      </c>
      <c r="G2180" s="47">
        <v>15992</v>
      </c>
    </row>
    <row r="2181" spans="3:7">
      <c r="C2181" s="49">
        <f t="shared" si="36"/>
        <v>3</v>
      </c>
      <c r="D2181" s="48">
        <v>42460</v>
      </c>
      <c r="E2181" s="47">
        <v>19</v>
      </c>
      <c r="F2181" s="47">
        <v>18238</v>
      </c>
      <c r="G2181" s="47">
        <v>16364</v>
      </c>
    </row>
    <row r="2182" spans="3:7">
      <c r="C2182" s="49">
        <f t="shared" si="36"/>
        <v>3</v>
      </c>
      <c r="D2182" s="48">
        <v>42460</v>
      </c>
      <c r="E2182" s="47">
        <v>20</v>
      </c>
      <c r="F2182" s="47">
        <v>18680</v>
      </c>
      <c r="G2182" s="47">
        <v>16724</v>
      </c>
    </row>
    <row r="2183" spans="3:7">
      <c r="C2183" s="49">
        <f t="shared" si="36"/>
        <v>3</v>
      </c>
      <c r="D2183" s="48">
        <v>42460</v>
      </c>
      <c r="E2183" s="47">
        <v>21</v>
      </c>
      <c r="F2183" s="47">
        <v>18009</v>
      </c>
      <c r="G2183" s="47">
        <v>15966</v>
      </c>
    </row>
    <row r="2184" spans="3:7">
      <c r="C2184" s="49">
        <f t="shared" si="36"/>
        <v>3</v>
      </c>
      <c r="D2184" s="48">
        <v>42460</v>
      </c>
      <c r="E2184" s="47">
        <v>22</v>
      </c>
      <c r="F2184" s="47">
        <v>17037</v>
      </c>
      <c r="G2184" s="47">
        <v>14967</v>
      </c>
    </row>
    <row r="2185" spans="3:7">
      <c r="C2185" s="49">
        <f t="shared" si="36"/>
        <v>3</v>
      </c>
      <c r="D2185" s="48">
        <v>42460</v>
      </c>
      <c r="E2185" s="47">
        <v>23</v>
      </c>
      <c r="F2185" s="47">
        <v>15975</v>
      </c>
      <c r="G2185" s="47">
        <v>13855</v>
      </c>
    </row>
    <row r="2186" spans="3:7">
      <c r="C2186" s="49">
        <f t="shared" si="36"/>
        <v>3</v>
      </c>
      <c r="D2186" s="48">
        <v>42460</v>
      </c>
      <c r="E2186" s="47">
        <v>24</v>
      </c>
      <c r="F2186" s="47">
        <v>14783</v>
      </c>
      <c r="G2186" s="47">
        <v>12881</v>
      </c>
    </row>
    <row r="2187" spans="3:7">
      <c r="C2187" s="49">
        <f t="shared" si="36"/>
        <v>4</v>
      </c>
      <c r="D2187" s="48">
        <v>42461</v>
      </c>
      <c r="E2187" s="47">
        <v>1</v>
      </c>
      <c r="F2187" s="47">
        <v>13885</v>
      </c>
      <c r="G2187" s="47">
        <v>12282</v>
      </c>
    </row>
    <row r="2188" spans="3:7">
      <c r="C2188" s="49">
        <f t="shared" si="36"/>
        <v>4</v>
      </c>
      <c r="D2188" s="48">
        <v>42461</v>
      </c>
      <c r="E2188" s="47">
        <v>2</v>
      </c>
      <c r="F2188" s="47">
        <v>13480</v>
      </c>
      <c r="G2188" s="47">
        <v>12098</v>
      </c>
    </row>
    <row r="2189" spans="3:7">
      <c r="C2189" s="49">
        <f t="shared" si="36"/>
        <v>4</v>
      </c>
      <c r="D2189" s="48">
        <v>42461</v>
      </c>
      <c r="E2189" s="47">
        <v>3</v>
      </c>
      <c r="F2189" s="47">
        <v>13577</v>
      </c>
      <c r="G2189" s="47">
        <v>11991</v>
      </c>
    </row>
    <row r="2190" spans="3:7">
      <c r="C2190" s="49">
        <f t="shared" si="36"/>
        <v>4</v>
      </c>
      <c r="D2190" s="48">
        <v>42461</v>
      </c>
      <c r="E2190" s="47">
        <v>4</v>
      </c>
      <c r="F2190" s="47">
        <v>13678</v>
      </c>
      <c r="G2190" s="47">
        <v>12059</v>
      </c>
    </row>
    <row r="2191" spans="3:7">
      <c r="C2191" s="49">
        <f t="shared" si="36"/>
        <v>4</v>
      </c>
      <c r="D2191" s="48">
        <v>42461</v>
      </c>
      <c r="E2191" s="47">
        <v>5</v>
      </c>
      <c r="F2191" s="47">
        <v>14270</v>
      </c>
      <c r="G2191" s="47">
        <v>12552</v>
      </c>
    </row>
    <row r="2192" spans="3:7">
      <c r="C2192" s="49">
        <f t="shared" si="36"/>
        <v>4</v>
      </c>
      <c r="D2192" s="48">
        <v>42461</v>
      </c>
      <c r="E2192" s="47">
        <v>6</v>
      </c>
      <c r="F2192" s="47">
        <v>15976</v>
      </c>
      <c r="G2192" s="47">
        <v>14089</v>
      </c>
    </row>
    <row r="2193" spans="3:7">
      <c r="C2193" s="49">
        <f t="shared" si="36"/>
        <v>4</v>
      </c>
      <c r="D2193" s="48">
        <v>42461</v>
      </c>
      <c r="E2193" s="47">
        <v>7</v>
      </c>
      <c r="F2193" s="47">
        <v>17125</v>
      </c>
      <c r="G2193" s="47">
        <v>15565</v>
      </c>
    </row>
    <row r="2194" spans="3:7">
      <c r="C2194" s="49">
        <f t="shared" si="36"/>
        <v>4</v>
      </c>
      <c r="D2194" s="48">
        <v>42461</v>
      </c>
      <c r="E2194" s="47">
        <v>8</v>
      </c>
      <c r="F2194" s="47">
        <v>17357</v>
      </c>
      <c r="G2194" s="47">
        <v>15719</v>
      </c>
    </row>
    <row r="2195" spans="3:7">
      <c r="C2195" s="49">
        <f t="shared" si="36"/>
        <v>4</v>
      </c>
      <c r="D2195" s="48">
        <v>42461</v>
      </c>
      <c r="E2195" s="47">
        <v>9</v>
      </c>
      <c r="F2195" s="47">
        <v>17410</v>
      </c>
      <c r="G2195" s="47">
        <v>15760</v>
      </c>
    </row>
    <row r="2196" spans="3:7">
      <c r="C2196" s="49">
        <f t="shared" si="36"/>
        <v>4</v>
      </c>
      <c r="D2196" s="48">
        <v>42461</v>
      </c>
      <c r="E2196" s="47">
        <v>10</v>
      </c>
      <c r="F2196" s="47">
        <v>17498</v>
      </c>
      <c r="G2196" s="47">
        <v>15835</v>
      </c>
    </row>
    <row r="2197" spans="3:7">
      <c r="C2197" s="49">
        <f t="shared" si="36"/>
        <v>4</v>
      </c>
      <c r="D2197" s="48">
        <v>42461</v>
      </c>
      <c r="E2197" s="47">
        <v>11</v>
      </c>
      <c r="F2197" s="47">
        <v>17397</v>
      </c>
      <c r="G2197" s="47">
        <v>15802</v>
      </c>
    </row>
    <row r="2198" spans="3:7">
      <c r="C2198" s="49">
        <f t="shared" si="36"/>
        <v>4</v>
      </c>
      <c r="D2198" s="48">
        <v>42461</v>
      </c>
      <c r="E2198" s="47">
        <v>12</v>
      </c>
      <c r="F2198" s="47">
        <v>17216</v>
      </c>
      <c r="G2198" s="47">
        <v>15566</v>
      </c>
    </row>
    <row r="2199" spans="3:7">
      <c r="C2199" s="49">
        <f t="shared" si="36"/>
        <v>4</v>
      </c>
      <c r="D2199" s="48">
        <v>42461</v>
      </c>
      <c r="E2199" s="47">
        <v>13</v>
      </c>
      <c r="F2199" s="47">
        <v>16924</v>
      </c>
      <c r="G2199" s="47">
        <v>15299</v>
      </c>
    </row>
    <row r="2200" spans="3:7">
      <c r="C2200" s="49">
        <f t="shared" si="36"/>
        <v>4</v>
      </c>
      <c r="D2200" s="48">
        <v>42461</v>
      </c>
      <c r="E2200" s="47">
        <v>14</v>
      </c>
      <c r="F2200" s="47">
        <v>16653</v>
      </c>
      <c r="G2200" s="47">
        <v>15113</v>
      </c>
    </row>
    <row r="2201" spans="3:7">
      <c r="C2201" s="49">
        <f t="shared" si="36"/>
        <v>4</v>
      </c>
      <c r="D2201" s="48">
        <v>42461</v>
      </c>
      <c r="E2201" s="47">
        <v>15</v>
      </c>
      <c r="F2201" s="47">
        <v>16607</v>
      </c>
      <c r="G2201" s="47">
        <v>15014</v>
      </c>
    </row>
    <row r="2202" spans="3:7">
      <c r="C2202" s="49">
        <f t="shared" si="36"/>
        <v>4</v>
      </c>
      <c r="D2202" s="48">
        <v>42461</v>
      </c>
      <c r="E2202" s="47">
        <v>16</v>
      </c>
      <c r="F2202" s="47">
        <v>17270</v>
      </c>
      <c r="G2202" s="47">
        <v>15180</v>
      </c>
    </row>
    <row r="2203" spans="3:7">
      <c r="C2203" s="49">
        <f t="shared" si="36"/>
        <v>4</v>
      </c>
      <c r="D2203" s="48">
        <v>42461</v>
      </c>
      <c r="E2203" s="47">
        <v>17</v>
      </c>
      <c r="F2203" s="47">
        <v>17476</v>
      </c>
      <c r="G2203" s="47">
        <v>15417</v>
      </c>
    </row>
    <row r="2204" spans="3:7">
      <c r="C2204" s="49">
        <f t="shared" si="36"/>
        <v>4</v>
      </c>
      <c r="D2204" s="48">
        <v>42461</v>
      </c>
      <c r="E2204" s="47">
        <v>18</v>
      </c>
      <c r="F2204" s="47">
        <v>17647</v>
      </c>
      <c r="G2204" s="47">
        <v>15542</v>
      </c>
    </row>
    <row r="2205" spans="3:7">
      <c r="C2205" s="49">
        <f t="shared" si="36"/>
        <v>4</v>
      </c>
      <c r="D2205" s="48">
        <v>42461</v>
      </c>
      <c r="E2205" s="47">
        <v>19</v>
      </c>
      <c r="F2205" s="47">
        <v>18090</v>
      </c>
      <c r="G2205" s="47">
        <v>15950</v>
      </c>
    </row>
    <row r="2206" spans="3:7">
      <c r="C2206" s="49">
        <f t="shared" si="36"/>
        <v>4</v>
      </c>
      <c r="D2206" s="48">
        <v>42461</v>
      </c>
      <c r="E2206" s="47">
        <v>20</v>
      </c>
      <c r="F2206" s="47">
        <v>18709</v>
      </c>
      <c r="G2206" s="47">
        <v>16619</v>
      </c>
    </row>
    <row r="2207" spans="3:7">
      <c r="C2207" s="49">
        <f t="shared" si="36"/>
        <v>4</v>
      </c>
      <c r="D2207" s="48">
        <v>42461</v>
      </c>
      <c r="E2207" s="47">
        <v>21</v>
      </c>
      <c r="F2207" s="47">
        <v>18195</v>
      </c>
      <c r="G2207" s="47">
        <v>16125</v>
      </c>
    </row>
    <row r="2208" spans="3:7">
      <c r="C2208" s="49">
        <f t="shared" si="36"/>
        <v>4</v>
      </c>
      <c r="D2208" s="48">
        <v>42461</v>
      </c>
      <c r="E2208" s="47">
        <v>22</v>
      </c>
      <c r="F2208" s="47">
        <v>17325</v>
      </c>
      <c r="G2208" s="47">
        <v>15210</v>
      </c>
    </row>
    <row r="2209" spans="3:7">
      <c r="C2209" s="49">
        <f t="shared" si="36"/>
        <v>4</v>
      </c>
      <c r="D2209" s="48">
        <v>42461</v>
      </c>
      <c r="E2209" s="47">
        <v>23</v>
      </c>
      <c r="F2209" s="47">
        <v>16238</v>
      </c>
      <c r="G2209" s="47">
        <v>14057</v>
      </c>
    </row>
    <row r="2210" spans="3:7">
      <c r="C2210" s="49">
        <f t="shared" si="36"/>
        <v>4</v>
      </c>
      <c r="D2210" s="48">
        <v>42461</v>
      </c>
      <c r="E2210" s="47">
        <v>24</v>
      </c>
      <c r="F2210" s="47">
        <v>15342</v>
      </c>
      <c r="G2210" s="47">
        <v>13026</v>
      </c>
    </row>
    <row r="2211" spans="3:7">
      <c r="C2211" s="49">
        <f t="shared" si="36"/>
        <v>4</v>
      </c>
      <c r="D2211" s="48">
        <v>42462</v>
      </c>
      <c r="E2211" s="47">
        <v>1</v>
      </c>
      <c r="F2211" s="47">
        <v>14756</v>
      </c>
      <c r="G2211" s="47">
        <v>12571</v>
      </c>
    </row>
    <row r="2212" spans="3:7">
      <c r="C2212" s="49">
        <f t="shared" si="36"/>
        <v>4</v>
      </c>
      <c r="D2212" s="48">
        <v>42462</v>
      </c>
      <c r="E2212" s="47">
        <v>2</v>
      </c>
      <c r="F2212" s="47">
        <v>14692</v>
      </c>
      <c r="G2212" s="47">
        <v>12269</v>
      </c>
    </row>
    <row r="2213" spans="3:7">
      <c r="C2213" s="49">
        <f t="shared" si="36"/>
        <v>4</v>
      </c>
      <c r="D2213" s="48">
        <v>42462</v>
      </c>
      <c r="E2213" s="47">
        <v>3</v>
      </c>
      <c r="F2213" s="47">
        <v>14879</v>
      </c>
      <c r="G2213" s="47">
        <v>12432</v>
      </c>
    </row>
    <row r="2214" spans="3:7">
      <c r="C2214" s="49">
        <f t="shared" si="36"/>
        <v>4</v>
      </c>
      <c r="D2214" s="48">
        <v>42462</v>
      </c>
      <c r="E2214" s="47">
        <v>4</v>
      </c>
      <c r="F2214" s="47">
        <v>14595</v>
      </c>
      <c r="G2214" s="47">
        <v>12229</v>
      </c>
    </row>
    <row r="2215" spans="3:7">
      <c r="C2215" s="49">
        <f t="shared" si="36"/>
        <v>4</v>
      </c>
      <c r="D2215" s="48">
        <v>42462</v>
      </c>
      <c r="E2215" s="47">
        <v>5</v>
      </c>
      <c r="F2215" s="47">
        <v>15032</v>
      </c>
      <c r="G2215" s="47">
        <v>12686</v>
      </c>
    </row>
    <row r="2216" spans="3:7">
      <c r="C2216" s="49">
        <f t="shared" si="36"/>
        <v>4</v>
      </c>
      <c r="D2216" s="48">
        <v>42462</v>
      </c>
      <c r="E2216" s="47">
        <v>6</v>
      </c>
      <c r="F2216" s="47">
        <v>15549</v>
      </c>
      <c r="G2216" s="47">
        <v>13279</v>
      </c>
    </row>
    <row r="2217" spans="3:7">
      <c r="C2217" s="49">
        <f t="shared" si="36"/>
        <v>4</v>
      </c>
      <c r="D2217" s="48">
        <v>42462</v>
      </c>
      <c r="E2217" s="47">
        <v>7</v>
      </c>
      <c r="F2217" s="47">
        <v>16049</v>
      </c>
      <c r="G2217" s="47">
        <v>13859</v>
      </c>
    </row>
    <row r="2218" spans="3:7">
      <c r="C2218" s="49">
        <f t="shared" si="36"/>
        <v>4</v>
      </c>
      <c r="D2218" s="48">
        <v>42462</v>
      </c>
      <c r="E2218" s="47">
        <v>8</v>
      </c>
      <c r="F2218" s="47">
        <v>16651</v>
      </c>
      <c r="G2218" s="47">
        <v>14456</v>
      </c>
    </row>
    <row r="2219" spans="3:7">
      <c r="C2219" s="49">
        <f t="shared" si="36"/>
        <v>4</v>
      </c>
      <c r="D2219" s="48">
        <v>42462</v>
      </c>
      <c r="E2219" s="47">
        <v>9</v>
      </c>
      <c r="F2219" s="47">
        <v>16781</v>
      </c>
      <c r="G2219" s="47">
        <v>14715</v>
      </c>
    </row>
    <row r="2220" spans="3:7">
      <c r="C2220" s="49">
        <f t="shared" si="36"/>
        <v>4</v>
      </c>
      <c r="D2220" s="48">
        <v>42462</v>
      </c>
      <c r="E2220" s="47">
        <v>10</v>
      </c>
      <c r="F2220" s="47">
        <v>16814</v>
      </c>
      <c r="G2220" s="47">
        <v>14699</v>
      </c>
    </row>
    <row r="2221" spans="3:7">
      <c r="C2221" s="49">
        <f t="shared" si="36"/>
        <v>4</v>
      </c>
      <c r="D2221" s="48">
        <v>42462</v>
      </c>
      <c r="E2221" s="47">
        <v>11</v>
      </c>
      <c r="F2221" s="47">
        <v>16737</v>
      </c>
      <c r="G2221" s="47">
        <v>14589</v>
      </c>
    </row>
    <row r="2222" spans="3:7">
      <c r="C2222" s="49">
        <f t="shared" si="36"/>
        <v>4</v>
      </c>
      <c r="D2222" s="48">
        <v>42462</v>
      </c>
      <c r="E2222" s="47">
        <v>12</v>
      </c>
      <c r="F2222" s="47">
        <v>16616</v>
      </c>
      <c r="G2222" s="47">
        <v>14312</v>
      </c>
    </row>
    <row r="2223" spans="3:7">
      <c r="C2223" s="49">
        <f t="shared" si="36"/>
        <v>4</v>
      </c>
      <c r="D2223" s="48">
        <v>42462</v>
      </c>
      <c r="E2223" s="47">
        <v>13</v>
      </c>
      <c r="F2223" s="47">
        <v>16427</v>
      </c>
      <c r="G2223" s="47">
        <v>14178</v>
      </c>
    </row>
    <row r="2224" spans="3:7">
      <c r="C2224" s="49">
        <f t="shared" si="36"/>
        <v>4</v>
      </c>
      <c r="D2224" s="48">
        <v>42462</v>
      </c>
      <c r="E2224" s="47">
        <v>14</v>
      </c>
      <c r="F2224" s="47">
        <v>16401</v>
      </c>
      <c r="G2224" s="47">
        <v>14118</v>
      </c>
    </row>
    <row r="2225" spans="3:7">
      <c r="C2225" s="49">
        <f t="shared" si="36"/>
        <v>4</v>
      </c>
      <c r="D2225" s="48">
        <v>42462</v>
      </c>
      <c r="E2225" s="47">
        <v>15</v>
      </c>
      <c r="F2225" s="47">
        <v>16599</v>
      </c>
      <c r="G2225" s="47">
        <v>14270</v>
      </c>
    </row>
    <row r="2226" spans="3:7">
      <c r="C2226" s="49">
        <f t="shared" si="36"/>
        <v>4</v>
      </c>
      <c r="D2226" s="48">
        <v>42462</v>
      </c>
      <c r="E2226" s="47">
        <v>16</v>
      </c>
      <c r="F2226" s="47">
        <v>17145</v>
      </c>
      <c r="G2226" s="47">
        <v>14733</v>
      </c>
    </row>
    <row r="2227" spans="3:7">
      <c r="C2227" s="49">
        <f t="shared" si="36"/>
        <v>4</v>
      </c>
      <c r="D2227" s="48">
        <v>42462</v>
      </c>
      <c r="E2227" s="47">
        <v>17</v>
      </c>
      <c r="F2227" s="47">
        <v>17635</v>
      </c>
      <c r="G2227" s="47">
        <v>15333</v>
      </c>
    </row>
    <row r="2228" spans="3:7">
      <c r="C2228" s="49">
        <f t="shared" si="36"/>
        <v>4</v>
      </c>
      <c r="D2228" s="48">
        <v>42462</v>
      </c>
      <c r="E2228" s="47">
        <v>18</v>
      </c>
      <c r="F2228" s="47">
        <v>17553</v>
      </c>
      <c r="G2228" s="47">
        <v>15296</v>
      </c>
    </row>
    <row r="2229" spans="3:7">
      <c r="C2229" s="49">
        <f t="shared" si="36"/>
        <v>4</v>
      </c>
      <c r="D2229" s="48">
        <v>42462</v>
      </c>
      <c r="E2229" s="47">
        <v>19</v>
      </c>
      <c r="F2229" s="47">
        <v>17532</v>
      </c>
      <c r="G2229" s="47">
        <v>15340</v>
      </c>
    </row>
    <row r="2230" spans="3:7">
      <c r="C2230" s="49">
        <f t="shared" si="36"/>
        <v>4</v>
      </c>
      <c r="D2230" s="48">
        <v>42462</v>
      </c>
      <c r="E2230" s="47">
        <v>20</v>
      </c>
      <c r="F2230" s="47">
        <v>18030</v>
      </c>
      <c r="G2230" s="47">
        <v>15787</v>
      </c>
    </row>
    <row r="2231" spans="3:7">
      <c r="C2231" s="49">
        <f t="shared" si="36"/>
        <v>4</v>
      </c>
      <c r="D2231" s="48">
        <v>42462</v>
      </c>
      <c r="E2231" s="47">
        <v>21</v>
      </c>
      <c r="F2231" s="47">
        <v>17652</v>
      </c>
      <c r="G2231" s="47">
        <v>15370</v>
      </c>
    </row>
    <row r="2232" spans="3:7">
      <c r="C2232" s="49">
        <f t="shared" si="36"/>
        <v>4</v>
      </c>
      <c r="D2232" s="48">
        <v>42462</v>
      </c>
      <c r="E2232" s="47">
        <v>22</v>
      </c>
      <c r="F2232" s="47">
        <v>17471</v>
      </c>
      <c r="G2232" s="47">
        <v>14623</v>
      </c>
    </row>
    <row r="2233" spans="3:7">
      <c r="C2233" s="49">
        <f t="shared" si="36"/>
        <v>4</v>
      </c>
      <c r="D2233" s="48">
        <v>42462</v>
      </c>
      <c r="E2233" s="47">
        <v>23</v>
      </c>
      <c r="F2233" s="47">
        <v>16762</v>
      </c>
      <c r="G2233" s="47">
        <v>13927</v>
      </c>
    </row>
    <row r="2234" spans="3:7">
      <c r="C2234" s="49">
        <f t="shared" si="36"/>
        <v>4</v>
      </c>
      <c r="D2234" s="48">
        <v>42462</v>
      </c>
      <c r="E2234" s="47">
        <v>24</v>
      </c>
      <c r="F2234" s="47">
        <v>16305</v>
      </c>
      <c r="G2234" s="47">
        <v>13408</v>
      </c>
    </row>
    <row r="2235" spans="3:7">
      <c r="C2235" s="49">
        <f t="shared" si="36"/>
        <v>4</v>
      </c>
      <c r="D2235" s="48">
        <v>42463</v>
      </c>
      <c r="E2235" s="47">
        <v>1</v>
      </c>
      <c r="F2235" s="47">
        <v>15789</v>
      </c>
      <c r="G2235" s="47">
        <v>12963</v>
      </c>
    </row>
    <row r="2236" spans="3:7">
      <c r="C2236" s="49">
        <f t="shared" si="36"/>
        <v>4</v>
      </c>
      <c r="D2236" s="48">
        <v>42463</v>
      </c>
      <c r="E2236" s="47">
        <v>2</v>
      </c>
      <c r="F2236" s="47">
        <v>15598</v>
      </c>
      <c r="G2236" s="47">
        <v>12708</v>
      </c>
    </row>
    <row r="2237" spans="3:7">
      <c r="C2237" s="49">
        <f t="shared" si="36"/>
        <v>4</v>
      </c>
      <c r="D2237" s="48">
        <v>42463</v>
      </c>
      <c r="E2237" s="47">
        <v>3</v>
      </c>
      <c r="F2237" s="47">
        <v>15445</v>
      </c>
      <c r="G2237" s="47">
        <v>12611</v>
      </c>
    </row>
    <row r="2238" spans="3:7">
      <c r="C2238" s="49">
        <f t="shared" si="36"/>
        <v>4</v>
      </c>
      <c r="D2238" s="48">
        <v>42463</v>
      </c>
      <c r="E2238" s="47">
        <v>4</v>
      </c>
      <c r="F2238" s="47">
        <v>15358</v>
      </c>
      <c r="G2238" s="47">
        <v>12644</v>
      </c>
    </row>
    <row r="2239" spans="3:7">
      <c r="C2239" s="49">
        <f t="shared" si="36"/>
        <v>4</v>
      </c>
      <c r="D2239" s="48">
        <v>42463</v>
      </c>
      <c r="E2239" s="47">
        <v>5</v>
      </c>
      <c r="F2239" s="47">
        <v>15515</v>
      </c>
      <c r="G2239" s="47">
        <v>12886</v>
      </c>
    </row>
    <row r="2240" spans="3:7">
      <c r="C2240" s="49">
        <f t="shared" si="36"/>
        <v>4</v>
      </c>
      <c r="D2240" s="48">
        <v>42463</v>
      </c>
      <c r="E2240" s="47">
        <v>6</v>
      </c>
      <c r="F2240" s="47">
        <v>16111</v>
      </c>
      <c r="G2240" s="47">
        <v>13432</v>
      </c>
    </row>
    <row r="2241" spans="3:7">
      <c r="C2241" s="49">
        <f t="shared" si="36"/>
        <v>4</v>
      </c>
      <c r="D2241" s="48">
        <v>42463</v>
      </c>
      <c r="E2241" s="47">
        <v>7</v>
      </c>
      <c r="F2241" s="47">
        <v>16214</v>
      </c>
      <c r="G2241" s="47">
        <v>13681</v>
      </c>
    </row>
    <row r="2242" spans="3:7">
      <c r="C2242" s="49">
        <f t="shared" si="36"/>
        <v>4</v>
      </c>
      <c r="D2242" s="48">
        <v>42463</v>
      </c>
      <c r="E2242" s="47">
        <v>8</v>
      </c>
      <c r="F2242" s="47">
        <v>16827</v>
      </c>
      <c r="G2242" s="47">
        <v>14107</v>
      </c>
    </row>
    <row r="2243" spans="3:7">
      <c r="C2243" s="49">
        <f t="shared" si="36"/>
        <v>4</v>
      </c>
      <c r="D2243" s="48">
        <v>42463</v>
      </c>
      <c r="E2243" s="47">
        <v>9</v>
      </c>
      <c r="F2243" s="47">
        <v>16771</v>
      </c>
      <c r="G2243" s="47">
        <v>14179</v>
      </c>
    </row>
    <row r="2244" spans="3:7">
      <c r="C2244" s="49">
        <f t="shared" ref="C2244:C2307" si="37">MONTH(D2244)</f>
        <v>4</v>
      </c>
      <c r="D2244" s="48">
        <v>42463</v>
      </c>
      <c r="E2244" s="47">
        <v>10</v>
      </c>
      <c r="F2244" s="47">
        <v>16662</v>
      </c>
      <c r="G2244" s="47">
        <v>14287</v>
      </c>
    </row>
    <row r="2245" spans="3:7">
      <c r="C2245" s="49">
        <f t="shared" si="37"/>
        <v>4</v>
      </c>
      <c r="D2245" s="48">
        <v>42463</v>
      </c>
      <c r="E2245" s="47">
        <v>11</v>
      </c>
      <c r="F2245" s="47">
        <v>16750</v>
      </c>
      <c r="G2245" s="47">
        <v>14522</v>
      </c>
    </row>
    <row r="2246" spans="3:7">
      <c r="C2246" s="49">
        <f t="shared" si="37"/>
        <v>4</v>
      </c>
      <c r="D2246" s="48">
        <v>42463</v>
      </c>
      <c r="E2246" s="47">
        <v>12</v>
      </c>
      <c r="F2246" s="47">
        <v>17139</v>
      </c>
      <c r="G2246" s="47">
        <v>14580</v>
      </c>
    </row>
    <row r="2247" spans="3:7">
      <c r="C2247" s="49">
        <f t="shared" si="37"/>
        <v>4</v>
      </c>
      <c r="D2247" s="48">
        <v>42463</v>
      </c>
      <c r="E2247" s="47">
        <v>13</v>
      </c>
      <c r="F2247" s="47">
        <v>16909</v>
      </c>
      <c r="G2247" s="47">
        <v>14502</v>
      </c>
    </row>
    <row r="2248" spans="3:7">
      <c r="C2248" s="49">
        <f t="shared" si="37"/>
        <v>4</v>
      </c>
      <c r="D2248" s="48">
        <v>42463</v>
      </c>
      <c r="E2248" s="47">
        <v>14</v>
      </c>
      <c r="F2248" s="47">
        <v>16785</v>
      </c>
      <c r="G2248" s="47">
        <v>14647</v>
      </c>
    </row>
    <row r="2249" spans="3:7">
      <c r="C2249" s="49">
        <f t="shared" si="37"/>
        <v>4</v>
      </c>
      <c r="D2249" s="48">
        <v>42463</v>
      </c>
      <c r="E2249" s="47">
        <v>15</v>
      </c>
      <c r="F2249" s="47">
        <v>17066</v>
      </c>
      <c r="G2249" s="47">
        <v>14959</v>
      </c>
    </row>
    <row r="2250" spans="3:7">
      <c r="C2250" s="49">
        <f t="shared" si="37"/>
        <v>4</v>
      </c>
      <c r="D2250" s="48">
        <v>42463</v>
      </c>
      <c r="E2250" s="47">
        <v>16</v>
      </c>
      <c r="F2250" s="47">
        <v>17850</v>
      </c>
      <c r="G2250" s="47">
        <v>15726</v>
      </c>
    </row>
    <row r="2251" spans="3:7">
      <c r="C2251" s="49">
        <f t="shared" si="37"/>
        <v>4</v>
      </c>
      <c r="D2251" s="48">
        <v>42463</v>
      </c>
      <c r="E2251" s="47">
        <v>17</v>
      </c>
      <c r="F2251" s="47">
        <v>18586</v>
      </c>
      <c r="G2251" s="47">
        <v>16571</v>
      </c>
    </row>
    <row r="2252" spans="3:7">
      <c r="C2252" s="49">
        <f t="shared" si="37"/>
        <v>4</v>
      </c>
      <c r="D2252" s="48">
        <v>42463</v>
      </c>
      <c r="E2252" s="47">
        <v>18</v>
      </c>
      <c r="F2252" s="47">
        <v>18725</v>
      </c>
      <c r="G2252" s="47">
        <v>16726</v>
      </c>
    </row>
    <row r="2253" spans="3:7">
      <c r="C2253" s="49">
        <f t="shared" si="37"/>
        <v>4</v>
      </c>
      <c r="D2253" s="48">
        <v>42463</v>
      </c>
      <c r="E2253" s="47">
        <v>19</v>
      </c>
      <c r="F2253" s="47">
        <v>18744</v>
      </c>
      <c r="G2253" s="47">
        <v>16966</v>
      </c>
    </row>
    <row r="2254" spans="3:7">
      <c r="C2254" s="49">
        <f t="shared" si="37"/>
        <v>4</v>
      </c>
      <c r="D2254" s="48">
        <v>42463</v>
      </c>
      <c r="E2254" s="47">
        <v>20</v>
      </c>
      <c r="F2254" s="47">
        <v>19017</v>
      </c>
      <c r="G2254" s="47">
        <v>17057</v>
      </c>
    </row>
    <row r="2255" spans="3:7">
      <c r="C2255" s="49">
        <f t="shared" si="37"/>
        <v>4</v>
      </c>
      <c r="D2255" s="48">
        <v>42463</v>
      </c>
      <c r="E2255" s="47">
        <v>21</v>
      </c>
      <c r="F2255" s="47">
        <v>18561</v>
      </c>
      <c r="G2255" s="47">
        <v>16576</v>
      </c>
    </row>
    <row r="2256" spans="3:7">
      <c r="C2256" s="49">
        <f t="shared" si="37"/>
        <v>4</v>
      </c>
      <c r="D2256" s="48">
        <v>42463</v>
      </c>
      <c r="E2256" s="47">
        <v>22</v>
      </c>
      <c r="F2256" s="47">
        <v>18159</v>
      </c>
      <c r="G2256" s="47">
        <v>15563</v>
      </c>
    </row>
    <row r="2257" spans="3:7">
      <c r="C2257" s="49">
        <f t="shared" si="37"/>
        <v>4</v>
      </c>
      <c r="D2257" s="48">
        <v>42463</v>
      </c>
      <c r="E2257" s="47">
        <v>23</v>
      </c>
      <c r="F2257" s="47">
        <v>17474</v>
      </c>
      <c r="G2257" s="47">
        <v>14570</v>
      </c>
    </row>
    <row r="2258" spans="3:7">
      <c r="C2258" s="49">
        <f t="shared" si="37"/>
        <v>4</v>
      </c>
      <c r="D2258" s="48">
        <v>42463</v>
      </c>
      <c r="E2258" s="47">
        <v>24</v>
      </c>
      <c r="F2258" s="47">
        <v>17000</v>
      </c>
      <c r="G2258" s="47">
        <v>13863</v>
      </c>
    </row>
    <row r="2259" spans="3:7">
      <c r="C2259" s="49">
        <f t="shared" si="37"/>
        <v>4</v>
      </c>
      <c r="D2259" s="48">
        <v>42464</v>
      </c>
      <c r="E2259" s="47">
        <v>1</v>
      </c>
      <c r="F2259" s="47">
        <v>16671</v>
      </c>
      <c r="G2259" s="47">
        <v>13551</v>
      </c>
    </row>
    <row r="2260" spans="3:7">
      <c r="C2260" s="49">
        <f t="shared" si="37"/>
        <v>4</v>
      </c>
      <c r="D2260" s="48">
        <v>42464</v>
      </c>
      <c r="E2260" s="47">
        <v>2</v>
      </c>
      <c r="F2260" s="47">
        <v>16646</v>
      </c>
      <c r="G2260" s="47">
        <v>13520</v>
      </c>
    </row>
    <row r="2261" spans="3:7">
      <c r="C2261" s="49">
        <f t="shared" si="37"/>
        <v>4</v>
      </c>
      <c r="D2261" s="48">
        <v>42464</v>
      </c>
      <c r="E2261" s="47">
        <v>3</v>
      </c>
      <c r="F2261" s="47">
        <v>16664</v>
      </c>
      <c r="G2261" s="47">
        <v>13478</v>
      </c>
    </row>
    <row r="2262" spans="3:7">
      <c r="C2262" s="49">
        <f t="shared" si="37"/>
        <v>4</v>
      </c>
      <c r="D2262" s="48">
        <v>42464</v>
      </c>
      <c r="E2262" s="47">
        <v>4</v>
      </c>
      <c r="F2262" s="47">
        <v>16711</v>
      </c>
      <c r="G2262" s="47">
        <v>13591</v>
      </c>
    </row>
    <row r="2263" spans="3:7">
      <c r="C2263" s="49">
        <f t="shared" si="37"/>
        <v>4</v>
      </c>
      <c r="D2263" s="48">
        <v>42464</v>
      </c>
      <c r="E2263" s="47">
        <v>5</v>
      </c>
      <c r="F2263" s="47">
        <v>16492</v>
      </c>
      <c r="G2263" s="47">
        <v>14142</v>
      </c>
    </row>
    <row r="2264" spans="3:7">
      <c r="C2264" s="49">
        <f t="shared" si="37"/>
        <v>4</v>
      </c>
      <c r="D2264" s="48">
        <v>42464</v>
      </c>
      <c r="E2264" s="47">
        <v>6</v>
      </c>
      <c r="F2264" s="47">
        <v>17418</v>
      </c>
      <c r="G2264" s="47">
        <v>15645</v>
      </c>
    </row>
    <row r="2265" spans="3:7">
      <c r="C2265" s="49">
        <f t="shared" si="37"/>
        <v>4</v>
      </c>
      <c r="D2265" s="48">
        <v>42464</v>
      </c>
      <c r="E2265" s="47">
        <v>7</v>
      </c>
      <c r="F2265" s="47">
        <v>18176</v>
      </c>
      <c r="G2265" s="47">
        <v>16593</v>
      </c>
    </row>
    <row r="2266" spans="3:7">
      <c r="C2266" s="49">
        <f t="shared" si="37"/>
        <v>4</v>
      </c>
      <c r="D2266" s="48">
        <v>42464</v>
      </c>
      <c r="E2266" s="47">
        <v>8</v>
      </c>
      <c r="F2266" s="47">
        <v>18719</v>
      </c>
      <c r="G2266" s="47">
        <v>17153</v>
      </c>
    </row>
    <row r="2267" spans="3:7">
      <c r="C2267" s="49">
        <f t="shared" si="37"/>
        <v>4</v>
      </c>
      <c r="D2267" s="48">
        <v>42464</v>
      </c>
      <c r="E2267" s="47">
        <v>9</v>
      </c>
      <c r="F2267" s="47">
        <v>18650</v>
      </c>
      <c r="G2267" s="47">
        <v>17134</v>
      </c>
    </row>
    <row r="2268" spans="3:7">
      <c r="C2268" s="49">
        <f t="shared" si="37"/>
        <v>4</v>
      </c>
      <c r="D2268" s="48">
        <v>42464</v>
      </c>
      <c r="E2268" s="47">
        <v>10</v>
      </c>
      <c r="F2268" s="47">
        <v>18345</v>
      </c>
      <c r="G2268" s="47">
        <v>16966</v>
      </c>
    </row>
    <row r="2269" spans="3:7">
      <c r="C2269" s="49">
        <f t="shared" si="37"/>
        <v>4</v>
      </c>
      <c r="D2269" s="48">
        <v>42464</v>
      </c>
      <c r="E2269" s="47">
        <v>11</v>
      </c>
      <c r="F2269" s="47">
        <v>18278</v>
      </c>
      <c r="G2269" s="47">
        <v>16737</v>
      </c>
    </row>
    <row r="2270" spans="3:7">
      <c r="C2270" s="49">
        <f t="shared" si="37"/>
        <v>4</v>
      </c>
      <c r="D2270" s="48">
        <v>42464</v>
      </c>
      <c r="E2270" s="47">
        <v>12</v>
      </c>
      <c r="F2270" s="47">
        <v>17978</v>
      </c>
      <c r="G2270" s="47">
        <v>16443</v>
      </c>
    </row>
    <row r="2271" spans="3:7">
      <c r="C2271" s="49">
        <f t="shared" si="37"/>
        <v>4</v>
      </c>
      <c r="D2271" s="48">
        <v>42464</v>
      </c>
      <c r="E2271" s="47">
        <v>13</v>
      </c>
      <c r="F2271" s="47">
        <v>17457</v>
      </c>
      <c r="G2271" s="47">
        <v>16010</v>
      </c>
    </row>
    <row r="2272" spans="3:7">
      <c r="C2272" s="49">
        <f t="shared" si="37"/>
        <v>4</v>
      </c>
      <c r="D2272" s="48">
        <v>42464</v>
      </c>
      <c r="E2272" s="47">
        <v>14</v>
      </c>
      <c r="F2272" s="47">
        <v>17192</v>
      </c>
      <c r="G2272" s="47">
        <v>15737</v>
      </c>
    </row>
    <row r="2273" spans="3:7">
      <c r="C2273" s="49">
        <f t="shared" si="37"/>
        <v>4</v>
      </c>
      <c r="D2273" s="48">
        <v>42464</v>
      </c>
      <c r="E2273" s="47">
        <v>15</v>
      </c>
      <c r="F2273" s="47">
        <v>17145</v>
      </c>
      <c r="G2273" s="47">
        <v>15701</v>
      </c>
    </row>
    <row r="2274" spans="3:7">
      <c r="C2274" s="49">
        <f t="shared" si="37"/>
        <v>4</v>
      </c>
      <c r="D2274" s="48">
        <v>42464</v>
      </c>
      <c r="E2274" s="47">
        <v>16</v>
      </c>
      <c r="F2274" s="47">
        <v>17504</v>
      </c>
      <c r="G2274" s="47">
        <v>16075</v>
      </c>
    </row>
    <row r="2275" spans="3:7">
      <c r="C2275" s="49">
        <f t="shared" si="37"/>
        <v>4</v>
      </c>
      <c r="D2275" s="48">
        <v>42464</v>
      </c>
      <c r="E2275" s="47">
        <v>17</v>
      </c>
      <c r="F2275" s="47">
        <v>17746</v>
      </c>
      <c r="G2275" s="47">
        <v>16326</v>
      </c>
    </row>
    <row r="2276" spans="3:7">
      <c r="C2276" s="49">
        <f t="shared" si="37"/>
        <v>4</v>
      </c>
      <c r="D2276" s="48">
        <v>42464</v>
      </c>
      <c r="E2276" s="47">
        <v>18</v>
      </c>
      <c r="F2276" s="47">
        <v>17961</v>
      </c>
      <c r="G2276" s="47">
        <v>16539</v>
      </c>
    </row>
    <row r="2277" spans="3:7">
      <c r="C2277" s="49">
        <f t="shared" si="37"/>
        <v>4</v>
      </c>
      <c r="D2277" s="48">
        <v>42464</v>
      </c>
      <c r="E2277" s="47">
        <v>19</v>
      </c>
      <c r="F2277" s="47">
        <v>18508</v>
      </c>
      <c r="G2277" s="47">
        <v>17010</v>
      </c>
    </row>
    <row r="2278" spans="3:7">
      <c r="C2278" s="49">
        <f t="shared" si="37"/>
        <v>4</v>
      </c>
      <c r="D2278" s="48">
        <v>42464</v>
      </c>
      <c r="E2278" s="47">
        <v>20</v>
      </c>
      <c r="F2278" s="47">
        <v>19364</v>
      </c>
      <c r="G2278" s="47">
        <v>17817</v>
      </c>
    </row>
    <row r="2279" spans="3:7">
      <c r="C2279" s="49">
        <f t="shared" si="37"/>
        <v>4</v>
      </c>
      <c r="D2279" s="48">
        <v>42464</v>
      </c>
      <c r="E2279" s="47">
        <v>21</v>
      </c>
      <c r="F2279" s="47">
        <v>19107</v>
      </c>
      <c r="G2279" s="47">
        <v>17561</v>
      </c>
    </row>
    <row r="2280" spans="3:7">
      <c r="C2280" s="49">
        <f t="shared" si="37"/>
        <v>4</v>
      </c>
      <c r="D2280" s="48">
        <v>42464</v>
      </c>
      <c r="E2280" s="47">
        <v>22</v>
      </c>
      <c r="F2280" s="47">
        <v>18164</v>
      </c>
      <c r="G2280" s="47">
        <v>16615</v>
      </c>
    </row>
    <row r="2281" spans="3:7">
      <c r="C2281" s="49">
        <f t="shared" si="37"/>
        <v>4</v>
      </c>
      <c r="D2281" s="48">
        <v>42464</v>
      </c>
      <c r="E2281" s="47">
        <v>23</v>
      </c>
      <c r="F2281" s="47">
        <v>17181</v>
      </c>
      <c r="G2281" s="47">
        <v>15532</v>
      </c>
    </row>
    <row r="2282" spans="3:7">
      <c r="C2282" s="49">
        <f t="shared" si="37"/>
        <v>4</v>
      </c>
      <c r="D2282" s="48">
        <v>42464</v>
      </c>
      <c r="E2282" s="47">
        <v>24</v>
      </c>
      <c r="F2282" s="47">
        <v>16224</v>
      </c>
      <c r="G2282" s="47">
        <v>14671</v>
      </c>
    </row>
    <row r="2283" spans="3:7">
      <c r="C2283" s="49">
        <f t="shared" si="37"/>
        <v>4</v>
      </c>
      <c r="D2283" s="48">
        <v>42465</v>
      </c>
      <c r="E2283" s="47">
        <v>1</v>
      </c>
      <c r="F2283" s="47">
        <v>15908</v>
      </c>
      <c r="G2283" s="47">
        <v>14345</v>
      </c>
    </row>
    <row r="2284" spans="3:7">
      <c r="C2284" s="49">
        <f t="shared" si="37"/>
        <v>4</v>
      </c>
      <c r="D2284" s="48">
        <v>42465</v>
      </c>
      <c r="E2284" s="47">
        <v>2</v>
      </c>
      <c r="F2284" s="47">
        <v>15756</v>
      </c>
      <c r="G2284" s="47">
        <v>14197</v>
      </c>
    </row>
    <row r="2285" spans="3:7">
      <c r="C2285" s="49">
        <f t="shared" si="37"/>
        <v>4</v>
      </c>
      <c r="D2285" s="48">
        <v>42465</v>
      </c>
      <c r="E2285" s="47">
        <v>3</v>
      </c>
      <c r="F2285" s="47">
        <v>15657</v>
      </c>
      <c r="G2285" s="47">
        <v>14163</v>
      </c>
    </row>
    <row r="2286" spans="3:7">
      <c r="C2286" s="49">
        <f t="shared" si="37"/>
        <v>4</v>
      </c>
      <c r="D2286" s="48">
        <v>42465</v>
      </c>
      <c r="E2286" s="47">
        <v>4</v>
      </c>
      <c r="F2286" s="47">
        <v>15827</v>
      </c>
      <c r="G2286" s="47">
        <v>14251</v>
      </c>
    </row>
    <row r="2287" spans="3:7">
      <c r="C2287" s="49">
        <f t="shared" si="37"/>
        <v>4</v>
      </c>
      <c r="D2287" s="48">
        <v>42465</v>
      </c>
      <c r="E2287" s="47">
        <v>5</v>
      </c>
      <c r="F2287" s="47">
        <v>16667</v>
      </c>
      <c r="G2287" s="47">
        <v>15094</v>
      </c>
    </row>
    <row r="2288" spans="3:7">
      <c r="C2288" s="49">
        <f t="shared" si="37"/>
        <v>4</v>
      </c>
      <c r="D2288" s="48">
        <v>42465</v>
      </c>
      <c r="E2288" s="47">
        <v>6</v>
      </c>
      <c r="F2288" s="47">
        <v>17873</v>
      </c>
      <c r="G2288" s="47">
        <v>16512</v>
      </c>
    </row>
    <row r="2289" spans="3:7">
      <c r="C2289" s="49">
        <f t="shared" si="37"/>
        <v>4</v>
      </c>
      <c r="D2289" s="48">
        <v>42465</v>
      </c>
      <c r="E2289" s="47">
        <v>7</v>
      </c>
      <c r="F2289" s="47">
        <v>18875</v>
      </c>
      <c r="G2289" s="47">
        <v>17348</v>
      </c>
    </row>
    <row r="2290" spans="3:7">
      <c r="C2290" s="49">
        <f t="shared" si="37"/>
        <v>4</v>
      </c>
      <c r="D2290" s="48">
        <v>42465</v>
      </c>
      <c r="E2290" s="47">
        <v>8</v>
      </c>
      <c r="F2290" s="47">
        <v>18604</v>
      </c>
      <c r="G2290" s="47">
        <v>16885</v>
      </c>
    </row>
    <row r="2291" spans="3:7">
      <c r="C2291" s="49">
        <f t="shared" si="37"/>
        <v>4</v>
      </c>
      <c r="D2291" s="48">
        <v>42465</v>
      </c>
      <c r="E2291" s="47">
        <v>9</v>
      </c>
      <c r="F2291" s="47">
        <v>17920</v>
      </c>
      <c r="G2291" s="47">
        <v>16327</v>
      </c>
    </row>
    <row r="2292" spans="3:7">
      <c r="C2292" s="49">
        <f t="shared" si="37"/>
        <v>4</v>
      </c>
      <c r="D2292" s="48">
        <v>42465</v>
      </c>
      <c r="E2292" s="47">
        <v>10</v>
      </c>
      <c r="F2292" s="47">
        <v>17570</v>
      </c>
      <c r="G2292" s="47">
        <v>16040</v>
      </c>
    </row>
    <row r="2293" spans="3:7">
      <c r="C2293" s="49">
        <f t="shared" si="37"/>
        <v>4</v>
      </c>
      <c r="D2293" s="48">
        <v>42465</v>
      </c>
      <c r="E2293" s="47">
        <v>11</v>
      </c>
      <c r="F2293" s="47">
        <v>17555</v>
      </c>
      <c r="G2293" s="47">
        <v>16018</v>
      </c>
    </row>
    <row r="2294" spans="3:7">
      <c r="C2294" s="49">
        <f t="shared" si="37"/>
        <v>4</v>
      </c>
      <c r="D2294" s="48">
        <v>42465</v>
      </c>
      <c r="E2294" s="47">
        <v>12</v>
      </c>
      <c r="F2294" s="47">
        <v>17093</v>
      </c>
      <c r="G2294" s="47">
        <v>15655</v>
      </c>
    </row>
    <row r="2295" spans="3:7">
      <c r="C2295" s="49">
        <f t="shared" si="37"/>
        <v>4</v>
      </c>
      <c r="D2295" s="48">
        <v>42465</v>
      </c>
      <c r="E2295" s="47">
        <v>13</v>
      </c>
      <c r="F2295" s="47">
        <v>16887</v>
      </c>
      <c r="G2295" s="47">
        <v>15499</v>
      </c>
    </row>
    <row r="2296" spans="3:7">
      <c r="C2296" s="49">
        <f t="shared" si="37"/>
        <v>4</v>
      </c>
      <c r="D2296" s="48">
        <v>42465</v>
      </c>
      <c r="E2296" s="47">
        <v>14</v>
      </c>
      <c r="F2296" s="47">
        <v>16902</v>
      </c>
      <c r="G2296" s="47">
        <v>15514</v>
      </c>
    </row>
    <row r="2297" spans="3:7">
      <c r="C2297" s="49">
        <f t="shared" si="37"/>
        <v>4</v>
      </c>
      <c r="D2297" s="48">
        <v>42465</v>
      </c>
      <c r="E2297" s="47">
        <v>15</v>
      </c>
      <c r="F2297" s="47">
        <v>16770</v>
      </c>
      <c r="G2297" s="47">
        <v>15322</v>
      </c>
    </row>
    <row r="2298" spans="3:7">
      <c r="C2298" s="49">
        <f t="shared" si="37"/>
        <v>4</v>
      </c>
      <c r="D2298" s="48">
        <v>42465</v>
      </c>
      <c r="E2298" s="47">
        <v>16</v>
      </c>
      <c r="F2298" s="47">
        <v>17098</v>
      </c>
      <c r="G2298" s="47">
        <v>15542</v>
      </c>
    </row>
    <row r="2299" spans="3:7">
      <c r="C2299" s="49">
        <f t="shared" si="37"/>
        <v>4</v>
      </c>
      <c r="D2299" s="48">
        <v>42465</v>
      </c>
      <c r="E2299" s="47">
        <v>17</v>
      </c>
      <c r="F2299" s="47">
        <v>17386</v>
      </c>
      <c r="G2299" s="47">
        <v>15970</v>
      </c>
    </row>
    <row r="2300" spans="3:7">
      <c r="C2300" s="49">
        <f t="shared" si="37"/>
        <v>4</v>
      </c>
      <c r="D2300" s="48">
        <v>42465</v>
      </c>
      <c r="E2300" s="47">
        <v>18</v>
      </c>
      <c r="F2300" s="47">
        <v>17857</v>
      </c>
      <c r="G2300" s="47">
        <v>16343</v>
      </c>
    </row>
    <row r="2301" spans="3:7">
      <c r="C2301" s="49">
        <f t="shared" si="37"/>
        <v>4</v>
      </c>
      <c r="D2301" s="48">
        <v>42465</v>
      </c>
      <c r="E2301" s="47">
        <v>19</v>
      </c>
      <c r="F2301" s="47">
        <v>18579</v>
      </c>
      <c r="G2301" s="47">
        <v>17034</v>
      </c>
    </row>
    <row r="2302" spans="3:7">
      <c r="C2302" s="49">
        <f t="shared" si="37"/>
        <v>4</v>
      </c>
      <c r="D2302" s="48">
        <v>42465</v>
      </c>
      <c r="E2302" s="47">
        <v>20</v>
      </c>
      <c r="F2302" s="47">
        <v>19371</v>
      </c>
      <c r="G2302" s="47">
        <v>17821</v>
      </c>
    </row>
    <row r="2303" spans="3:7">
      <c r="C2303" s="49">
        <f t="shared" si="37"/>
        <v>4</v>
      </c>
      <c r="D2303" s="48">
        <v>42465</v>
      </c>
      <c r="E2303" s="47">
        <v>21</v>
      </c>
      <c r="F2303" s="47">
        <v>18917</v>
      </c>
      <c r="G2303" s="47">
        <v>17359</v>
      </c>
    </row>
    <row r="2304" spans="3:7">
      <c r="C2304" s="49">
        <f t="shared" si="37"/>
        <v>4</v>
      </c>
      <c r="D2304" s="48">
        <v>42465</v>
      </c>
      <c r="E2304" s="47">
        <v>22</v>
      </c>
      <c r="F2304" s="47">
        <v>18063</v>
      </c>
      <c r="G2304" s="47">
        <v>16510</v>
      </c>
    </row>
    <row r="2305" spans="3:7">
      <c r="C2305" s="49">
        <f t="shared" si="37"/>
        <v>4</v>
      </c>
      <c r="D2305" s="48">
        <v>42465</v>
      </c>
      <c r="E2305" s="47">
        <v>23</v>
      </c>
      <c r="F2305" s="47">
        <v>16778</v>
      </c>
      <c r="G2305" s="47">
        <v>15192</v>
      </c>
    </row>
    <row r="2306" spans="3:7">
      <c r="C2306" s="49">
        <f t="shared" si="37"/>
        <v>4</v>
      </c>
      <c r="D2306" s="48">
        <v>42465</v>
      </c>
      <c r="E2306" s="47">
        <v>24</v>
      </c>
      <c r="F2306" s="47">
        <v>15942</v>
      </c>
      <c r="G2306" s="47">
        <v>14435</v>
      </c>
    </row>
    <row r="2307" spans="3:7">
      <c r="C2307" s="49">
        <f t="shared" si="37"/>
        <v>4</v>
      </c>
      <c r="D2307" s="48">
        <v>42466</v>
      </c>
      <c r="E2307" s="47">
        <v>1</v>
      </c>
      <c r="F2307" s="47">
        <v>15519</v>
      </c>
      <c r="G2307" s="47">
        <v>14025</v>
      </c>
    </row>
    <row r="2308" spans="3:7">
      <c r="C2308" s="49">
        <f t="shared" ref="C2308:C2371" si="38">MONTH(D2308)</f>
        <v>4</v>
      </c>
      <c r="D2308" s="48">
        <v>42466</v>
      </c>
      <c r="E2308" s="47">
        <v>2</v>
      </c>
      <c r="F2308" s="47">
        <v>15353</v>
      </c>
      <c r="G2308" s="47">
        <v>13764</v>
      </c>
    </row>
    <row r="2309" spans="3:7">
      <c r="C2309" s="49">
        <f t="shared" si="38"/>
        <v>4</v>
      </c>
      <c r="D2309" s="48">
        <v>42466</v>
      </c>
      <c r="E2309" s="47">
        <v>3</v>
      </c>
      <c r="F2309" s="47">
        <v>15156</v>
      </c>
      <c r="G2309" s="47">
        <v>13625</v>
      </c>
    </row>
    <row r="2310" spans="3:7">
      <c r="C2310" s="49">
        <f t="shared" si="38"/>
        <v>4</v>
      </c>
      <c r="D2310" s="48">
        <v>42466</v>
      </c>
      <c r="E2310" s="47">
        <v>4</v>
      </c>
      <c r="F2310" s="47">
        <v>15190</v>
      </c>
      <c r="G2310" s="47">
        <v>13646</v>
      </c>
    </row>
    <row r="2311" spans="3:7">
      <c r="C2311" s="49">
        <f t="shared" si="38"/>
        <v>4</v>
      </c>
      <c r="D2311" s="48">
        <v>42466</v>
      </c>
      <c r="E2311" s="47">
        <v>5</v>
      </c>
      <c r="F2311" s="47">
        <v>15763</v>
      </c>
      <c r="G2311" s="47">
        <v>14129</v>
      </c>
    </row>
    <row r="2312" spans="3:7">
      <c r="C2312" s="49">
        <f t="shared" si="38"/>
        <v>4</v>
      </c>
      <c r="D2312" s="48">
        <v>42466</v>
      </c>
      <c r="E2312" s="47">
        <v>6</v>
      </c>
      <c r="F2312" s="47">
        <v>17060</v>
      </c>
      <c r="G2312" s="47">
        <v>15534</v>
      </c>
    </row>
    <row r="2313" spans="3:7">
      <c r="C2313" s="49">
        <f t="shared" si="38"/>
        <v>4</v>
      </c>
      <c r="D2313" s="48">
        <v>42466</v>
      </c>
      <c r="E2313" s="47">
        <v>7</v>
      </c>
      <c r="F2313" s="47">
        <v>18078</v>
      </c>
      <c r="G2313" s="47">
        <v>16423</v>
      </c>
    </row>
    <row r="2314" spans="3:7">
      <c r="C2314" s="49">
        <f t="shared" si="38"/>
        <v>4</v>
      </c>
      <c r="D2314" s="48">
        <v>42466</v>
      </c>
      <c r="E2314" s="47">
        <v>8</v>
      </c>
      <c r="F2314" s="47">
        <v>18278</v>
      </c>
      <c r="G2314" s="47">
        <v>16622</v>
      </c>
    </row>
    <row r="2315" spans="3:7">
      <c r="C2315" s="49">
        <f t="shared" si="38"/>
        <v>4</v>
      </c>
      <c r="D2315" s="48">
        <v>42466</v>
      </c>
      <c r="E2315" s="47">
        <v>9</v>
      </c>
      <c r="F2315" s="47">
        <v>18423</v>
      </c>
      <c r="G2315" s="47">
        <v>16915</v>
      </c>
    </row>
    <row r="2316" spans="3:7">
      <c r="C2316" s="49">
        <f t="shared" si="38"/>
        <v>4</v>
      </c>
      <c r="D2316" s="48">
        <v>42466</v>
      </c>
      <c r="E2316" s="47">
        <v>10</v>
      </c>
      <c r="F2316" s="47">
        <v>18695</v>
      </c>
      <c r="G2316" s="47">
        <v>17123</v>
      </c>
    </row>
    <row r="2317" spans="3:7">
      <c r="C2317" s="49">
        <f t="shared" si="38"/>
        <v>4</v>
      </c>
      <c r="D2317" s="48">
        <v>42466</v>
      </c>
      <c r="E2317" s="47">
        <v>11</v>
      </c>
      <c r="F2317" s="47">
        <v>18543</v>
      </c>
      <c r="G2317" s="47">
        <v>17017</v>
      </c>
    </row>
    <row r="2318" spans="3:7">
      <c r="C2318" s="49">
        <f t="shared" si="38"/>
        <v>4</v>
      </c>
      <c r="D2318" s="48">
        <v>42466</v>
      </c>
      <c r="E2318" s="47">
        <v>12</v>
      </c>
      <c r="F2318" s="47">
        <v>18427</v>
      </c>
      <c r="G2318" s="47">
        <v>16966</v>
      </c>
    </row>
    <row r="2319" spans="3:7">
      <c r="C2319" s="49">
        <f t="shared" si="38"/>
        <v>4</v>
      </c>
      <c r="D2319" s="48">
        <v>42466</v>
      </c>
      <c r="E2319" s="47">
        <v>13</v>
      </c>
      <c r="F2319" s="47">
        <v>18354</v>
      </c>
      <c r="G2319" s="47">
        <v>16893</v>
      </c>
    </row>
    <row r="2320" spans="3:7">
      <c r="C2320" s="49">
        <f t="shared" si="38"/>
        <v>4</v>
      </c>
      <c r="D2320" s="48">
        <v>42466</v>
      </c>
      <c r="E2320" s="47">
        <v>14</v>
      </c>
      <c r="F2320" s="47">
        <v>18473</v>
      </c>
      <c r="G2320" s="47">
        <v>16923</v>
      </c>
    </row>
    <row r="2321" spans="3:7">
      <c r="C2321" s="49">
        <f t="shared" si="38"/>
        <v>4</v>
      </c>
      <c r="D2321" s="48">
        <v>42466</v>
      </c>
      <c r="E2321" s="47">
        <v>15</v>
      </c>
      <c r="F2321" s="47">
        <v>18595</v>
      </c>
      <c r="G2321" s="47">
        <v>17057</v>
      </c>
    </row>
    <row r="2322" spans="3:7">
      <c r="C2322" s="49">
        <f t="shared" si="38"/>
        <v>4</v>
      </c>
      <c r="D2322" s="48">
        <v>42466</v>
      </c>
      <c r="E2322" s="47">
        <v>16</v>
      </c>
      <c r="F2322" s="47">
        <v>18814</v>
      </c>
      <c r="G2322" s="47">
        <v>17367</v>
      </c>
    </row>
    <row r="2323" spans="3:7">
      <c r="C2323" s="49">
        <f t="shared" si="38"/>
        <v>4</v>
      </c>
      <c r="D2323" s="48">
        <v>42466</v>
      </c>
      <c r="E2323" s="47">
        <v>17</v>
      </c>
      <c r="F2323" s="47">
        <v>18983</v>
      </c>
      <c r="G2323" s="47">
        <v>17565</v>
      </c>
    </row>
    <row r="2324" spans="3:7">
      <c r="C2324" s="49">
        <f t="shared" si="38"/>
        <v>4</v>
      </c>
      <c r="D2324" s="48">
        <v>42466</v>
      </c>
      <c r="E2324" s="47">
        <v>18</v>
      </c>
      <c r="F2324" s="47">
        <v>18839</v>
      </c>
      <c r="G2324" s="47">
        <v>17367</v>
      </c>
    </row>
    <row r="2325" spans="3:7">
      <c r="C2325" s="49">
        <f t="shared" si="38"/>
        <v>4</v>
      </c>
      <c r="D2325" s="48">
        <v>42466</v>
      </c>
      <c r="E2325" s="47">
        <v>19</v>
      </c>
      <c r="F2325" s="47">
        <v>19079</v>
      </c>
      <c r="G2325" s="47">
        <v>17553</v>
      </c>
    </row>
    <row r="2326" spans="3:7">
      <c r="C2326" s="49">
        <f t="shared" si="38"/>
        <v>4</v>
      </c>
      <c r="D2326" s="48">
        <v>42466</v>
      </c>
      <c r="E2326" s="47">
        <v>20</v>
      </c>
      <c r="F2326" s="47">
        <v>19278</v>
      </c>
      <c r="G2326" s="47">
        <v>17765</v>
      </c>
    </row>
    <row r="2327" spans="3:7">
      <c r="C2327" s="49">
        <f t="shared" si="38"/>
        <v>4</v>
      </c>
      <c r="D2327" s="48">
        <v>42466</v>
      </c>
      <c r="E2327" s="47">
        <v>21</v>
      </c>
      <c r="F2327" s="47">
        <v>18453</v>
      </c>
      <c r="G2327" s="47">
        <v>16936</v>
      </c>
    </row>
    <row r="2328" spans="3:7">
      <c r="C2328" s="49">
        <f t="shared" si="38"/>
        <v>4</v>
      </c>
      <c r="D2328" s="48">
        <v>42466</v>
      </c>
      <c r="E2328" s="47">
        <v>22</v>
      </c>
      <c r="F2328" s="47">
        <v>17476</v>
      </c>
      <c r="G2328" s="47">
        <v>15946</v>
      </c>
    </row>
    <row r="2329" spans="3:7">
      <c r="C2329" s="49">
        <f t="shared" si="38"/>
        <v>4</v>
      </c>
      <c r="D2329" s="48">
        <v>42466</v>
      </c>
      <c r="E2329" s="47">
        <v>23</v>
      </c>
      <c r="F2329" s="47">
        <v>16124</v>
      </c>
      <c r="G2329" s="47">
        <v>14635</v>
      </c>
    </row>
    <row r="2330" spans="3:7">
      <c r="C2330" s="49">
        <f t="shared" si="38"/>
        <v>4</v>
      </c>
      <c r="D2330" s="48">
        <v>42466</v>
      </c>
      <c r="E2330" s="47">
        <v>24</v>
      </c>
      <c r="F2330" s="47">
        <v>15165</v>
      </c>
      <c r="G2330" s="47">
        <v>13730</v>
      </c>
    </row>
    <row r="2331" spans="3:7">
      <c r="C2331" s="49">
        <f t="shared" si="38"/>
        <v>4</v>
      </c>
      <c r="D2331" s="48">
        <v>42467</v>
      </c>
      <c r="E2331" s="47">
        <v>1</v>
      </c>
      <c r="F2331" s="47">
        <v>14885</v>
      </c>
      <c r="G2331" s="47">
        <v>13430</v>
      </c>
    </row>
    <row r="2332" spans="3:7">
      <c r="C2332" s="49">
        <f t="shared" si="38"/>
        <v>4</v>
      </c>
      <c r="D2332" s="48">
        <v>42467</v>
      </c>
      <c r="E2332" s="47">
        <v>2</v>
      </c>
      <c r="F2332" s="47">
        <v>14604</v>
      </c>
      <c r="G2332" s="47">
        <v>13200</v>
      </c>
    </row>
    <row r="2333" spans="3:7">
      <c r="C2333" s="49">
        <f t="shared" si="38"/>
        <v>4</v>
      </c>
      <c r="D2333" s="48">
        <v>42467</v>
      </c>
      <c r="E2333" s="47">
        <v>3</v>
      </c>
      <c r="F2333" s="47">
        <v>14447</v>
      </c>
      <c r="G2333" s="47">
        <v>13070</v>
      </c>
    </row>
    <row r="2334" spans="3:7">
      <c r="C2334" s="49">
        <f t="shared" si="38"/>
        <v>4</v>
      </c>
      <c r="D2334" s="48">
        <v>42467</v>
      </c>
      <c r="E2334" s="47">
        <v>4</v>
      </c>
      <c r="F2334" s="47">
        <v>14482</v>
      </c>
      <c r="G2334" s="47">
        <v>13142</v>
      </c>
    </row>
    <row r="2335" spans="3:7">
      <c r="C2335" s="49">
        <f t="shared" si="38"/>
        <v>4</v>
      </c>
      <c r="D2335" s="48">
        <v>42467</v>
      </c>
      <c r="E2335" s="47">
        <v>5</v>
      </c>
      <c r="F2335" s="47">
        <v>15175</v>
      </c>
      <c r="G2335" s="47">
        <v>13702</v>
      </c>
    </row>
    <row r="2336" spans="3:7">
      <c r="C2336" s="49">
        <f t="shared" si="38"/>
        <v>4</v>
      </c>
      <c r="D2336" s="48">
        <v>42467</v>
      </c>
      <c r="E2336" s="47">
        <v>6</v>
      </c>
      <c r="F2336" s="47">
        <v>16734</v>
      </c>
      <c r="G2336" s="47">
        <v>15023</v>
      </c>
    </row>
    <row r="2337" spans="3:7">
      <c r="C2337" s="49">
        <f t="shared" si="38"/>
        <v>4</v>
      </c>
      <c r="D2337" s="48">
        <v>42467</v>
      </c>
      <c r="E2337" s="47">
        <v>7</v>
      </c>
      <c r="F2337" s="47">
        <v>17969</v>
      </c>
      <c r="G2337" s="47">
        <v>16396</v>
      </c>
    </row>
    <row r="2338" spans="3:7">
      <c r="C2338" s="49">
        <f t="shared" si="38"/>
        <v>4</v>
      </c>
      <c r="D2338" s="48">
        <v>42467</v>
      </c>
      <c r="E2338" s="47">
        <v>8</v>
      </c>
      <c r="F2338" s="47">
        <v>18236</v>
      </c>
      <c r="G2338" s="47">
        <v>16737</v>
      </c>
    </row>
    <row r="2339" spans="3:7">
      <c r="C2339" s="49">
        <f t="shared" si="38"/>
        <v>4</v>
      </c>
      <c r="D2339" s="48">
        <v>42467</v>
      </c>
      <c r="E2339" s="47">
        <v>9</v>
      </c>
      <c r="F2339" s="47">
        <v>18373</v>
      </c>
      <c r="G2339" s="47">
        <v>16901</v>
      </c>
    </row>
    <row r="2340" spans="3:7">
      <c r="C2340" s="49">
        <f t="shared" si="38"/>
        <v>4</v>
      </c>
      <c r="D2340" s="48">
        <v>42467</v>
      </c>
      <c r="E2340" s="47">
        <v>10</v>
      </c>
      <c r="F2340" s="47">
        <v>18414</v>
      </c>
      <c r="G2340" s="47">
        <v>16917</v>
      </c>
    </row>
    <row r="2341" spans="3:7">
      <c r="C2341" s="49">
        <f t="shared" si="38"/>
        <v>4</v>
      </c>
      <c r="D2341" s="48">
        <v>42467</v>
      </c>
      <c r="E2341" s="47">
        <v>11</v>
      </c>
      <c r="F2341" s="47">
        <v>18291</v>
      </c>
      <c r="G2341" s="47">
        <v>16852</v>
      </c>
    </row>
    <row r="2342" spans="3:7">
      <c r="C2342" s="49">
        <f t="shared" si="38"/>
        <v>4</v>
      </c>
      <c r="D2342" s="48">
        <v>42467</v>
      </c>
      <c r="E2342" s="47">
        <v>12</v>
      </c>
      <c r="F2342" s="47">
        <v>18087</v>
      </c>
      <c r="G2342" s="47">
        <v>16678</v>
      </c>
    </row>
    <row r="2343" spans="3:7">
      <c r="C2343" s="49">
        <f t="shared" si="38"/>
        <v>4</v>
      </c>
      <c r="D2343" s="48">
        <v>42467</v>
      </c>
      <c r="E2343" s="47">
        <v>13</v>
      </c>
      <c r="F2343" s="47">
        <v>17743</v>
      </c>
      <c r="G2343" s="47">
        <v>16488</v>
      </c>
    </row>
    <row r="2344" spans="3:7">
      <c r="C2344" s="49">
        <f t="shared" si="38"/>
        <v>4</v>
      </c>
      <c r="D2344" s="48">
        <v>42467</v>
      </c>
      <c r="E2344" s="47">
        <v>14</v>
      </c>
      <c r="F2344" s="47">
        <v>17552</v>
      </c>
      <c r="G2344" s="47">
        <v>16070</v>
      </c>
    </row>
    <row r="2345" spans="3:7">
      <c r="C2345" s="49">
        <f t="shared" si="38"/>
        <v>4</v>
      </c>
      <c r="D2345" s="48">
        <v>42467</v>
      </c>
      <c r="E2345" s="47">
        <v>15</v>
      </c>
      <c r="F2345" s="47">
        <v>17482</v>
      </c>
      <c r="G2345" s="47">
        <v>15990</v>
      </c>
    </row>
    <row r="2346" spans="3:7">
      <c r="C2346" s="49">
        <f t="shared" si="38"/>
        <v>4</v>
      </c>
      <c r="D2346" s="48">
        <v>42467</v>
      </c>
      <c r="E2346" s="47">
        <v>16</v>
      </c>
      <c r="F2346" s="47">
        <v>17477</v>
      </c>
      <c r="G2346" s="47">
        <v>16251</v>
      </c>
    </row>
    <row r="2347" spans="3:7">
      <c r="C2347" s="49">
        <f t="shared" si="38"/>
        <v>4</v>
      </c>
      <c r="D2347" s="48">
        <v>42467</v>
      </c>
      <c r="E2347" s="47">
        <v>17</v>
      </c>
      <c r="F2347" s="47">
        <v>18077</v>
      </c>
      <c r="G2347" s="47">
        <v>16583</v>
      </c>
    </row>
    <row r="2348" spans="3:7">
      <c r="C2348" s="49">
        <f t="shared" si="38"/>
        <v>4</v>
      </c>
      <c r="D2348" s="48">
        <v>42467</v>
      </c>
      <c r="E2348" s="47">
        <v>18</v>
      </c>
      <c r="F2348" s="47">
        <v>18103</v>
      </c>
      <c r="G2348" s="47">
        <v>16633</v>
      </c>
    </row>
    <row r="2349" spans="3:7">
      <c r="C2349" s="49">
        <f t="shared" si="38"/>
        <v>4</v>
      </c>
      <c r="D2349" s="48">
        <v>42467</v>
      </c>
      <c r="E2349" s="47">
        <v>19</v>
      </c>
      <c r="F2349" s="47">
        <v>18558</v>
      </c>
      <c r="G2349" s="47">
        <v>17150</v>
      </c>
    </row>
    <row r="2350" spans="3:7">
      <c r="C2350" s="49">
        <f t="shared" si="38"/>
        <v>4</v>
      </c>
      <c r="D2350" s="48">
        <v>42467</v>
      </c>
      <c r="E2350" s="47">
        <v>20</v>
      </c>
      <c r="F2350" s="47">
        <v>19084</v>
      </c>
      <c r="G2350" s="47">
        <v>17615</v>
      </c>
    </row>
    <row r="2351" spans="3:7">
      <c r="C2351" s="49">
        <f t="shared" si="38"/>
        <v>4</v>
      </c>
      <c r="D2351" s="48">
        <v>42467</v>
      </c>
      <c r="E2351" s="47">
        <v>21</v>
      </c>
      <c r="F2351" s="47">
        <v>18604</v>
      </c>
      <c r="G2351" s="47">
        <v>17100</v>
      </c>
    </row>
    <row r="2352" spans="3:7">
      <c r="C2352" s="49">
        <f t="shared" si="38"/>
        <v>4</v>
      </c>
      <c r="D2352" s="48">
        <v>42467</v>
      </c>
      <c r="E2352" s="47">
        <v>22</v>
      </c>
      <c r="F2352" s="47">
        <v>17435</v>
      </c>
      <c r="G2352" s="47">
        <v>15935</v>
      </c>
    </row>
    <row r="2353" spans="3:7">
      <c r="C2353" s="49">
        <f t="shared" si="38"/>
        <v>4</v>
      </c>
      <c r="D2353" s="48">
        <v>42467</v>
      </c>
      <c r="E2353" s="47">
        <v>23</v>
      </c>
      <c r="F2353" s="47">
        <v>16296</v>
      </c>
      <c r="G2353" s="47">
        <v>14806</v>
      </c>
    </row>
    <row r="2354" spans="3:7">
      <c r="C2354" s="49">
        <f t="shared" si="38"/>
        <v>4</v>
      </c>
      <c r="D2354" s="48">
        <v>42467</v>
      </c>
      <c r="E2354" s="47">
        <v>24</v>
      </c>
      <c r="F2354" s="47">
        <v>15581</v>
      </c>
      <c r="G2354" s="47">
        <v>13892</v>
      </c>
    </row>
    <row r="2355" spans="3:7">
      <c r="C2355" s="49">
        <f t="shared" si="38"/>
        <v>4</v>
      </c>
      <c r="D2355" s="48">
        <v>42468</v>
      </c>
      <c r="E2355" s="47">
        <v>1</v>
      </c>
      <c r="F2355" s="47">
        <v>15264</v>
      </c>
      <c r="G2355" s="47">
        <v>13533</v>
      </c>
    </row>
    <row r="2356" spans="3:7">
      <c r="C2356" s="49">
        <f t="shared" si="38"/>
        <v>4</v>
      </c>
      <c r="D2356" s="48">
        <v>42468</v>
      </c>
      <c r="E2356" s="47">
        <v>2</v>
      </c>
      <c r="F2356" s="47">
        <v>15064</v>
      </c>
      <c r="G2356" s="47">
        <v>13332</v>
      </c>
    </row>
    <row r="2357" spans="3:7">
      <c r="C2357" s="49">
        <f t="shared" si="38"/>
        <v>4</v>
      </c>
      <c r="D2357" s="48">
        <v>42468</v>
      </c>
      <c r="E2357" s="47">
        <v>3</v>
      </c>
      <c r="F2357" s="47">
        <v>15038</v>
      </c>
      <c r="G2357" s="47">
        <v>13324</v>
      </c>
    </row>
    <row r="2358" spans="3:7">
      <c r="C2358" s="49">
        <f t="shared" si="38"/>
        <v>4</v>
      </c>
      <c r="D2358" s="48">
        <v>42468</v>
      </c>
      <c r="E2358" s="47">
        <v>4</v>
      </c>
      <c r="F2358" s="47">
        <v>15150</v>
      </c>
      <c r="G2358" s="47">
        <v>13482</v>
      </c>
    </row>
    <row r="2359" spans="3:7">
      <c r="C2359" s="49">
        <f t="shared" si="38"/>
        <v>4</v>
      </c>
      <c r="D2359" s="48">
        <v>42468</v>
      </c>
      <c r="E2359" s="47">
        <v>5</v>
      </c>
      <c r="F2359" s="47">
        <v>15975</v>
      </c>
      <c r="G2359" s="47">
        <v>14256</v>
      </c>
    </row>
    <row r="2360" spans="3:7">
      <c r="C2360" s="49">
        <f t="shared" si="38"/>
        <v>4</v>
      </c>
      <c r="D2360" s="48">
        <v>42468</v>
      </c>
      <c r="E2360" s="47">
        <v>6</v>
      </c>
      <c r="F2360" s="47">
        <v>17270</v>
      </c>
      <c r="G2360" s="47">
        <v>15743</v>
      </c>
    </row>
    <row r="2361" spans="3:7">
      <c r="C2361" s="49">
        <f t="shared" si="38"/>
        <v>4</v>
      </c>
      <c r="D2361" s="48">
        <v>42468</v>
      </c>
      <c r="E2361" s="47">
        <v>7</v>
      </c>
      <c r="F2361" s="47">
        <v>18500</v>
      </c>
      <c r="G2361" s="47">
        <v>16979</v>
      </c>
    </row>
    <row r="2362" spans="3:7">
      <c r="C2362" s="49">
        <f t="shared" si="38"/>
        <v>4</v>
      </c>
      <c r="D2362" s="48">
        <v>42468</v>
      </c>
      <c r="E2362" s="47">
        <v>8</v>
      </c>
      <c r="F2362" s="47">
        <v>18594</v>
      </c>
      <c r="G2362" s="47">
        <v>17078</v>
      </c>
    </row>
    <row r="2363" spans="3:7">
      <c r="C2363" s="49">
        <f t="shared" si="38"/>
        <v>4</v>
      </c>
      <c r="D2363" s="48">
        <v>42468</v>
      </c>
      <c r="E2363" s="47">
        <v>9</v>
      </c>
      <c r="F2363" s="47">
        <v>18451</v>
      </c>
      <c r="G2363" s="47">
        <v>16968</v>
      </c>
    </row>
    <row r="2364" spans="3:7">
      <c r="C2364" s="49">
        <f t="shared" si="38"/>
        <v>4</v>
      </c>
      <c r="D2364" s="48">
        <v>42468</v>
      </c>
      <c r="E2364" s="47">
        <v>10</v>
      </c>
      <c r="F2364" s="47">
        <v>18276</v>
      </c>
      <c r="G2364" s="47">
        <v>16800</v>
      </c>
    </row>
    <row r="2365" spans="3:7">
      <c r="C2365" s="49">
        <f t="shared" si="38"/>
        <v>4</v>
      </c>
      <c r="D2365" s="48">
        <v>42468</v>
      </c>
      <c r="E2365" s="47">
        <v>11</v>
      </c>
      <c r="F2365" s="47">
        <v>17889</v>
      </c>
      <c r="G2365" s="47">
        <v>16411</v>
      </c>
    </row>
    <row r="2366" spans="3:7">
      <c r="C2366" s="49">
        <f t="shared" si="38"/>
        <v>4</v>
      </c>
      <c r="D2366" s="48">
        <v>42468</v>
      </c>
      <c r="E2366" s="47">
        <v>12</v>
      </c>
      <c r="F2366" s="47">
        <v>17349</v>
      </c>
      <c r="G2366" s="47">
        <v>15915</v>
      </c>
    </row>
    <row r="2367" spans="3:7">
      <c r="C2367" s="49">
        <f t="shared" si="38"/>
        <v>4</v>
      </c>
      <c r="D2367" s="48">
        <v>42468</v>
      </c>
      <c r="E2367" s="47">
        <v>13</v>
      </c>
      <c r="F2367" s="47">
        <v>17204</v>
      </c>
      <c r="G2367" s="47">
        <v>15853</v>
      </c>
    </row>
    <row r="2368" spans="3:7">
      <c r="C2368" s="49">
        <f t="shared" si="38"/>
        <v>4</v>
      </c>
      <c r="D2368" s="48">
        <v>42468</v>
      </c>
      <c r="E2368" s="47">
        <v>14</v>
      </c>
      <c r="F2368" s="47">
        <v>17109</v>
      </c>
      <c r="G2368" s="47">
        <v>15684</v>
      </c>
    </row>
    <row r="2369" spans="3:7">
      <c r="C2369" s="49">
        <f t="shared" si="38"/>
        <v>4</v>
      </c>
      <c r="D2369" s="48">
        <v>42468</v>
      </c>
      <c r="E2369" s="47">
        <v>15</v>
      </c>
      <c r="F2369" s="47">
        <v>17016</v>
      </c>
      <c r="G2369" s="47">
        <v>15548</v>
      </c>
    </row>
    <row r="2370" spans="3:7">
      <c r="C2370" s="49">
        <f t="shared" si="38"/>
        <v>4</v>
      </c>
      <c r="D2370" s="48">
        <v>42468</v>
      </c>
      <c r="E2370" s="47">
        <v>16</v>
      </c>
      <c r="F2370" s="47">
        <v>17015</v>
      </c>
      <c r="G2370" s="47">
        <v>15598</v>
      </c>
    </row>
    <row r="2371" spans="3:7">
      <c r="C2371" s="49">
        <f t="shared" si="38"/>
        <v>4</v>
      </c>
      <c r="D2371" s="48">
        <v>42468</v>
      </c>
      <c r="E2371" s="47">
        <v>17</v>
      </c>
      <c r="F2371" s="47">
        <v>17384</v>
      </c>
      <c r="G2371" s="47">
        <v>15973</v>
      </c>
    </row>
    <row r="2372" spans="3:7">
      <c r="C2372" s="49">
        <f t="shared" ref="C2372:C2435" si="39">MONTH(D2372)</f>
        <v>4</v>
      </c>
      <c r="D2372" s="48">
        <v>42468</v>
      </c>
      <c r="E2372" s="47">
        <v>18</v>
      </c>
      <c r="F2372" s="47">
        <v>17619</v>
      </c>
      <c r="G2372" s="47">
        <v>16221</v>
      </c>
    </row>
    <row r="2373" spans="3:7">
      <c r="C2373" s="49">
        <f t="shared" si="39"/>
        <v>4</v>
      </c>
      <c r="D2373" s="48">
        <v>42468</v>
      </c>
      <c r="E2373" s="47">
        <v>19</v>
      </c>
      <c r="F2373" s="47">
        <v>18095</v>
      </c>
      <c r="G2373" s="47">
        <v>16673</v>
      </c>
    </row>
    <row r="2374" spans="3:7">
      <c r="C2374" s="49">
        <f t="shared" si="39"/>
        <v>4</v>
      </c>
      <c r="D2374" s="48">
        <v>42468</v>
      </c>
      <c r="E2374" s="47">
        <v>20</v>
      </c>
      <c r="F2374" s="47">
        <v>18966</v>
      </c>
      <c r="G2374" s="47">
        <v>17577</v>
      </c>
    </row>
    <row r="2375" spans="3:7">
      <c r="C2375" s="49">
        <f t="shared" si="39"/>
        <v>4</v>
      </c>
      <c r="D2375" s="48">
        <v>42468</v>
      </c>
      <c r="E2375" s="47">
        <v>21</v>
      </c>
      <c r="F2375" s="47">
        <v>18314</v>
      </c>
      <c r="G2375" s="47">
        <v>17143</v>
      </c>
    </row>
    <row r="2376" spans="3:7">
      <c r="C2376" s="49">
        <f t="shared" si="39"/>
        <v>4</v>
      </c>
      <c r="D2376" s="48">
        <v>42468</v>
      </c>
      <c r="E2376" s="47">
        <v>22</v>
      </c>
      <c r="F2376" s="47">
        <v>17674</v>
      </c>
      <c r="G2376" s="47">
        <v>16180</v>
      </c>
    </row>
    <row r="2377" spans="3:7">
      <c r="C2377" s="49">
        <f t="shared" si="39"/>
        <v>4</v>
      </c>
      <c r="D2377" s="48">
        <v>42468</v>
      </c>
      <c r="E2377" s="47">
        <v>23</v>
      </c>
      <c r="F2377" s="47">
        <v>16313</v>
      </c>
      <c r="G2377" s="47">
        <v>14933</v>
      </c>
    </row>
    <row r="2378" spans="3:7">
      <c r="C2378" s="49">
        <f t="shared" si="39"/>
        <v>4</v>
      </c>
      <c r="D2378" s="48">
        <v>42468</v>
      </c>
      <c r="E2378" s="47">
        <v>24</v>
      </c>
      <c r="F2378" s="47">
        <v>15451</v>
      </c>
      <c r="G2378" s="47">
        <v>14016</v>
      </c>
    </row>
    <row r="2379" spans="3:7">
      <c r="C2379" s="49">
        <f t="shared" si="39"/>
        <v>4</v>
      </c>
      <c r="D2379" s="48">
        <v>42469</v>
      </c>
      <c r="E2379" s="47">
        <v>1</v>
      </c>
      <c r="F2379" s="47">
        <v>15083</v>
      </c>
      <c r="G2379" s="47">
        <v>13622</v>
      </c>
    </row>
    <row r="2380" spans="3:7">
      <c r="C2380" s="49">
        <f t="shared" si="39"/>
        <v>4</v>
      </c>
      <c r="D2380" s="48">
        <v>42469</v>
      </c>
      <c r="E2380" s="47">
        <v>2</v>
      </c>
      <c r="F2380" s="47">
        <v>14927</v>
      </c>
      <c r="G2380" s="47">
        <v>13416</v>
      </c>
    </row>
    <row r="2381" spans="3:7">
      <c r="C2381" s="49">
        <f t="shared" si="39"/>
        <v>4</v>
      </c>
      <c r="D2381" s="48">
        <v>42469</v>
      </c>
      <c r="E2381" s="47">
        <v>3</v>
      </c>
      <c r="F2381" s="47">
        <v>14723</v>
      </c>
      <c r="G2381" s="47">
        <v>13180</v>
      </c>
    </row>
    <row r="2382" spans="3:7">
      <c r="C2382" s="49">
        <f t="shared" si="39"/>
        <v>4</v>
      </c>
      <c r="D2382" s="48">
        <v>42469</v>
      </c>
      <c r="E2382" s="47">
        <v>4</v>
      </c>
      <c r="F2382" s="47">
        <v>14743</v>
      </c>
      <c r="G2382" s="47">
        <v>13233</v>
      </c>
    </row>
    <row r="2383" spans="3:7">
      <c r="C2383" s="49">
        <f t="shared" si="39"/>
        <v>4</v>
      </c>
      <c r="D2383" s="48">
        <v>42469</v>
      </c>
      <c r="E2383" s="47">
        <v>5</v>
      </c>
      <c r="F2383" s="47">
        <v>15007</v>
      </c>
      <c r="G2383" s="47">
        <v>13453</v>
      </c>
    </row>
    <row r="2384" spans="3:7">
      <c r="C2384" s="49">
        <f t="shared" si="39"/>
        <v>4</v>
      </c>
      <c r="D2384" s="48">
        <v>42469</v>
      </c>
      <c r="E2384" s="47">
        <v>6</v>
      </c>
      <c r="F2384" s="47">
        <v>15583</v>
      </c>
      <c r="G2384" s="47">
        <v>14113</v>
      </c>
    </row>
    <row r="2385" spans="3:7">
      <c r="C2385" s="49">
        <f t="shared" si="39"/>
        <v>4</v>
      </c>
      <c r="D2385" s="48">
        <v>42469</v>
      </c>
      <c r="E2385" s="47">
        <v>7</v>
      </c>
      <c r="F2385" s="47">
        <v>15932</v>
      </c>
      <c r="G2385" s="47">
        <v>14414</v>
      </c>
    </row>
    <row r="2386" spans="3:7">
      <c r="C2386" s="49">
        <f t="shared" si="39"/>
        <v>4</v>
      </c>
      <c r="D2386" s="48">
        <v>42469</v>
      </c>
      <c r="E2386" s="47">
        <v>8</v>
      </c>
      <c r="F2386" s="47">
        <v>16340</v>
      </c>
      <c r="G2386" s="47">
        <v>14723</v>
      </c>
    </row>
    <row r="2387" spans="3:7">
      <c r="C2387" s="49">
        <f t="shared" si="39"/>
        <v>4</v>
      </c>
      <c r="D2387" s="48">
        <v>42469</v>
      </c>
      <c r="E2387" s="47">
        <v>9</v>
      </c>
      <c r="F2387" s="47">
        <v>16181</v>
      </c>
      <c r="G2387" s="47">
        <v>14676</v>
      </c>
    </row>
    <row r="2388" spans="3:7">
      <c r="C2388" s="49">
        <f t="shared" si="39"/>
        <v>4</v>
      </c>
      <c r="D2388" s="48">
        <v>42469</v>
      </c>
      <c r="E2388" s="47">
        <v>10</v>
      </c>
      <c r="F2388" s="47">
        <v>16081</v>
      </c>
      <c r="G2388" s="47">
        <v>14507</v>
      </c>
    </row>
    <row r="2389" spans="3:7">
      <c r="C2389" s="49">
        <f t="shared" si="39"/>
        <v>4</v>
      </c>
      <c r="D2389" s="48">
        <v>42469</v>
      </c>
      <c r="E2389" s="47">
        <v>11</v>
      </c>
      <c r="F2389" s="47">
        <v>15956</v>
      </c>
      <c r="G2389" s="47">
        <v>14471</v>
      </c>
    </row>
    <row r="2390" spans="3:7">
      <c r="C2390" s="49">
        <f t="shared" si="39"/>
        <v>4</v>
      </c>
      <c r="D2390" s="48">
        <v>42469</v>
      </c>
      <c r="E2390" s="47">
        <v>12</v>
      </c>
      <c r="F2390" s="47">
        <v>15901</v>
      </c>
      <c r="G2390" s="47">
        <v>14383</v>
      </c>
    </row>
    <row r="2391" spans="3:7">
      <c r="C2391" s="49">
        <f t="shared" si="39"/>
        <v>4</v>
      </c>
      <c r="D2391" s="48">
        <v>42469</v>
      </c>
      <c r="E2391" s="47">
        <v>13</v>
      </c>
      <c r="F2391" s="47">
        <v>15716</v>
      </c>
      <c r="G2391" s="47">
        <v>14236</v>
      </c>
    </row>
    <row r="2392" spans="3:7">
      <c r="C2392" s="49">
        <f t="shared" si="39"/>
        <v>4</v>
      </c>
      <c r="D2392" s="48">
        <v>42469</v>
      </c>
      <c r="E2392" s="47">
        <v>14</v>
      </c>
      <c r="F2392" s="47">
        <v>15445</v>
      </c>
      <c r="G2392" s="47">
        <v>13964</v>
      </c>
    </row>
    <row r="2393" spans="3:7">
      <c r="C2393" s="49">
        <f t="shared" si="39"/>
        <v>4</v>
      </c>
      <c r="D2393" s="48">
        <v>42469</v>
      </c>
      <c r="E2393" s="47">
        <v>15</v>
      </c>
      <c r="F2393" s="47">
        <v>15380</v>
      </c>
      <c r="G2393" s="47">
        <v>13910</v>
      </c>
    </row>
    <row r="2394" spans="3:7">
      <c r="C2394" s="49">
        <f t="shared" si="39"/>
        <v>4</v>
      </c>
      <c r="D2394" s="48">
        <v>42469</v>
      </c>
      <c r="E2394" s="47">
        <v>16</v>
      </c>
      <c r="F2394" s="47">
        <v>15605</v>
      </c>
      <c r="G2394" s="47">
        <v>14094</v>
      </c>
    </row>
    <row r="2395" spans="3:7">
      <c r="C2395" s="49">
        <f t="shared" si="39"/>
        <v>4</v>
      </c>
      <c r="D2395" s="48">
        <v>42469</v>
      </c>
      <c r="E2395" s="47">
        <v>17</v>
      </c>
      <c r="F2395" s="47">
        <v>16046</v>
      </c>
      <c r="G2395" s="47">
        <v>14612</v>
      </c>
    </row>
    <row r="2396" spans="3:7">
      <c r="C2396" s="49">
        <f t="shared" si="39"/>
        <v>4</v>
      </c>
      <c r="D2396" s="48">
        <v>42469</v>
      </c>
      <c r="E2396" s="47">
        <v>18</v>
      </c>
      <c r="F2396" s="47">
        <v>16575</v>
      </c>
      <c r="G2396" s="47">
        <v>15090</v>
      </c>
    </row>
    <row r="2397" spans="3:7">
      <c r="C2397" s="49">
        <f t="shared" si="39"/>
        <v>4</v>
      </c>
      <c r="D2397" s="48">
        <v>42469</v>
      </c>
      <c r="E2397" s="47">
        <v>19</v>
      </c>
      <c r="F2397" s="47">
        <v>17168</v>
      </c>
      <c r="G2397" s="47">
        <v>15614</v>
      </c>
    </row>
    <row r="2398" spans="3:7">
      <c r="C2398" s="49">
        <f t="shared" si="39"/>
        <v>4</v>
      </c>
      <c r="D2398" s="48">
        <v>42469</v>
      </c>
      <c r="E2398" s="47">
        <v>20</v>
      </c>
      <c r="F2398" s="47">
        <v>18058</v>
      </c>
      <c r="G2398" s="47">
        <v>16536</v>
      </c>
    </row>
    <row r="2399" spans="3:7">
      <c r="C2399" s="49">
        <f t="shared" si="39"/>
        <v>4</v>
      </c>
      <c r="D2399" s="48">
        <v>42469</v>
      </c>
      <c r="E2399" s="47">
        <v>21</v>
      </c>
      <c r="F2399" s="47">
        <v>17937</v>
      </c>
      <c r="G2399" s="47">
        <v>16355</v>
      </c>
    </row>
    <row r="2400" spans="3:7">
      <c r="C2400" s="49">
        <f t="shared" si="39"/>
        <v>4</v>
      </c>
      <c r="D2400" s="48">
        <v>42469</v>
      </c>
      <c r="E2400" s="47">
        <v>22</v>
      </c>
      <c r="F2400" s="47">
        <v>17205</v>
      </c>
      <c r="G2400" s="47">
        <v>15642</v>
      </c>
    </row>
    <row r="2401" spans="3:7">
      <c r="C2401" s="49">
        <f t="shared" si="39"/>
        <v>4</v>
      </c>
      <c r="D2401" s="48">
        <v>42469</v>
      </c>
      <c r="E2401" s="47">
        <v>23</v>
      </c>
      <c r="F2401" s="47">
        <v>16267</v>
      </c>
      <c r="G2401" s="47">
        <v>14682</v>
      </c>
    </row>
    <row r="2402" spans="3:7">
      <c r="C2402" s="49">
        <f t="shared" si="39"/>
        <v>4</v>
      </c>
      <c r="D2402" s="48">
        <v>42469</v>
      </c>
      <c r="E2402" s="47">
        <v>24</v>
      </c>
      <c r="F2402" s="47">
        <v>15544</v>
      </c>
      <c r="G2402" s="47">
        <v>14013</v>
      </c>
    </row>
    <row r="2403" spans="3:7">
      <c r="C2403" s="49">
        <f t="shared" si="39"/>
        <v>4</v>
      </c>
      <c r="D2403" s="48">
        <v>42470</v>
      </c>
      <c r="E2403" s="47">
        <v>1</v>
      </c>
      <c r="F2403" s="47">
        <v>15104</v>
      </c>
      <c r="G2403" s="47">
        <v>13566</v>
      </c>
    </row>
    <row r="2404" spans="3:7">
      <c r="C2404" s="49">
        <f t="shared" si="39"/>
        <v>4</v>
      </c>
      <c r="D2404" s="48">
        <v>42470</v>
      </c>
      <c r="E2404" s="47">
        <v>2</v>
      </c>
      <c r="F2404" s="47">
        <v>14884</v>
      </c>
      <c r="G2404" s="47">
        <v>13363</v>
      </c>
    </row>
    <row r="2405" spans="3:7">
      <c r="C2405" s="49">
        <f t="shared" si="39"/>
        <v>4</v>
      </c>
      <c r="D2405" s="48">
        <v>42470</v>
      </c>
      <c r="E2405" s="47">
        <v>3</v>
      </c>
      <c r="F2405" s="47">
        <v>14725</v>
      </c>
      <c r="G2405" s="47">
        <v>13245</v>
      </c>
    </row>
    <row r="2406" spans="3:7">
      <c r="C2406" s="49">
        <f t="shared" si="39"/>
        <v>4</v>
      </c>
      <c r="D2406" s="48">
        <v>42470</v>
      </c>
      <c r="E2406" s="47">
        <v>4</v>
      </c>
      <c r="F2406" s="47">
        <v>14782</v>
      </c>
      <c r="G2406" s="47">
        <v>13256</v>
      </c>
    </row>
    <row r="2407" spans="3:7">
      <c r="C2407" s="49">
        <f t="shared" si="39"/>
        <v>4</v>
      </c>
      <c r="D2407" s="48">
        <v>42470</v>
      </c>
      <c r="E2407" s="47">
        <v>5</v>
      </c>
      <c r="F2407" s="47">
        <v>14963</v>
      </c>
      <c r="G2407" s="47">
        <v>13437</v>
      </c>
    </row>
    <row r="2408" spans="3:7">
      <c r="C2408" s="49">
        <f t="shared" si="39"/>
        <v>4</v>
      </c>
      <c r="D2408" s="48">
        <v>42470</v>
      </c>
      <c r="E2408" s="47">
        <v>6</v>
      </c>
      <c r="F2408" s="47">
        <v>15323</v>
      </c>
      <c r="G2408" s="47">
        <v>13790</v>
      </c>
    </row>
    <row r="2409" spans="3:7">
      <c r="C2409" s="49">
        <f t="shared" si="39"/>
        <v>4</v>
      </c>
      <c r="D2409" s="48">
        <v>42470</v>
      </c>
      <c r="E2409" s="47">
        <v>7</v>
      </c>
      <c r="F2409" s="47">
        <v>15385</v>
      </c>
      <c r="G2409" s="47">
        <v>13850</v>
      </c>
    </row>
    <row r="2410" spans="3:7">
      <c r="C2410" s="49">
        <f t="shared" si="39"/>
        <v>4</v>
      </c>
      <c r="D2410" s="48">
        <v>42470</v>
      </c>
      <c r="E2410" s="47">
        <v>8</v>
      </c>
      <c r="F2410" s="47">
        <v>15733</v>
      </c>
      <c r="G2410" s="47">
        <v>14204</v>
      </c>
    </row>
    <row r="2411" spans="3:7">
      <c r="C2411" s="49">
        <f t="shared" si="39"/>
        <v>4</v>
      </c>
      <c r="D2411" s="48">
        <v>42470</v>
      </c>
      <c r="E2411" s="47">
        <v>9</v>
      </c>
      <c r="F2411" s="47">
        <v>15934</v>
      </c>
      <c r="G2411" s="47">
        <v>14501</v>
      </c>
    </row>
    <row r="2412" spans="3:7">
      <c r="C2412" s="49">
        <f t="shared" si="39"/>
        <v>4</v>
      </c>
      <c r="D2412" s="48">
        <v>42470</v>
      </c>
      <c r="E2412" s="47">
        <v>10</v>
      </c>
      <c r="F2412" s="47">
        <v>16283</v>
      </c>
      <c r="G2412" s="47">
        <v>14807</v>
      </c>
    </row>
    <row r="2413" spans="3:7">
      <c r="C2413" s="49">
        <f t="shared" si="39"/>
        <v>4</v>
      </c>
      <c r="D2413" s="48">
        <v>42470</v>
      </c>
      <c r="E2413" s="47">
        <v>11</v>
      </c>
      <c r="F2413" s="47">
        <v>16462</v>
      </c>
      <c r="G2413" s="47">
        <v>14985</v>
      </c>
    </row>
    <row r="2414" spans="3:7">
      <c r="C2414" s="49">
        <f t="shared" si="39"/>
        <v>4</v>
      </c>
      <c r="D2414" s="48">
        <v>42470</v>
      </c>
      <c r="E2414" s="47">
        <v>12</v>
      </c>
      <c r="F2414" s="47">
        <v>16382</v>
      </c>
      <c r="G2414" s="47">
        <v>14904</v>
      </c>
    </row>
    <row r="2415" spans="3:7">
      <c r="C2415" s="49">
        <f t="shared" si="39"/>
        <v>4</v>
      </c>
      <c r="D2415" s="48">
        <v>42470</v>
      </c>
      <c r="E2415" s="47">
        <v>13</v>
      </c>
      <c r="F2415" s="47">
        <v>16305</v>
      </c>
      <c r="G2415" s="47">
        <v>14798</v>
      </c>
    </row>
    <row r="2416" spans="3:7">
      <c r="C2416" s="49">
        <f t="shared" si="39"/>
        <v>4</v>
      </c>
      <c r="D2416" s="48">
        <v>42470</v>
      </c>
      <c r="E2416" s="47">
        <v>14</v>
      </c>
      <c r="F2416" s="47">
        <v>16227</v>
      </c>
      <c r="G2416" s="47">
        <v>14715</v>
      </c>
    </row>
    <row r="2417" spans="3:7">
      <c r="C2417" s="49">
        <f t="shared" si="39"/>
        <v>4</v>
      </c>
      <c r="D2417" s="48">
        <v>42470</v>
      </c>
      <c r="E2417" s="47">
        <v>15</v>
      </c>
      <c r="F2417" s="47">
        <v>16318</v>
      </c>
      <c r="G2417" s="47">
        <v>14803</v>
      </c>
    </row>
    <row r="2418" spans="3:7">
      <c r="C2418" s="49">
        <f t="shared" si="39"/>
        <v>4</v>
      </c>
      <c r="D2418" s="48">
        <v>42470</v>
      </c>
      <c r="E2418" s="47">
        <v>16</v>
      </c>
      <c r="F2418" s="47">
        <v>16954</v>
      </c>
      <c r="G2418" s="47">
        <v>15484</v>
      </c>
    </row>
    <row r="2419" spans="3:7">
      <c r="C2419" s="49">
        <f t="shared" si="39"/>
        <v>4</v>
      </c>
      <c r="D2419" s="48">
        <v>42470</v>
      </c>
      <c r="E2419" s="47">
        <v>17</v>
      </c>
      <c r="F2419" s="47">
        <v>17810</v>
      </c>
      <c r="G2419" s="47">
        <v>16301</v>
      </c>
    </row>
    <row r="2420" spans="3:7">
      <c r="C2420" s="49">
        <f t="shared" si="39"/>
        <v>4</v>
      </c>
      <c r="D2420" s="48">
        <v>42470</v>
      </c>
      <c r="E2420" s="47">
        <v>18</v>
      </c>
      <c r="F2420" s="47">
        <v>18214</v>
      </c>
      <c r="G2420" s="47">
        <v>16746</v>
      </c>
    </row>
    <row r="2421" spans="3:7">
      <c r="C2421" s="49">
        <f t="shared" si="39"/>
        <v>4</v>
      </c>
      <c r="D2421" s="48">
        <v>42470</v>
      </c>
      <c r="E2421" s="47">
        <v>19</v>
      </c>
      <c r="F2421" s="47">
        <v>18506</v>
      </c>
      <c r="G2421" s="47">
        <v>17016</v>
      </c>
    </row>
    <row r="2422" spans="3:7">
      <c r="C2422" s="49">
        <f t="shared" si="39"/>
        <v>4</v>
      </c>
      <c r="D2422" s="48">
        <v>42470</v>
      </c>
      <c r="E2422" s="47">
        <v>20</v>
      </c>
      <c r="F2422" s="47">
        <v>18739</v>
      </c>
      <c r="G2422" s="47">
        <v>17248</v>
      </c>
    </row>
    <row r="2423" spans="3:7">
      <c r="C2423" s="49">
        <f t="shared" si="39"/>
        <v>4</v>
      </c>
      <c r="D2423" s="48">
        <v>42470</v>
      </c>
      <c r="E2423" s="47">
        <v>21</v>
      </c>
      <c r="F2423" s="47">
        <v>18228</v>
      </c>
      <c r="G2423" s="47">
        <v>16765</v>
      </c>
    </row>
    <row r="2424" spans="3:7">
      <c r="C2424" s="49">
        <f t="shared" si="39"/>
        <v>4</v>
      </c>
      <c r="D2424" s="48">
        <v>42470</v>
      </c>
      <c r="E2424" s="47">
        <v>22</v>
      </c>
      <c r="F2424" s="47">
        <v>17365</v>
      </c>
      <c r="G2424" s="47">
        <v>15836</v>
      </c>
    </row>
    <row r="2425" spans="3:7">
      <c r="C2425" s="49">
        <f t="shared" si="39"/>
        <v>4</v>
      </c>
      <c r="D2425" s="48">
        <v>42470</v>
      </c>
      <c r="E2425" s="47">
        <v>23</v>
      </c>
      <c r="F2425" s="47">
        <v>16506</v>
      </c>
      <c r="G2425" s="47">
        <v>14959</v>
      </c>
    </row>
    <row r="2426" spans="3:7">
      <c r="C2426" s="49">
        <f t="shared" si="39"/>
        <v>4</v>
      </c>
      <c r="D2426" s="48">
        <v>42470</v>
      </c>
      <c r="E2426" s="47">
        <v>24</v>
      </c>
      <c r="F2426" s="47">
        <v>16092</v>
      </c>
      <c r="G2426" s="47">
        <v>14248</v>
      </c>
    </row>
    <row r="2427" spans="3:7">
      <c r="C2427" s="49">
        <f t="shared" si="39"/>
        <v>4</v>
      </c>
      <c r="D2427" s="48">
        <v>42471</v>
      </c>
      <c r="E2427" s="47">
        <v>1</v>
      </c>
      <c r="F2427" s="47">
        <v>15584</v>
      </c>
      <c r="G2427" s="47">
        <v>13754</v>
      </c>
    </row>
    <row r="2428" spans="3:7">
      <c r="C2428" s="49">
        <f t="shared" si="39"/>
        <v>4</v>
      </c>
      <c r="D2428" s="48">
        <v>42471</v>
      </c>
      <c r="E2428" s="47">
        <v>2</v>
      </c>
      <c r="F2428" s="47">
        <v>15223</v>
      </c>
      <c r="G2428" s="47">
        <v>13432</v>
      </c>
    </row>
    <row r="2429" spans="3:7">
      <c r="C2429" s="49">
        <f t="shared" si="39"/>
        <v>4</v>
      </c>
      <c r="D2429" s="48">
        <v>42471</v>
      </c>
      <c r="E2429" s="47">
        <v>3</v>
      </c>
      <c r="F2429" s="47">
        <v>14993</v>
      </c>
      <c r="G2429" s="47">
        <v>13341</v>
      </c>
    </row>
    <row r="2430" spans="3:7">
      <c r="C2430" s="49">
        <f t="shared" si="39"/>
        <v>4</v>
      </c>
      <c r="D2430" s="48">
        <v>42471</v>
      </c>
      <c r="E2430" s="47">
        <v>4</v>
      </c>
      <c r="F2430" s="47">
        <v>15201</v>
      </c>
      <c r="G2430" s="47">
        <v>13368</v>
      </c>
    </row>
    <row r="2431" spans="3:7">
      <c r="C2431" s="49">
        <f t="shared" si="39"/>
        <v>4</v>
      </c>
      <c r="D2431" s="48">
        <v>42471</v>
      </c>
      <c r="E2431" s="47">
        <v>5</v>
      </c>
      <c r="F2431" s="47">
        <v>15795</v>
      </c>
      <c r="G2431" s="47">
        <v>13956</v>
      </c>
    </row>
    <row r="2432" spans="3:7">
      <c r="C2432" s="49">
        <f t="shared" si="39"/>
        <v>4</v>
      </c>
      <c r="D2432" s="48">
        <v>42471</v>
      </c>
      <c r="E2432" s="47">
        <v>6</v>
      </c>
      <c r="F2432" s="47">
        <v>17316</v>
      </c>
      <c r="G2432" s="47">
        <v>15498</v>
      </c>
    </row>
    <row r="2433" spans="3:7">
      <c r="C2433" s="49">
        <f t="shared" si="39"/>
        <v>4</v>
      </c>
      <c r="D2433" s="48">
        <v>42471</v>
      </c>
      <c r="E2433" s="47">
        <v>7</v>
      </c>
      <c r="F2433" s="47">
        <v>18242</v>
      </c>
      <c r="G2433" s="47">
        <v>16630</v>
      </c>
    </row>
    <row r="2434" spans="3:7">
      <c r="C2434" s="49">
        <f t="shared" si="39"/>
        <v>4</v>
      </c>
      <c r="D2434" s="48">
        <v>42471</v>
      </c>
      <c r="E2434" s="47">
        <v>8</v>
      </c>
      <c r="F2434" s="47">
        <v>18774</v>
      </c>
      <c r="G2434" s="47">
        <v>17227</v>
      </c>
    </row>
    <row r="2435" spans="3:7">
      <c r="C2435" s="49">
        <f t="shared" si="39"/>
        <v>4</v>
      </c>
      <c r="D2435" s="48">
        <v>42471</v>
      </c>
      <c r="E2435" s="47">
        <v>9</v>
      </c>
      <c r="F2435" s="47">
        <v>18711</v>
      </c>
      <c r="G2435" s="47">
        <v>17182</v>
      </c>
    </row>
    <row r="2436" spans="3:7">
      <c r="C2436" s="49">
        <f t="shared" ref="C2436:C2499" si="40">MONTH(D2436)</f>
        <v>4</v>
      </c>
      <c r="D2436" s="48">
        <v>42471</v>
      </c>
      <c r="E2436" s="47">
        <v>10</v>
      </c>
      <c r="F2436" s="47">
        <v>18568</v>
      </c>
      <c r="G2436" s="47">
        <v>17152</v>
      </c>
    </row>
    <row r="2437" spans="3:7">
      <c r="C2437" s="49">
        <f t="shared" si="40"/>
        <v>4</v>
      </c>
      <c r="D2437" s="48">
        <v>42471</v>
      </c>
      <c r="E2437" s="47">
        <v>11</v>
      </c>
      <c r="F2437" s="47">
        <v>18625</v>
      </c>
      <c r="G2437" s="47">
        <v>17168</v>
      </c>
    </row>
    <row r="2438" spans="3:7">
      <c r="C2438" s="49">
        <f t="shared" si="40"/>
        <v>4</v>
      </c>
      <c r="D2438" s="48">
        <v>42471</v>
      </c>
      <c r="E2438" s="47">
        <v>12</v>
      </c>
      <c r="F2438" s="47">
        <v>18516</v>
      </c>
      <c r="G2438" s="47">
        <v>16982</v>
      </c>
    </row>
    <row r="2439" spans="3:7">
      <c r="C2439" s="49">
        <f t="shared" si="40"/>
        <v>4</v>
      </c>
      <c r="D2439" s="48">
        <v>42471</v>
      </c>
      <c r="E2439" s="47">
        <v>13</v>
      </c>
      <c r="F2439" s="47">
        <v>18130</v>
      </c>
      <c r="G2439" s="47">
        <v>16599</v>
      </c>
    </row>
    <row r="2440" spans="3:7">
      <c r="C2440" s="49">
        <f t="shared" si="40"/>
        <v>4</v>
      </c>
      <c r="D2440" s="48">
        <v>42471</v>
      </c>
      <c r="E2440" s="47">
        <v>14</v>
      </c>
      <c r="F2440" s="47">
        <v>17674</v>
      </c>
      <c r="G2440" s="47">
        <v>16224</v>
      </c>
    </row>
    <row r="2441" spans="3:7">
      <c r="C2441" s="49">
        <f t="shared" si="40"/>
        <v>4</v>
      </c>
      <c r="D2441" s="48">
        <v>42471</v>
      </c>
      <c r="E2441" s="47">
        <v>15</v>
      </c>
      <c r="F2441" s="47">
        <v>17489</v>
      </c>
      <c r="G2441" s="47">
        <v>16029</v>
      </c>
    </row>
    <row r="2442" spans="3:7">
      <c r="C2442" s="49">
        <f t="shared" si="40"/>
        <v>4</v>
      </c>
      <c r="D2442" s="48">
        <v>42471</v>
      </c>
      <c r="E2442" s="47">
        <v>16</v>
      </c>
      <c r="F2442" s="47">
        <v>17833</v>
      </c>
      <c r="G2442" s="47">
        <v>16328</v>
      </c>
    </row>
    <row r="2443" spans="3:7">
      <c r="C2443" s="49">
        <f t="shared" si="40"/>
        <v>4</v>
      </c>
      <c r="D2443" s="48">
        <v>42471</v>
      </c>
      <c r="E2443" s="47">
        <v>17</v>
      </c>
      <c r="F2443" s="47">
        <v>18043</v>
      </c>
      <c r="G2443" s="47">
        <v>16662</v>
      </c>
    </row>
    <row r="2444" spans="3:7">
      <c r="C2444" s="49">
        <f t="shared" si="40"/>
        <v>4</v>
      </c>
      <c r="D2444" s="48">
        <v>42471</v>
      </c>
      <c r="E2444" s="47">
        <v>18</v>
      </c>
      <c r="F2444" s="47">
        <v>18041</v>
      </c>
      <c r="G2444" s="47">
        <v>16585</v>
      </c>
    </row>
    <row r="2445" spans="3:7">
      <c r="C2445" s="49">
        <f t="shared" si="40"/>
        <v>4</v>
      </c>
      <c r="D2445" s="48">
        <v>42471</v>
      </c>
      <c r="E2445" s="47">
        <v>19</v>
      </c>
      <c r="F2445" s="47">
        <v>18227</v>
      </c>
      <c r="G2445" s="47">
        <v>16814</v>
      </c>
    </row>
    <row r="2446" spans="3:7">
      <c r="C2446" s="49">
        <f t="shared" si="40"/>
        <v>4</v>
      </c>
      <c r="D2446" s="48">
        <v>42471</v>
      </c>
      <c r="E2446" s="47">
        <v>20</v>
      </c>
      <c r="F2446" s="47">
        <v>18747</v>
      </c>
      <c r="G2446" s="47">
        <v>17276</v>
      </c>
    </row>
    <row r="2447" spans="3:7">
      <c r="C2447" s="49">
        <f t="shared" si="40"/>
        <v>4</v>
      </c>
      <c r="D2447" s="48">
        <v>42471</v>
      </c>
      <c r="E2447" s="47">
        <v>21</v>
      </c>
      <c r="F2447" s="47">
        <v>18249</v>
      </c>
      <c r="G2447" s="47">
        <v>16777</v>
      </c>
    </row>
    <row r="2448" spans="3:7">
      <c r="C2448" s="49">
        <f t="shared" si="40"/>
        <v>4</v>
      </c>
      <c r="D2448" s="48">
        <v>42471</v>
      </c>
      <c r="E2448" s="47">
        <v>22</v>
      </c>
      <c r="F2448" s="47">
        <v>17256</v>
      </c>
      <c r="G2448" s="47">
        <v>15776</v>
      </c>
    </row>
    <row r="2449" spans="3:7">
      <c r="C2449" s="49">
        <f t="shared" si="40"/>
        <v>4</v>
      </c>
      <c r="D2449" s="48">
        <v>42471</v>
      </c>
      <c r="E2449" s="47">
        <v>23</v>
      </c>
      <c r="F2449" s="47">
        <v>16023</v>
      </c>
      <c r="G2449" s="47">
        <v>14570</v>
      </c>
    </row>
    <row r="2450" spans="3:7">
      <c r="C2450" s="49">
        <f t="shared" si="40"/>
        <v>4</v>
      </c>
      <c r="D2450" s="48">
        <v>42471</v>
      </c>
      <c r="E2450" s="47">
        <v>24</v>
      </c>
      <c r="F2450" s="47">
        <v>15299</v>
      </c>
      <c r="G2450" s="47">
        <v>13779</v>
      </c>
    </row>
    <row r="2451" spans="3:7">
      <c r="C2451" s="49">
        <f t="shared" si="40"/>
        <v>4</v>
      </c>
      <c r="D2451" s="48">
        <v>42472</v>
      </c>
      <c r="E2451" s="47">
        <v>1</v>
      </c>
      <c r="F2451" s="47">
        <v>14916</v>
      </c>
      <c r="G2451" s="47">
        <v>13364</v>
      </c>
    </row>
    <row r="2452" spans="3:7">
      <c r="C2452" s="49">
        <f t="shared" si="40"/>
        <v>4</v>
      </c>
      <c r="D2452" s="48">
        <v>42472</v>
      </c>
      <c r="E2452" s="47">
        <v>2</v>
      </c>
      <c r="F2452" s="47">
        <v>14736</v>
      </c>
      <c r="G2452" s="47">
        <v>13223</v>
      </c>
    </row>
    <row r="2453" spans="3:7">
      <c r="C2453" s="49">
        <f t="shared" si="40"/>
        <v>4</v>
      </c>
      <c r="D2453" s="48">
        <v>42472</v>
      </c>
      <c r="E2453" s="47">
        <v>3</v>
      </c>
      <c r="F2453" s="47">
        <v>14686</v>
      </c>
      <c r="G2453" s="47">
        <v>13170</v>
      </c>
    </row>
    <row r="2454" spans="3:7">
      <c r="C2454" s="49">
        <f t="shared" si="40"/>
        <v>4</v>
      </c>
      <c r="D2454" s="48">
        <v>42472</v>
      </c>
      <c r="E2454" s="47">
        <v>4</v>
      </c>
      <c r="F2454" s="47">
        <v>14818</v>
      </c>
      <c r="G2454" s="47">
        <v>13263</v>
      </c>
    </row>
    <row r="2455" spans="3:7">
      <c r="C2455" s="49">
        <f t="shared" si="40"/>
        <v>4</v>
      </c>
      <c r="D2455" s="48">
        <v>42472</v>
      </c>
      <c r="E2455" s="47">
        <v>5</v>
      </c>
      <c r="F2455" s="47">
        <v>15393</v>
      </c>
      <c r="G2455" s="47">
        <v>13825</v>
      </c>
    </row>
    <row r="2456" spans="3:7">
      <c r="C2456" s="49">
        <f t="shared" si="40"/>
        <v>4</v>
      </c>
      <c r="D2456" s="48">
        <v>42472</v>
      </c>
      <c r="E2456" s="47">
        <v>6</v>
      </c>
      <c r="F2456" s="47">
        <v>16775</v>
      </c>
      <c r="G2456" s="47">
        <v>15293</v>
      </c>
    </row>
    <row r="2457" spans="3:7">
      <c r="C2457" s="49">
        <f t="shared" si="40"/>
        <v>4</v>
      </c>
      <c r="D2457" s="48">
        <v>42472</v>
      </c>
      <c r="E2457" s="47">
        <v>7</v>
      </c>
      <c r="F2457" s="47">
        <v>17621</v>
      </c>
      <c r="G2457" s="47">
        <v>16140</v>
      </c>
    </row>
    <row r="2458" spans="3:7">
      <c r="C2458" s="49">
        <f t="shared" si="40"/>
        <v>4</v>
      </c>
      <c r="D2458" s="48">
        <v>42472</v>
      </c>
      <c r="E2458" s="47">
        <v>8</v>
      </c>
      <c r="F2458" s="47">
        <v>17640</v>
      </c>
      <c r="G2458" s="47">
        <v>16209</v>
      </c>
    </row>
    <row r="2459" spans="3:7">
      <c r="C2459" s="49">
        <f t="shared" si="40"/>
        <v>4</v>
      </c>
      <c r="D2459" s="48">
        <v>42472</v>
      </c>
      <c r="E2459" s="47">
        <v>9</v>
      </c>
      <c r="F2459" s="47">
        <v>17315</v>
      </c>
      <c r="G2459" s="47">
        <v>15849</v>
      </c>
    </row>
    <row r="2460" spans="3:7">
      <c r="C2460" s="49">
        <f t="shared" si="40"/>
        <v>4</v>
      </c>
      <c r="D2460" s="48">
        <v>42472</v>
      </c>
      <c r="E2460" s="47">
        <v>10</v>
      </c>
      <c r="F2460" s="47">
        <v>17217</v>
      </c>
      <c r="G2460" s="47">
        <v>15790</v>
      </c>
    </row>
    <row r="2461" spans="3:7">
      <c r="C2461" s="49">
        <f t="shared" si="40"/>
        <v>4</v>
      </c>
      <c r="D2461" s="48">
        <v>42472</v>
      </c>
      <c r="E2461" s="47">
        <v>11</v>
      </c>
      <c r="F2461" s="47">
        <v>17327</v>
      </c>
      <c r="G2461" s="47">
        <v>15838</v>
      </c>
    </row>
    <row r="2462" spans="3:7">
      <c r="C2462" s="49">
        <f t="shared" si="40"/>
        <v>4</v>
      </c>
      <c r="D2462" s="48">
        <v>42472</v>
      </c>
      <c r="E2462" s="47">
        <v>12</v>
      </c>
      <c r="F2462" s="47">
        <v>17231</v>
      </c>
      <c r="G2462" s="47">
        <v>15789</v>
      </c>
    </row>
    <row r="2463" spans="3:7">
      <c r="C2463" s="49">
        <f t="shared" si="40"/>
        <v>4</v>
      </c>
      <c r="D2463" s="48">
        <v>42472</v>
      </c>
      <c r="E2463" s="47">
        <v>13</v>
      </c>
      <c r="F2463" s="47">
        <v>17260</v>
      </c>
      <c r="G2463" s="47">
        <v>15837</v>
      </c>
    </row>
    <row r="2464" spans="3:7">
      <c r="C2464" s="49">
        <f t="shared" si="40"/>
        <v>4</v>
      </c>
      <c r="D2464" s="48">
        <v>42472</v>
      </c>
      <c r="E2464" s="47">
        <v>14</v>
      </c>
      <c r="F2464" s="47">
        <v>16932</v>
      </c>
      <c r="G2464" s="47">
        <v>15510</v>
      </c>
    </row>
    <row r="2465" spans="3:7">
      <c r="C2465" s="49">
        <f t="shared" si="40"/>
        <v>4</v>
      </c>
      <c r="D2465" s="48">
        <v>42472</v>
      </c>
      <c r="E2465" s="47">
        <v>15</v>
      </c>
      <c r="F2465" s="47">
        <v>17026</v>
      </c>
      <c r="G2465" s="47">
        <v>15601</v>
      </c>
    </row>
    <row r="2466" spans="3:7">
      <c r="C2466" s="49">
        <f t="shared" si="40"/>
        <v>4</v>
      </c>
      <c r="D2466" s="48">
        <v>42472</v>
      </c>
      <c r="E2466" s="47">
        <v>16</v>
      </c>
      <c r="F2466" s="47">
        <v>17398</v>
      </c>
      <c r="G2466" s="47">
        <v>15895</v>
      </c>
    </row>
    <row r="2467" spans="3:7">
      <c r="C2467" s="49">
        <f t="shared" si="40"/>
        <v>4</v>
      </c>
      <c r="D2467" s="48">
        <v>42472</v>
      </c>
      <c r="E2467" s="47">
        <v>17</v>
      </c>
      <c r="F2467" s="47">
        <v>17693</v>
      </c>
      <c r="G2467" s="47">
        <v>16194</v>
      </c>
    </row>
    <row r="2468" spans="3:7">
      <c r="C2468" s="49">
        <f t="shared" si="40"/>
        <v>4</v>
      </c>
      <c r="D2468" s="48">
        <v>42472</v>
      </c>
      <c r="E2468" s="47">
        <v>18</v>
      </c>
      <c r="F2468" s="47">
        <v>17650</v>
      </c>
      <c r="G2468" s="47">
        <v>16241</v>
      </c>
    </row>
    <row r="2469" spans="3:7">
      <c r="C2469" s="49">
        <f t="shared" si="40"/>
        <v>4</v>
      </c>
      <c r="D2469" s="48">
        <v>42472</v>
      </c>
      <c r="E2469" s="47">
        <v>19</v>
      </c>
      <c r="F2469" s="47">
        <v>18071</v>
      </c>
      <c r="G2469" s="47">
        <v>16719</v>
      </c>
    </row>
    <row r="2470" spans="3:7">
      <c r="C2470" s="49">
        <f t="shared" si="40"/>
        <v>4</v>
      </c>
      <c r="D2470" s="48">
        <v>42472</v>
      </c>
      <c r="E2470" s="47">
        <v>20</v>
      </c>
      <c r="F2470" s="47">
        <v>19226</v>
      </c>
      <c r="G2470" s="47">
        <v>17743</v>
      </c>
    </row>
    <row r="2471" spans="3:7">
      <c r="C2471" s="49">
        <f t="shared" si="40"/>
        <v>4</v>
      </c>
      <c r="D2471" s="48">
        <v>42472</v>
      </c>
      <c r="E2471" s="47">
        <v>21</v>
      </c>
      <c r="F2471" s="47">
        <v>19157</v>
      </c>
      <c r="G2471" s="47">
        <v>17598</v>
      </c>
    </row>
    <row r="2472" spans="3:7">
      <c r="C2472" s="49">
        <f t="shared" si="40"/>
        <v>4</v>
      </c>
      <c r="D2472" s="48">
        <v>42472</v>
      </c>
      <c r="E2472" s="47">
        <v>22</v>
      </c>
      <c r="F2472" s="47">
        <v>17780</v>
      </c>
      <c r="G2472" s="47">
        <v>16460</v>
      </c>
    </row>
    <row r="2473" spans="3:7">
      <c r="C2473" s="49">
        <f t="shared" si="40"/>
        <v>4</v>
      </c>
      <c r="D2473" s="48">
        <v>42472</v>
      </c>
      <c r="E2473" s="47">
        <v>23</v>
      </c>
      <c r="F2473" s="47">
        <v>16388</v>
      </c>
      <c r="G2473" s="47">
        <v>15088</v>
      </c>
    </row>
    <row r="2474" spans="3:7">
      <c r="C2474" s="49">
        <f t="shared" si="40"/>
        <v>4</v>
      </c>
      <c r="D2474" s="48">
        <v>42472</v>
      </c>
      <c r="E2474" s="47">
        <v>24</v>
      </c>
      <c r="F2474" s="47">
        <v>15602</v>
      </c>
      <c r="G2474" s="47">
        <v>14261</v>
      </c>
    </row>
    <row r="2475" spans="3:7">
      <c r="C2475" s="49">
        <f t="shared" si="40"/>
        <v>4</v>
      </c>
      <c r="D2475" s="48">
        <v>42473</v>
      </c>
      <c r="E2475" s="47">
        <v>1</v>
      </c>
      <c r="F2475" s="47">
        <v>15188</v>
      </c>
      <c r="G2475" s="47">
        <v>13793</v>
      </c>
    </row>
    <row r="2476" spans="3:7">
      <c r="C2476" s="49">
        <f t="shared" si="40"/>
        <v>4</v>
      </c>
      <c r="D2476" s="48">
        <v>42473</v>
      </c>
      <c r="E2476" s="47">
        <v>2</v>
      </c>
      <c r="F2476" s="47">
        <v>15054</v>
      </c>
      <c r="G2476" s="47">
        <v>13664</v>
      </c>
    </row>
    <row r="2477" spans="3:7">
      <c r="C2477" s="49">
        <f t="shared" si="40"/>
        <v>4</v>
      </c>
      <c r="D2477" s="48">
        <v>42473</v>
      </c>
      <c r="E2477" s="47">
        <v>3</v>
      </c>
      <c r="F2477" s="47">
        <v>14971</v>
      </c>
      <c r="G2477" s="47">
        <v>13575</v>
      </c>
    </row>
    <row r="2478" spans="3:7">
      <c r="C2478" s="49">
        <f t="shared" si="40"/>
        <v>4</v>
      </c>
      <c r="D2478" s="48">
        <v>42473</v>
      </c>
      <c r="E2478" s="47">
        <v>4</v>
      </c>
      <c r="F2478" s="47">
        <v>15067</v>
      </c>
      <c r="G2478" s="47">
        <v>13672</v>
      </c>
    </row>
    <row r="2479" spans="3:7">
      <c r="C2479" s="49">
        <f t="shared" si="40"/>
        <v>4</v>
      </c>
      <c r="D2479" s="48">
        <v>42473</v>
      </c>
      <c r="E2479" s="47">
        <v>5</v>
      </c>
      <c r="F2479" s="47">
        <v>15644</v>
      </c>
      <c r="G2479" s="47">
        <v>14250</v>
      </c>
    </row>
    <row r="2480" spans="3:7">
      <c r="C2480" s="49">
        <f t="shared" si="40"/>
        <v>4</v>
      </c>
      <c r="D2480" s="48">
        <v>42473</v>
      </c>
      <c r="E2480" s="47">
        <v>6</v>
      </c>
      <c r="F2480" s="47">
        <v>17228</v>
      </c>
      <c r="G2480" s="47">
        <v>15831</v>
      </c>
    </row>
    <row r="2481" spans="3:7">
      <c r="C2481" s="49">
        <f t="shared" si="40"/>
        <v>4</v>
      </c>
      <c r="D2481" s="48">
        <v>42473</v>
      </c>
      <c r="E2481" s="47">
        <v>7</v>
      </c>
      <c r="F2481" s="47">
        <v>18018</v>
      </c>
      <c r="G2481" s="47">
        <v>16631</v>
      </c>
    </row>
    <row r="2482" spans="3:7">
      <c r="C2482" s="49">
        <f t="shared" si="40"/>
        <v>4</v>
      </c>
      <c r="D2482" s="48">
        <v>42473</v>
      </c>
      <c r="E2482" s="47">
        <v>8</v>
      </c>
      <c r="F2482" s="47">
        <v>17607</v>
      </c>
      <c r="G2482" s="47">
        <v>16257</v>
      </c>
    </row>
    <row r="2483" spans="3:7">
      <c r="C2483" s="49">
        <f t="shared" si="40"/>
        <v>4</v>
      </c>
      <c r="D2483" s="48">
        <v>42473</v>
      </c>
      <c r="E2483" s="47">
        <v>9</v>
      </c>
      <c r="F2483" s="47">
        <v>17071</v>
      </c>
      <c r="G2483" s="47">
        <v>15767</v>
      </c>
    </row>
    <row r="2484" spans="3:7">
      <c r="C2484" s="49">
        <f t="shared" si="40"/>
        <v>4</v>
      </c>
      <c r="D2484" s="48">
        <v>42473</v>
      </c>
      <c r="E2484" s="47">
        <v>10</v>
      </c>
      <c r="F2484" s="47">
        <v>16831</v>
      </c>
      <c r="G2484" s="47">
        <v>15482</v>
      </c>
    </row>
    <row r="2485" spans="3:7">
      <c r="C2485" s="49">
        <f t="shared" si="40"/>
        <v>4</v>
      </c>
      <c r="D2485" s="48">
        <v>42473</v>
      </c>
      <c r="E2485" s="47">
        <v>11</v>
      </c>
      <c r="F2485" s="47">
        <v>16595</v>
      </c>
      <c r="G2485" s="47">
        <v>15231</v>
      </c>
    </row>
    <row r="2486" spans="3:7">
      <c r="C2486" s="49">
        <f t="shared" si="40"/>
        <v>4</v>
      </c>
      <c r="D2486" s="48">
        <v>42473</v>
      </c>
      <c r="E2486" s="47">
        <v>12</v>
      </c>
      <c r="F2486" s="47">
        <v>16339</v>
      </c>
      <c r="G2486" s="47">
        <v>14974</v>
      </c>
    </row>
    <row r="2487" spans="3:7">
      <c r="C2487" s="49">
        <f t="shared" si="40"/>
        <v>4</v>
      </c>
      <c r="D2487" s="48">
        <v>42473</v>
      </c>
      <c r="E2487" s="47">
        <v>13</v>
      </c>
      <c r="F2487" s="47">
        <v>16247</v>
      </c>
      <c r="G2487" s="47">
        <v>14892</v>
      </c>
    </row>
    <row r="2488" spans="3:7">
      <c r="C2488" s="49">
        <f t="shared" si="40"/>
        <v>4</v>
      </c>
      <c r="D2488" s="48">
        <v>42473</v>
      </c>
      <c r="E2488" s="47">
        <v>14</v>
      </c>
      <c r="F2488" s="47">
        <v>16036</v>
      </c>
      <c r="G2488" s="47">
        <v>14751</v>
      </c>
    </row>
    <row r="2489" spans="3:7">
      <c r="C2489" s="49">
        <f t="shared" si="40"/>
        <v>4</v>
      </c>
      <c r="D2489" s="48">
        <v>42473</v>
      </c>
      <c r="E2489" s="47">
        <v>15</v>
      </c>
      <c r="F2489" s="47">
        <v>16090</v>
      </c>
      <c r="G2489" s="47">
        <v>14747</v>
      </c>
    </row>
    <row r="2490" spans="3:7">
      <c r="C2490" s="49">
        <f t="shared" si="40"/>
        <v>4</v>
      </c>
      <c r="D2490" s="48">
        <v>42473</v>
      </c>
      <c r="E2490" s="47">
        <v>16</v>
      </c>
      <c r="F2490" s="47">
        <v>16321</v>
      </c>
      <c r="G2490" s="47">
        <v>14944</v>
      </c>
    </row>
    <row r="2491" spans="3:7">
      <c r="C2491" s="49">
        <f t="shared" si="40"/>
        <v>4</v>
      </c>
      <c r="D2491" s="48">
        <v>42473</v>
      </c>
      <c r="E2491" s="47">
        <v>17</v>
      </c>
      <c r="F2491" s="47">
        <v>17144</v>
      </c>
      <c r="G2491" s="47">
        <v>15641</v>
      </c>
    </row>
    <row r="2492" spans="3:7">
      <c r="C2492" s="49">
        <f t="shared" si="40"/>
        <v>4</v>
      </c>
      <c r="D2492" s="48">
        <v>42473</v>
      </c>
      <c r="E2492" s="47">
        <v>18</v>
      </c>
      <c r="F2492" s="47">
        <v>17447</v>
      </c>
      <c r="G2492" s="47">
        <v>16102</v>
      </c>
    </row>
    <row r="2493" spans="3:7">
      <c r="C2493" s="49">
        <f t="shared" si="40"/>
        <v>4</v>
      </c>
      <c r="D2493" s="48">
        <v>42473</v>
      </c>
      <c r="E2493" s="47">
        <v>19</v>
      </c>
      <c r="F2493" s="47">
        <v>17729</v>
      </c>
      <c r="G2493" s="47">
        <v>16472</v>
      </c>
    </row>
    <row r="2494" spans="3:7">
      <c r="C2494" s="49">
        <f t="shared" si="40"/>
        <v>4</v>
      </c>
      <c r="D2494" s="48">
        <v>42473</v>
      </c>
      <c r="E2494" s="47">
        <v>20</v>
      </c>
      <c r="F2494" s="47">
        <v>18093</v>
      </c>
      <c r="G2494" s="47">
        <v>17003</v>
      </c>
    </row>
    <row r="2495" spans="3:7">
      <c r="C2495" s="49">
        <f t="shared" si="40"/>
        <v>4</v>
      </c>
      <c r="D2495" s="48">
        <v>42473</v>
      </c>
      <c r="E2495" s="47">
        <v>21</v>
      </c>
      <c r="F2495" s="47">
        <v>18254</v>
      </c>
      <c r="G2495" s="47">
        <v>16842</v>
      </c>
    </row>
    <row r="2496" spans="3:7">
      <c r="C2496" s="49">
        <f t="shared" si="40"/>
        <v>4</v>
      </c>
      <c r="D2496" s="48">
        <v>42473</v>
      </c>
      <c r="E2496" s="47">
        <v>22</v>
      </c>
      <c r="F2496" s="47">
        <v>17183</v>
      </c>
      <c r="G2496" s="47">
        <v>15693</v>
      </c>
    </row>
    <row r="2497" spans="3:7">
      <c r="C2497" s="49">
        <f t="shared" si="40"/>
        <v>4</v>
      </c>
      <c r="D2497" s="48">
        <v>42473</v>
      </c>
      <c r="E2497" s="47">
        <v>23</v>
      </c>
      <c r="F2497" s="47">
        <v>15918</v>
      </c>
      <c r="G2497" s="47">
        <v>14514</v>
      </c>
    </row>
    <row r="2498" spans="3:7">
      <c r="C2498" s="49">
        <f t="shared" si="40"/>
        <v>4</v>
      </c>
      <c r="D2498" s="48">
        <v>42473</v>
      </c>
      <c r="E2498" s="47">
        <v>24</v>
      </c>
      <c r="F2498" s="47">
        <v>15341</v>
      </c>
      <c r="G2498" s="47">
        <v>13827</v>
      </c>
    </row>
    <row r="2499" spans="3:7">
      <c r="C2499" s="49">
        <f t="shared" si="40"/>
        <v>4</v>
      </c>
      <c r="D2499" s="48">
        <v>42474</v>
      </c>
      <c r="E2499" s="47">
        <v>1</v>
      </c>
      <c r="F2499" s="47">
        <v>14952</v>
      </c>
      <c r="G2499" s="47">
        <v>13399</v>
      </c>
    </row>
    <row r="2500" spans="3:7">
      <c r="C2500" s="49">
        <f t="shared" ref="C2500:C2563" si="41">MONTH(D2500)</f>
        <v>4</v>
      </c>
      <c r="D2500" s="48">
        <v>42474</v>
      </c>
      <c r="E2500" s="47">
        <v>2</v>
      </c>
      <c r="F2500" s="47">
        <v>14624</v>
      </c>
      <c r="G2500" s="47">
        <v>13140</v>
      </c>
    </row>
    <row r="2501" spans="3:7">
      <c r="C2501" s="49">
        <f t="shared" si="41"/>
        <v>4</v>
      </c>
      <c r="D2501" s="48">
        <v>42474</v>
      </c>
      <c r="E2501" s="47">
        <v>3</v>
      </c>
      <c r="F2501" s="47">
        <v>14706</v>
      </c>
      <c r="G2501" s="47">
        <v>13151</v>
      </c>
    </row>
    <row r="2502" spans="3:7">
      <c r="C2502" s="49">
        <f t="shared" si="41"/>
        <v>4</v>
      </c>
      <c r="D2502" s="48">
        <v>42474</v>
      </c>
      <c r="E2502" s="47">
        <v>4</v>
      </c>
      <c r="F2502" s="47">
        <v>14858</v>
      </c>
      <c r="G2502" s="47">
        <v>13298</v>
      </c>
    </row>
    <row r="2503" spans="3:7">
      <c r="C2503" s="49">
        <f t="shared" si="41"/>
        <v>4</v>
      </c>
      <c r="D2503" s="48">
        <v>42474</v>
      </c>
      <c r="E2503" s="47">
        <v>5</v>
      </c>
      <c r="F2503" s="47">
        <v>15371</v>
      </c>
      <c r="G2503" s="47">
        <v>13766</v>
      </c>
    </row>
    <row r="2504" spans="3:7">
      <c r="C2504" s="49">
        <f t="shared" si="41"/>
        <v>4</v>
      </c>
      <c r="D2504" s="48">
        <v>42474</v>
      </c>
      <c r="E2504" s="47">
        <v>6</v>
      </c>
      <c r="F2504" s="47">
        <v>16818</v>
      </c>
      <c r="G2504" s="47">
        <v>15295</v>
      </c>
    </row>
    <row r="2505" spans="3:7">
      <c r="C2505" s="49">
        <f t="shared" si="41"/>
        <v>4</v>
      </c>
      <c r="D2505" s="48">
        <v>42474</v>
      </c>
      <c r="E2505" s="47">
        <v>7</v>
      </c>
      <c r="F2505" s="47">
        <v>17498</v>
      </c>
      <c r="G2505" s="47">
        <v>15979</v>
      </c>
    </row>
    <row r="2506" spans="3:7">
      <c r="C2506" s="49">
        <f t="shared" si="41"/>
        <v>4</v>
      </c>
      <c r="D2506" s="48">
        <v>42474</v>
      </c>
      <c r="E2506" s="47">
        <v>8</v>
      </c>
      <c r="F2506" s="47">
        <v>17273</v>
      </c>
      <c r="G2506" s="47">
        <v>15745</v>
      </c>
    </row>
    <row r="2507" spans="3:7">
      <c r="C2507" s="49">
        <f t="shared" si="41"/>
        <v>4</v>
      </c>
      <c r="D2507" s="48">
        <v>42474</v>
      </c>
      <c r="E2507" s="47">
        <v>9</v>
      </c>
      <c r="F2507" s="47">
        <v>16685</v>
      </c>
      <c r="G2507" s="47">
        <v>15273</v>
      </c>
    </row>
    <row r="2508" spans="3:7">
      <c r="C2508" s="49">
        <f t="shared" si="41"/>
        <v>4</v>
      </c>
      <c r="D2508" s="48">
        <v>42474</v>
      </c>
      <c r="E2508" s="47">
        <v>10</v>
      </c>
      <c r="F2508" s="47">
        <v>16247</v>
      </c>
      <c r="G2508" s="47">
        <v>14842</v>
      </c>
    </row>
    <row r="2509" spans="3:7">
      <c r="C2509" s="49">
        <f t="shared" si="41"/>
        <v>4</v>
      </c>
      <c r="D2509" s="48">
        <v>42474</v>
      </c>
      <c r="E2509" s="47">
        <v>11</v>
      </c>
      <c r="F2509" s="47">
        <v>16159</v>
      </c>
      <c r="G2509" s="47">
        <v>14747</v>
      </c>
    </row>
    <row r="2510" spans="3:7">
      <c r="C2510" s="49">
        <f t="shared" si="41"/>
        <v>4</v>
      </c>
      <c r="D2510" s="48">
        <v>42474</v>
      </c>
      <c r="E2510" s="47">
        <v>12</v>
      </c>
      <c r="F2510" s="47">
        <v>16008</v>
      </c>
      <c r="G2510" s="47">
        <v>14603</v>
      </c>
    </row>
    <row r="2511" spans="3:7">
      <c r="C2511" s="49">
        <f t="shared" si="41"/>
        <v>4</v>
      </c>
      <c r="D2511" s="48">
        <v>42474</v>
      </c>
      <c r="E2511" s="47">
        <v>13</v>
      </c>
      <c r="F2511" s="47">
        <v>15862</v>
      </c>
      <c r="G2511" s="47">
        <v>14456</v>
      </c>
    </row>
    <row r="2512" spans="3:7">
      <c r="C2512" s="49">
        <f t="shared" si="41"/>
        <v>4</v>
      </c>
      <c r="D2512" s="48">
        <v>42474</v>
      </c>
      <c r="E2512" s="47">
        <v>14</v>
      </c>
      <c r="F2512" s="47">
        <v>15634</v>
      </c>
      <c r="G2512" s="47">
        <v>14271</v>
      </c>
    </row>
    <row r="2513" spans="3:7">
      <c r="C2513" s="49">
        <f t="shared" si="41"/>
        <v>4</v>
      </c>
      <c r="D2513" s="48">
        <v>42474</v>
      </c>
      <c r="E2513" s="47">
        <v>15</v>
      </c>
      <c r="F2513" s="47">
        <v>15665</v>
      </c>
      <c r="G2513" s="47">
        <v>14267</v>
      </c>
    </row>
    <row r="2514" spans="3:7">
      <c r="C2514" s="49">
        <f t="shared" si="41"/>
        <v>4</v>
      </c>
      <c r="D2514" s="48">
        <v>42474</v>
      </c>
      <c r="E2514" s="47">
        <v>16</v>
      </c>
      <c r="F2514" s="47">
        <v>15904</v>
      </c>
      <c r="G2514" s="47">
        <v>14542</v>
      </c>
    </row>
    <row r="2515" spans="3:7">
      <c r="C2515" s="49">
        <f t="shared" si="41"/>
        <v>4</v>
      </c>
      <c r="D2515" s="48">
        <v>42474</v>
      </c>
      <c r="E2515" s="47">
        <v>17</v>
      </c>
      <c r="F2515" s="47">
        <v>16514</v>
      </c>
      <c r="G2515" s="47">
        <v>15043</v>
      </c>
    </row>
    <row r="2516" spans="3:7">
      <c r="C2516" s="49">
        <f t="shared" si="41"/>
        <v>4</v>
      </c>
      <c r="D2516" s="48">
        <v>42474</v>
      </c>
      <c r="E2516" s="47">
        <v>18</v>
      </c>
      <c r="F2516" s="47">
        <v>16874</v>
      </c>
      <c r="G2516" s="47">
        <v>15392</v>
      </c>
    </row>
    <row r="2517" spans="3:7">
      <c r="C2517" s="49">
        <f t="shared" si="41"/>
        <v>4</v>
      </c>
      <c r="D2517" s="48">
        <v>42474</v>
      </c>
      <c r="E2517" s="47">
        <v>19</v>
      </c>
      <c r="F2517" s="47">
        <v>17364</v>
      </c>
      <c r="G2517" s="47">
        <v>15833</v>
      </c>
    </row>
    <row r="2518" spans="3:7">
      <c r="C2518" s="49">
        <f t="shared" si="41"/>
        <v>4</v>
      </c>
      <c r="D2518" s="48">
        <v>42474</v>
      </c>
      <c r="E2518" s="47">
        <v>20</v>
      </c>
      <c r="F2518" s="47">
        <v>18071</v>
      </c>
      <c r="G2518" s="47">
        <v>16689</v>
      </c>
    </row>
    <row r="2519" spans="3:7">
      <c r="C2519" s="49">
        <f t="shared" si="41"/>
        <v>4</v>
      </c>
      <c r="D2519" s="48">
        <v>42474</v>
      </c>
      <c r="E2519" s="47">
        <v>21</v>
      </c>
      <c r="F2519" s="47">
        <v>17760</v>
      </c>
      <c r="G2519" s="47">
        <v>16283</v>
      </c>
    </row>
    <row r="2520" spans="3:7">
      <c r="C2520" s="49">
        <f t="shared" si="41"/>
        <v>4</v>
      </c>
      <c r="D2520" s="48">
        <v>42474</v>
      </c>
      <c r="E2520" s="47">
        <v>22</v>
      </c>
      <c r="F2520" s="47">
        <v>16938</v>
      </c>
      <c r="G2520" s="47">
        <v>15373</v>
      </c>
    </row>
    <row r="2521" spans="3:7">
      <c r="C2521" s="49">
        <f t="shared" si="41"/>
        <v>4</v>
      </c>
      <c r="D2521" s="48">
        <v>42474</v>
      </c>
      <c r="E2521" s="47">
        <v>23</v>
      </c>
      <c r="F2521" s="47">
        <v>15596</v>
      </c>
      <c r="G2521" s="47">
        <v>14127</v>
      </c>
    </row>
    <row r="2522" spans="3:7">
      <c r="C2522" s="49">
        <f t="shared" si="41"/>
        <v>4</v>
      </c>
      <c r="D2522" s="48">
        <v>42474</v>
      </c>
      <c r="E2522" s="47">
        <v>24</v>
      </c>
      <c r="F2522" s="47">
        <v>14886</v>
      </c>
      <c r="G2522" s="47">
        <v>13250</v>
      </c>
    </row>
    <row r="2523" spans="3:7">
      <c r="C2523" s="49">
        <f t="shared" si="41"/>
        <v>4</v>
      </c>
      <c r="D2523" s="48">
        <v>42475</v>
      </c>
      <c r="E2523" s="47">
        <v>1</v>
      </c>
      <c r="F2523" s="47">
        <v>14411</v>
      </c>
      <c r="G2523" s="47">
        <v>12840</v>
      </c>
    </row>
    <row r="2524" spans="3:7">
      <c r="C2524" s="49">
        <f t="shared" si="41"/>
        <v>4</v>
      </c>
      <c r="D2524" s="48">
        <v>42475</v>
      </c>
      <c r="E2524" s="47">
        <v>2</v>
      </c>
      <c r="F2524" s="47">
        <v>14208</v>
      </c>
      <c r="G2524" s="47">
        <v>12675</v>
      </c>
    </row>
    <row r="2525" spans="3:7">
      <c r="C2525" s="49">
        <f t="shared" si="41"/>
        <v>4</v>
      </c>
      <c r="D2525" s="48">
        <v>42475</v>
      </c>
      <c r="E2525" s="47">
        <v>3</v>
      </c>
      <c r="F2525" s="47">
        <v>14106</v>
      </c>
      <c r="G2525" s="47">
        <v>12578</v>
      </c>
    </row>
    <row r="2526" spans="3:7">
      <c r="C2526" s="49">
        <f t="shared" si="41"/>
        <v>4</v>
      </c>
      <c r="D2526" s="48">
        <v>42475</v>
      </c>
      <c r="E2526" s="47">
        <v>4</v>
      </c>
      <c r="F2526" s="47">
        <v>14196</v>
      </c>
      <c r="G2526" s="47">
        <v>12685</v>
      </c>
    </row>
    <row r="2527" spans="3:7">
      <c r="C2527" s="49">
        <f t="shared" si="41"/>
        <v>4</v>
      </c>
      <c r="D2527" s="48">
        <v>42475</v>
      </c>
      <c r="E2527" s="47">
        <v>5</v>
      </c>
      <c r="F2527" s="47">
        <v>14846</v>
      </c>
      <c r="G2527" s="47">
        <v>13344</v>
      </c>
    </row>
    <row r="2528" spans="3:7">
      <c r="C2528" s="49">
        <f t="shared" si="41"/>
        <v>4</v>
      </c>
      <c r="D2528" s="48">
        <v>42475</v>
      </c>
      <c r="E2528" s="47">
        <v>6</v>
      </c>
      <c r="F2528" s="47">
        <v>15924</v>
      </c>
      <c r="G2528" s="47">
        <v>14578</v>
      </c>
    </row>
    <row r="2529" spans="3:7">
      <c r="C2529" s="49">
        <f t="shared" si="41"/>
        <v>4</v>
      </c>
      <c r="D2529" s="48">
        <v>42475</v>
      </c>
      <c r="E2529" s="47">
        <v>7</v>
      </c>
      <c r="F2529" s="47">
        <v>16775</v>
      </c>
      <c r="G2529" s="47">
        <v>15342</v>
      </c>
    </row>
    <row r="2530" spans="3:7">
      <c r="C2530" s="49">
        <f t="shared" si="41"/>
        <v>4</v>
      </c>
      <c r="D2530" s="48">
        <v>42475</v>
      </c>
      <c r="E2530" s="47">
        <v>8</v>
      </c>
      <c r="F2530" s="47">
        <v>16865</v>
      </c>
      <c r="G2530" s="47">
        <v>15410</v>
      </c>
    </row>
    <row r="2531" spans="3:7">
      <c r="C2531" s="49">
        <f t="shared" si="41"/>
        <v>4</v>
      </c>
      <c r="D2531" s="48">
        <v>42475</v>
      </c>
      <c r="E2531" s="47">
        <v>9</v>
      </c>
      <c r="F2531" s="47">
        <v>16513</v>
      </c>
      <c r="G2531" s="47">
        <v>15049</v>
      </c>
    </row>
    <row r="2532" spans="3:7">
      <c r="C2532" s="49">
        <f t="shared" si="41"/>
        <v>4</v>
      </c>
      <c r="D2532" s="48">
        <v>42475</v>
      </c>
      <c r="E2532" s="47">
        <v>10</v>
      </c>
      <c r="F2532" s="47">
        <v>16271</v>
      </c>
      <c r="G2532" s="47">
        <v>14761</v>
      </c>
    </row>
    <row r="2533" spans="3:7">
      <c r="C2533" s="49">
        <f t="shared" si="41"/>
        <v>4</v>
      </c>
      <c r="D2533" s="48">
        <v>42475</v>
      </c>
      <c r="E2533" s="47">
        <v>11</v>
      </c>
      <c r="F2533" s="47">
        <v>16156</v>
      </c>
      <c r="G2533" s="47">
        <v>14673</v>
      </c>
    </row>
    <row r="2534" spans="3:7">
      <c r="C2534" s="49">
        <f t="shared" si="41"/>
        <v>4</v>
      </c>
      <c r="D2534" s="48">
        <v>42475</v>
      </c>
      <c r="E2534" s="47">
        <v>12</v>
      </c>
      <c r="F2534" s="47">
        <v>15956</v>
      </c>
      <c r="G2534" s="47">
        <v>14516</v>
      </c>
    </row>
    <row r="2535" spans="3:7">
      <c r="C2535" s="49">
        <f t="shared" si="41"/>
        <v>4</v>
      </c>
      <c r="D2535" s="48">
        <v>42475</v>
      </c>
      <c r="E2535" s="47">
        <v>13</v>
      </c>
      <c r="F2535" s="47">
        <v>15703</v>
      </c>
      <c r="G2535" s="47">
        <v>14222</v>
      </c>
    </row>
    <row r="2536" spans="3:7">
      <c r="C2536" s="49">
        <f t="shared" si="41"/>
        <v>4</v>
      </c>
      <c r="D2536" s="48">
        <v>42475</v>
      </c>
      <c r="E2536" s="47">
        <v>14</v>
      </c>
      <c r="F2536" s="47">
        <v>15543</v>
      </c>
      <c r="G2536" s="47">
        <v>14066</v>
      </c>
    </row>
    <row r="2537" spans="3:7">
      <c r="C2537" s="49">
        <f t="shared" si="41"/>
        <v>4</v>
      </c>
      <c r="D2537" s="48">
        <v>42475</v>
      </c>
      <c r="E2537" s="47">
        <v>15</v>
      </c>
      <c r="F2537" s="47">
        <v>15378</v>
      </c>
      <c r="G2537" s="47">
        <v>13922</v>
      </c>
    </row>
    <row r="2538" spans="3:7">
      <c r="C2538" s="49">
        <f t="shared" si="41"/>
        <v>4</v>
      </c>
      <c r="D2538" s="48">
        <v>42475</v>
      </c>
      <c r="E2538" s="47">
        <v>16</v>
      </c>
      <c r="F2538" s="47">
        <v>15603</v>
      </c>
      <c r="G2538" s="47">
        <v>14086</v>
      </c>
    </row>
    <row r="2539" spans="3:7">
      <c r="C2539" s="49">
        <f t="shared" si="41"/>
        <v>4</v>
      </c>
      <c r="D2539" s="48">
        <v>42475</v>
      </c>
      <c r="E2539" s="47">
        <v>17</v>
      </c>
      <c r="F2539" s="47">
        <v>15907</v>
      </c>
      <c r="G2539" s="47">
        <v>14436</v>
      </c>
    </row>
    <row r="2540" spans="3:7">
      <c r="C2540" s="49">
        <f t="shared" si="41"/>
        <v>4</v>
      </c>
      <c r="D2540" s="48">
        <v>42475</v>
      </c>
      <c r="E2540" s="47">
        <v>18</v>
      </c>
      <c r="F2540" s="47">
        <v>16615</v>
      </c>
      <c r="G2540" s="47">
        <v>14676</v>
      </c>
    </row>
    <row r="2541" spans="3:7">
      <c r="C2541" s="49">
        <f t="shared" si="41"/>
        <v>4</v>
      </c>
      <c r="D2541" s="48">
        <v>42475</v>
      </c>
      <c r="E2541" s="47">
        <v>19</v>
      </c>
      <c r="F2541" s="47">
        <v>17126</v>
      </c>
      <c r="G2541" s="47">
        <v>14953</v>
      </c>
    </row>
    <row r="2542" spans="3:7">
      <c r="C2542" s="49">
        <f t="shared" si="41"/>
        <v>4</v>
      </c>
      <c r="D2542" s="48">
        <v>42475</v>
      </c>
      <c r="E2542" s="47">
        <v>20</v>
      </c>
      <c r="F2542" s="47">
        <v>17841</v>
      </c>
      <c r="G2542" s="47">
        <v>15674</v>
      </c>
    </row>
    <row r="2543" spans="3:7">
      <c r="C2543" s="49">
        <f t="shared" si="41"/>
        <v>4</v>
      </c>
      <c r="D2543" s="48">
        <v>42475</v>
      </c>
      <c r="E2543" s="47">
        <v>21</v>
      </c>
      <c r="F2543" s="47">
        <v>17498</v>
      </c>
      <c r="G2543" s="47">
        <v>15310</v>
      </c>
    </row>
    <row r="2544" spans="3:7">
      <c r="C2544" s="49">
        <f t="shared" si="41"/>
        <v>4</v>
      </c>
      <c r="D2544" s="48">
        <v>42475</v>
      </c>
      <c r="E2544" s="47">
        <v>22</v>
      </c>
      <c r="F2544" s="47">
        <v>16479</v>
      </c>
      <c r="G2544" s="47">
        <v>14276</v>
      </c>
    </row>
    <row r="2545" spans="3:7">
      <c r="C2545" s="49">
        <f t="shared" si="41"/>
        <v>4</v>
      </c>
      <c r="D2545" s="48">
        <v>42475</v>
      </c>
      <c r="E2545" s="47">
        <v>23</v>
      </c>
      <c r="F2545" s="47">
        <v>15415</v>
      </c>
      <c r="G2545" s="47">
        <v>13150</v>
      </c>
    </row>
    <row r="2546" spans="3:7">
      <c r="C2546" s="49">
        <f t="shared" si="41"/>
        <v>4</v>
      </c>
      <c r="D2546" s="48">
        <v>42475</v>
      </c>
      <c r="E2546" s="47">
        <v>24</v>
      </c>
      <c r="F2546" s="47">
        <v>14632</v>
      </c>
      <c r="G2546" s="47">
        <v>12397</v>
      </c>
    </row>
    <row r="2547" spans="3:7">
      <c r="C2547" s="49">
        <f t="shared" si="41"/>
        <v>4</v>
      </c>
      <c r="D2547" s="48">
        <v>42476</v>
      </c>
      <c r="E2547" s="47">
        <v>1</v>
      </c>
      <c r="F2547" s="47">
        <v>14295</v>
      </c>
      <c r="G2547" s="47">
        <v>11876</v>
      </c>
    </row>
    <row r="2548" spans="3:7">
      <c r="C2548" s="49">
        <f t="shared" si="41"/>
        <v>4</v>
      </c>
      <c r="D2548" s="48">
        <v>42476</v>
      </c>
      <c r="E2548" s="47">
        <v>2</v>
      </c>
      <c r="F2548" s="47">
        <v>14046</v>
      </c>
      <c r="G2548" s="47">
        <v>11613</v>
      </c>
    </row>
    <row r="2549" spans="3:7">
      <c r="C2549" s="49">
        <f t="shared" si="41"/>
        <v>4</v>
      </c>
      <c r="D2549" s="48">
        <v>42476</v>
      </c>
      <c r="E2549" s="47">
        <v>3</v>
      </c>
      <c r="F2549" s="47">
        <v>13946</v>
      </c>
      <c r="G2549" s="47">
        <v>11608</v>
      </c>
    </row>
    <row r="2550" spans="3:7">
      <c r="C2550" s="49">
        <f t="shared" si="41"/>
        <v>4</v>
      </c>
      <c r="D2550" s="48">
        <v>42476</v>
      </c>
      <c r="E2550" s="47">
        <v>4</v>
      </c>
      <c r="F2550" s="47">
        <v>14066</v>
      </c>
      <c r="G2550" s="47">
        <v>11730</v>
      </c>
    </row>
    <row r="2551" spans="3:7">
      <c r="C2551" s="49">
        <f t="shared" si="41"/>
        <v>4</v>
      </c>
      <c r="D2551" s="48">
        <v>42476</v>
      </c>
      <c r="E2551" s="47">
        <v>5</v>
      </c>
      <c r="F2551" s="47">
        <v>14312</v>
      </c>
      <c r="G2551" s="47">
        <v>12015</v>
      </c>
    </row>
    <row r="2552" spans="3:7">
      <c r="C2552" s="49">
        <f t="shared" si="41"/>
        <v>4</v>
      </c>
      <c r="D2552" s="48">
        <v>42476</v>
      </c>
      <c r="E2552" s="47">
        <v>6</v>
      </c>
      <c r="F2552" s="47">
        <v>14753</v>
      </c>
      <c r="G2552" s="47">
        <v>12467</v>
      </c>
    </row>
    <row r="2553" spans="3:7">
      <c r="C2553" s="49">
        <f t="shared" si="41"/>
        <v>4</v>
      </c>
      <c r="D2553" s="48">
        <v>42476</v>
      </c>
      <c r="E2553" s="47">
        <v>7</v>
      </c>
      <c r="F2553" s="47">
        <v>15154</v>
      </c>
      <c r="G2553" s="47">
        <v>12993</v>
      </c>
    </row>
    <row r="2554" spans="3:7">
      <c r="C2554" s="49">
        <f t="shared" si="41"/>
        <v>4</v>
      </c>
      <c r="D2554" s="48">
        <v>42476</v>
      </c>
      <c r="E2554" s="47">
        <v>8</v>
      </c>
      <c r="F2554" s="47">
        <v>15539</v>
      </c>
      <c r="G2554" s="47">
        <v>13330</v>
      </c>
    </row>
    <row r="2555" spans="3:7">
      <c r="C2555" s="49">
        <f t="shared" si="41"/>
        <v>4</v>
      </c>
      <c r="D2555" s="48">
        <v>42476</v>
      </c>
      <c r="E2555" s="47">
        <v>9</v>
      </c>
      <c r="F2555" s="47">
        <v>15868</v>
      </c>
      <c r="G2555" s="47">
        <v>13659</v>
      </c>
    </row>
    <row r="2556" spans="3:7">
      <c r="C2556" s="49">
        <f t="shared" si="41"/>
        <v>4</v>
      </c>
      <c r="D2556" s="48">
        <v>42476</v>
      </c>
      <c r="E2556" s="47">
        <v>10</v>
      </c>
      <c r="F2556" s="47">
        <v>15442</v>
      </c>
      <c r="G2556" s="47">
        <v>13312</v>
      </c>
    </row>
    <row r="2557" spans="3:7">
      <c r="C2557" s="49">
        <f t="shared" si="41"/>
        <v>4</v>
      </c>
      <c r="D2557" s="48">
        <v>42476</v>
      </c>
      <c r="E2557" s="47">
        <v>11</v>
      </c>
      <c r="F2557" s="47">
        <v>15682</v>
      </c>
      <c r="G2557" s="47">
        <v>13376</v>
      </c>
    </row>
    <row r="2558" spans="3:7">
      <c r="C2558" s="49">
        <f t="shared" si="41"/>
        <v>4</v>
      </c>
      <c r="D2558" s="48">
        <v>42476</v>
      </c>
      <c r="E2558" s="47">
        <v>12</v>
      </c>
      <c r="F2558" s="47">
        <v>15461</v>
      </c>
      <c r="G2558" s="47">
        <v>13251</v>
      </c>
    </row>
    <row r="2559" spans="3:7">
      <c r="C2559" s="49">
        <f t="shared" si="41"/>
        <v>4</v>
      </c>
      <c r="D2559" s="48">
        <v>42476</v>
      </c>
      <c r="E2559" s="47">
        <v>13</v>
      </c>
      <c r="F2559" s="47">
        <v>15246</v>
      </c>
      <c r="G2559" s="47">
        <v>13006</v>
      </c>
    </row>
    <row r="2560" spans="3:7">
      <c r="C2560" s="49">
        <f t="shared" si="41"/>
        <v>4</v>
      </c>
      <c r="D2560" s="48">
        <v>42476</v>
      </c>
      <c r="E2560" s="47">
        <v>14</v>
      </c>
      <c r="F2560" s="47">
        <v>15025</v>
      </c>
      <c r="G2560" s="47">
        <v>12742</v>
      </c>
    </row>
    <row r="2561" spans="3:7">
      <c r="C2561" s="49">
        <f t="shared" si="41"/>
        <v>4</v>
      </c>
      <c r="D2561" s="48">
        <v>42476</v>
      </c>
      <c r="E2561" s="47">
        <v>15</v>
      </c>
      <c r="F2561" s="47">
        <v>14752</v>
      </c>
      <c r="G2561" s="47">
        <v>12602</v>
      </c>
    </row>
    <row r="2562" spans="3:7">
      <c r="C2562" s="49">
        <f t="shared" si="41"/>
        <v>4</v>
      </c>
      <c r="D2562" s="48">
        <v>42476</v>
      </c>
      <c r="E2562" s="47">
        <v>16</v>
      </c>
      <c r="F2562" s="47">
        <v>14959</v>
      </c>
      <c r="G2562" s="47">
        <v>12794</v>
      </c>
    </row>
    <row r="2563" spans="3:7">
      <c r="C2563" s="49">
        <f t="shared" si="41"/>
        <v>4</v>
      </c>
      <c r="D2563" s="48">
        <v>42476</v>
      </c>
      <c r="E2563" s="47">
        <v>17</v>
      </c>
      <c r="F2563" s="47">
        <v>15846</v>
      </c>
      <c r="G2563" s="47">
        <v>13327</v>
      </c>
    </row>
    <row r="2564" spans="3:7">
      <c r="C2564" s="49">
        <f t="shared" ref="C2564:C2627" si="42">MONTH(D2564)</f>
        <v>4</v>
      </c>
      <c r="D2564" s="48">
        <v>42476</v>
      </c>
      <c r="E2564" s="47">
        <v>18</v>
      </c>
      <c r="F2564" s="47">
        <v>16627</v>
      </c>
      <c r="G2564" s="47">
        <v>13687</v>
      </c>
    </row>
    <row r="2565" spans="3:7">
      <c r="C2565" s="49">
        <f t="shared" si="42"/>
        <v>4</v>
      </c>
      <c r="D2565" s="48">
        <v>42476</v>
      </c>
      <c r="E2565" s="47">
        <v>19</v>
      </c>
      <c r="F2565" s="47">
        <v>16954</v>
      </c>
      <c r="G2565" s="47">
        <v>13975</v>
      </c>
    </row>
    <row r="2566" spans="3:7">
      <c r="C2566" s="49">
        <f t="shared" si="42"/>
        <v>4</v>
      </c>
      <c r="D2566" s="48">
        <v>42476</v>
      </c>
      <c r="E2566" s="47">
        <v>20</v>
      </c>
      <c r="F2566" s="47">
        <v>17355</v>
      </c>
      <c r="G2566" s="47">
        <v>14397</v>
      </c>
    </row>
    <row r="2567" spans="3:7">
      <c r="C2567" s="49">
        <f t="shared" si="42"/>
        <v>4</v>
      </c>
      <c r="D2567" s="48">
        <v>42476</v>
      </c>
      <c r="E2567" s="47">
        <v>21</v>
      </c>
      <c r="F2567" s="47">
        <v>17290</v>
      </c>
      <c r="G2567" s="47">
        <v>14361</v>
      </c>
    </row>
    <row r="2568" spans="3:7">
      <c r="C2568" s="49">
        <f t="shared" si="42"/>
        <v>4</v>
      </c>
      <c r="D2568" s="48">
        <v>42476</v>
      </c>
      <c r="E2568" s="47">
        <v>22</v>
      </c>
      <c r="F2568" s="47">
        <v>16384</v>
      </c>
      <c r="G2568" s="47">
        <v>13504</v>
      </c>
    </row>
    <row r="2569" spans="3:7">
      <c r="C2569" s="49">
        <f t="shared" si="42"/>
        <v>4</v>
      </c>
      <c r="D2569" s="48">
        <v>42476</v>
      </c>
      <c r="E2569" s="47">
        <v>23</v>
      </c>
      <c r="F2569" s="47">
        <v>15556</v>
      </c>
      <c r="G2569" s="47">
        <v>12598</v>
      </c>
    </row>
    <row r="2570" spans="3:7">
      <c r="C2570" s="49">
        <f t="shared" si="42"/>
        <v>4</v>
      </c>
      <c r="D2570" s="48">
        <v>42476</v>
      </c>
      <c r="E2570" s="47">
        <v>24</v>
      </c>
      <c r="F2570" s="47">
        <v>14843</v>
      </c>
      <c r="G2570" s="47">
        <v>11885</v>
      </c>
    </row>
    <row r="2571" spans="3:7">
      <c r="C2571" s="49">
        <f t="shared" si="42"/>
        <v>4</v>
      </c>
      <c r="D2571" s="48">
        <v>42477</v>
      </c>
      <c r="E2571" s="47">
        <v>1</v>
      </c>
      <c r="F2571" s="47">
        <v>14483</v>
      </c>
      <c r="G2571" s="47">
        <v>11534</v>
      </c>
    </row>
    <row r="2572" spans="3:7">
      <c r="C2572" s="49">
        <f t="shared" si="42"/>
        <v>4</v>
      </c>
      <c r="D2572" s="48">
        <v>42477</v>
      </c>
      <c r="E2572" s="47">
        <v>2</v>
      </c>
      <c r="F2572" s="47">
        <v>14142</v>
      </c>
      <c r="G2572" s="47">
        <v>11372</v>
      </c>
    </row>
    <row r="2573" spans="3:7">
      <c r="C2573" s="49">
        <f t="shared" si="42"/>
        <v>4</v>
      </c>
      <c r="D2573" s="48">
        <v>42477</v>
      </c>
      <c r="E2573" s="47">
        <v>3</v>
      </c>
      <c r="F2573" s="47">
        <v>14151</v>
      </c>
      <c r="G2573" s="47">
        <v>11291</v>
      </c>
    </row>
    <row r="2574" spans="3:7">
      <c r="C2574" s="49">
        <f t="shared" si="42"/>
        <v>4</v>
      </c>
      <c r="D2574" s="48">
        <v>42477</v>
      </c>
      <c r="E2574" s="47">
        <v>4</v>
      </c>
      <c r="F2574" s="47">
        <v>14114</v>
      </c>
      <c r="G2574" s="47">
        <v>11286</v>
      </c>
    </row>
    <row r="2575" spans="3:7">
      <c r="C2575" s="49">
        <f t="shared" si="42"/>
        <v>4</v>
      </c>
      <c r="D2575" s="48">
        <v>42477</v>
      </c>
      <c r="E2575" s="47">
        <v>5</v>
      </c>
      <c r="F2575" s="47">
        <v>14401</v>
      </c>
      <c r="G2575" s="47">
        <v>11518</v>
      </c>
    </row>
    <row r="2576" spans="3:7">
      <c r="C2576" s="49">
        <f t="shared" si="42"/>
        <v>4</v>
      </c>
      <c r="D2576" s="48">
        <v>42477</v>
      </c>
      <c r="E2576" s="47">
        <v>6</v>
      </c>
      <c r="F2576" s="47">
        <v>14747</v>
      </c>
      <c r="G2576" s="47">
        <v>11819</v>
      </c>
    </row>
    <row r="2577" spans="3:7">
      <c r="C2577" s="49">
        <f t="shared" si="42"/>
        <v>4</v>
      </c>
      <c r="D2577" s="48">
        <v>42477</v>
      </c>
      <c r="E2577" s="47">
        <v>7</v>
      </c>
      <c r="F2577" s="47">
        <v>14814</v>
      </c>
      <c r="G2577" s="47">
        <v>12125</v>
      </c>
    </row>
    <row r="2578" spans="3:7">
      <c r="C2578" s="49">
        <f t="shared" si="42"/>
        <v>4</v>
      </c>
      <c r="D2578" s="48">
        <v>42477</v>
      </c>
      <c r="E2578" s="47">
        <v>8</v>
      </c>
      <c r="F2578" s="47">
        <v>15502</v>
      </c>
      <c r="G2578" s="47">
        <v>12565</v>
      </c>
    </row>
    <row r="2579" spans="3:7">
      <c r="C2579" s="49">
        <f t="shared" si="42"/>
        <v>4</v>
      </c>
      <c r="D2579" s="48">
        <v>42477</v>
      </c>
      <c r="E2579" s="47">
        <v>9</v>
      </c>
      <c r="F2579" s="47">
        <v>15349</v>
      </c>
      <c r="G2579" s="47">
        <v>12572</v>
      </c>
    </row>
    <row r="2580" spans="3:7">
      <c r="C2580" s="49">
        <f t="shared" si="42"/>
        <v>4</v>
      </c>
      <c r="D2580" s="48">
        <v>42477</v>
      </c>
      <c r="E2580" s="47">
        <v>10</v>
      </c>
      <c r="F2580" s="47">
        <v>15692</v>
      </c>
      <c r="G2580" s="47">
        <v>12525</v>
      </c>
    </row>
    <row r="2581" spans="3:7">
      <c r="C2581" s="49">
        <f t="shared" si="42"/>
        <v>4</v>
      </c>
      <c r="D2581" s="48">
        <v>42477</v>
      </c>
      <c r="E2581" s="47">
        <v>11</v>
      </c>
      <c r="F2581" s="47">
        <v>15763</v>
      </c>
      <c r="G2581" s="47">
        <v>12561</v>
      </c>
    </row>
    <row r="2582" spans="3:7">
      <c r="C2582" s="49">
        <f t="shared" si="42"/>
        <v>4</v>
      </c>
      <c r="D2582" s="48">
        <v>42477</v>
      </c>
      <c r="E2582" s="47">
        <v>12</v>
      </c>
      <c r="F2582" s="47">
        <v>15815</v>
      </c>
      <c r="G2582" s="47">
        <v>12698</v>
      </c>
    </row>
    <row r="2583" spans="3:7">
      <c r="C2583" s="49">
        <f t="shared" si="42"/>
        <v>4</v>
      </c>
      <c r="D2583" s="48">
        <v>42477</v>
      </c>
      <c r="E2583" s="47">
        <v>13</v>
      </c>
      <c r="F2583" s="47">
        <v>15617</v>
      </c>
      <c r="G2583" s="47">
        <v>12570</v>
      </c>
    </row>
    <row r="2584" spans="3:7">
      <c r="C2584" s="49">
        <f t="shared" si="42"/>
        <v>4</v>
      </c>
      <c r="D2584" s="48">
        <v>42477</v>
      </c>
      <c r="E2584" s="47">
        <v>14</v>
      </c>
      <c r="F2584" s="47">
        <v>15305</v>
      </c>
      <c r="G2584" s="47">
        <v>12426</v>
      </c>
    </row>
    <row r="2585" spans="3:7">
      <c r="C2585" s="49">
        <f t="shared" si="42"/>
        <v>4</v>
      </c>
      <c r="D2585" s="48">
        <v>42477</v>
      </c>
      <c r="E2585" s="47">
        <v>15</v>
      </c>
      <c r="F2585" s="47">
        <v>15532</v>
      </c>
      <c r="G2585" s="47">
        <v>12491</v>
      </c>
    </row>
    <row r="2586" spans="3:7">
      <c r="C2586" s="49">
        <f t="shared" si="42"/>
        <v>4</v>
      </c>
      <c r="D2586" s="48">
        <v>42477</v>
      </c>
      <c r="E2586" s="47">
        <v>16</v>
      </c>
      <c r="F2586" s="47">
        <v>15871</v>
      </c>
      <c r="G2586" s="47">
        <v>12861</v>
      </c>
    </row>
    <row r="2587" spans="3:7">
      <c r="C2587" s="49">
        <f t="shared" si="42"/>
        <v>4</v>
      </c>
      <c r="D2587" s="48">
        <v>42477</v>
      </c>
      <c r="E2587" s="47">
        <v>17</v>
      </c>
      <c r="F2587" s="47">
        <v>16364</v>
      </c>
      <c r="G2587" s="47">
        <v>13520</v>
      </c>
    </row>
    <row r="2588" spans="3:7">
      <c r="C2588" s="49">
        <f t="shared" si="42"/>
        <v>4</v>
      </c>
      <c r="D2588" s="48">
        <v>42477</v>
      </c>
      <c r="E2588" s="47">
        <v>18</v>
      </c>
      <c r="F2588" s="47">
        <v>16823</v>
      </c>
      <c r="G2588" s="47">
        <v>13954</v>
      </c>
    </row>
    <row r="2589" spans="3:7">
      <c r="C2589" s="49">
        <f t="shared" si="42"/>
        <v>4</v>
      </c>
      <c r="D2589" s="48">
        <v>42477</v>
      </c>
      <c r="E2589" s="47">
        <v>19</v>
      </c>
      <c r="F2589" s="47">
        <v>17117</v>
      </c>
      <c r="G2589" s="47">
        <v>14312</v>
      </c>
    </row>
    <row r="2590" spans="3:7">
      <c r="C2590" s="49">
        <f t="shared" si="42"/>
        <v>4</v>
      </c>
      <c r="D2590" s="48">
        <v>42477</v>
      </c>
      <c r="E2590" s="47">
        <v>20</v>
      </c>
      <c r="F2590" s="47">
        <v>17559</v>
      </c>
      <c r="G2590" s="47">
        <v>15003</v>
      </c>
    </row>
    <row r="2591" spans="3:7">
      <c r="C2591" s="49">
        <f t="shared" si="42"/>
        <v>4</v>
      </c>
      <c r="D2591" s="48">
        <v>42477</v>
      </c>
      <c r="E2591" s="47">
        <v>21</v>
      </c>
      <c r="F2591" s="47">
        <v>17633</v>
      </c>
      <c r="G2591" s="47">
        <v>14950</v>
      </c>
    </row>
    <row r="2592" spans="3:7">
      <c r="C2592" s="49">
        <f t="shared" si="42"/>
        <v>4</v>
      </c>
      <c r="D2592" s="48">
        <v>42477</v>
      </c>
      <c r="E2592" s="47">
        <v>22</v>
      </c>
      <c r="F2592" s="47">
        <v>16855</v>
      </c>
      <c r="G2592" s="47">
        <v>14075</v>
      </c>
    </row>
    <row r="2593" spans="3:7">
      <c r="C2593" s="49">
        <f t="shared" si="42"/>
        <v>4</v>
      </c>
      <c r="D2593" s="48">
        <v>42477</v>
      </c>
      <c r="E2593" s="47">
        <v>23</v>
      </c>
      <c r="F2593" s="47">
        <v>15859</v>
      </c>
      <c r="G2593" s="47">
        <v>12991</v>
      </c>
    </row>
    <row r="2594" spans="3:7">
      <c r="C2594" s="49">
        <f t="shared" si="42"/>
        <v>4</v>
      </c>
      <c r="D2594" s="48">
        <v>42477</v>
      </c>
      <c r="E2594" s="47">
        <v>24</v>
      </c>
      <c r="F2594" s="47">
        <v>14825</v>
      </c>
      <c r="G2594" s="47">
        <v>12184</v>
      </c>
    </row>
    <row r="2595" spans="3:7">
      <c r="C2595" s="49">
        <f t="shared" si="42"/>
        <v>4</v>
      </c>
      <c r="D2595" s="48">
        <v>42478</v>
      </c>
      <c r="E2595" s="47">
        <v>1</v>
      </c>
      <c r="F2595" s="47">
        <v>14261</v>
      </c>
      <c r="G2595" s="47">
        <v>11753</v>
      </c>
    </row>
    <row r="2596" spans="3:7">
      <c r="C2596" s="49">
        <f t="shared" si="42"/>
        <v>4</v>
      </c>
      <c r="D2596" s="48">
        <v>42478</v>
      </c>
      <c r="E2596" s="47">
        <v>2</v>
      </c>
      <c r="F2596" s="47">
        <v>14445</v>
      </c>
      <c r="G2596" s="47">
        <v>11642</v>
      </c>
    </row>
    <row r="2597" spans="3:7">
      <c r="C2597" s="49">
        <f t="shared" si="42"/>
        <v>4</v>
      </c>
      <c r="D2597" s="48">
        <v>42478</v>
      </c>
      <c r="E2597" s="47">
        <v>3</v>
      </c>
      <c r="F2597" s="47">
        <v>14387</v>
      </c>
      <c r="G2597" s="47">
        <v>11638</v>
      </c>
    </row>
    <row r="2598" spans="3:7">
      <c r="C2598" s="49">
        <f t="shared" si="42"/>
        <v>4</v>
      </c>
      <c r="D2598" s="48">
        <v>42478</v>
      </c>
      <c r="E2598" s="47">
        <v>4</v>
      </c>
      <c r="F2598" s="47">
        <v>14692</v>
      </c>
      <c r="G2598" s="47">
        <v>11841</v>
      </c>
    </row>
    <row r="2599" spans="3:7">
      <c r="C2599" s="49">
        <f t="shared" si="42"/>
        <v>4</v>
      </c>
      <c r="D2599" s="48">
        <v>42478</v>
      </c>
      <c r="E2599" s="47">
        <v>5</v>
      </c>
      <c r="F2599" s="47">
        <v>14890</v>
      </c>
      <c r="G2599" s="47">
        <v>12383</v>
      </c>
    </row>
    <row r="2600" spans="3:7">
      <c r="C2600" s="49">
        <f t="shared" si="42"/>
        <v>4</v>
      </c>
      <c r="D2600" s="48">
        <v>42478</v>
      </c>
      <c r="E2600" s="47">
        <v>6</v>
      </c>
      <c r="F2600" s="47">
        <v>15876</v>
      </c>
      <c r="G2600" s="47">
        <v>13700</v>
      </c>
    </row>
    <row r="2601" spans="3:7">
      <c r="C2601" s="49">
        <f t="shared" si="42"/>
        <v>4</v>
      </c>
      <c r="D2601" s="48">
        <v>42478</v>
      </c>
      <c r="E2601" s="47">
        <v>7</v>
      </c>
      <c r="F2601" s="47">
        <v>16801</v>
      </c>
      <c r="G2601" s="47">
        <v>14743</v>
      </c>
    </row>
    <row r="2602" spans="3:7">
      <c r="C2602" s="49">
        <f t="shared" si="42"/>
        <v>4</v>
      </c>
      <c r="D2602" s="48">
        <v>42478</v>
      </c>
      <c r="E2602" s="47">
        <v>8</v>
      </c>
      <c r="F2602" s="47">
        <v>16561</v>
      </c>
      <c r="G2602" s="47">
        <v>14798</v>
      </c>
    </row>
    <row r="2603" spans="3:7">
      <c r="C2603" s="49">
        <f t="shared" si="42"/>
        <v>4</v>
      </c>
      <c r="D2603" s="48">
        <v>42478</v>
      </c>
      <c r="E2603" s="47">
        <v>9</v>
      </c>
      <c r="F2603" s="47">
        <v>16301</v>
      </c>
      <c r="G2603" s="47">
        <v>14526</v>
      </c>
    </row>
    <row r="2604" spans="3:7">
      <c r="C2604" s="49">
        <f t="shared" si="42"/>
        <v>4</v>
      </c>
      <c r="D2604" s="48">
        <v>42478</v>
      </c>
      <c r="E2604" s="47">
        <v>10</v>
      </c>
      <c r="F2604" s="47">
        <v>16378</v>
      </c>
      <c r="G2604" s="47">
        <v>14562</v>
      </c>
    </row>
    <row r="2605" spans="3:7">
      <c r="C2605" s="49">
        <f t="shared" si="42"/>
        <v>4</v>
      </c>
      <c r="D2605" s="48">
        <v>42478</v>
      </c>
      <c r="E2605" s="47">
        <v>11</v>
      </c>
      <c r="F2605" s="47">
        <v>16292</v>
      </c>
      <c r="G2605" s="47">
        <v>14521</v>
      </c>
    </row>
    <row r="2606" spans="3:7">
      <c r="C2606" s="49">
        <f t="shared" si="42"/>
        <v>4</v>
      </c>
      <c r="D2606" s="48">
        <v>42478</v>
      </c>
      <c r="E2606" s="47">
        <v>12</v>
      </c>
      <c r="F2606" s="47">
        <v>16555</v>
      </c>
      <c r="G2606" s="47">
        <v>14673</v>
      </c>
    </row>
    <row r="2607" spans="3:7">
      <c r="C2607" s="49">
        <f t="shared" si="42"/>
        <v>4</v>
      </c>
      <c r="D2607" s="48">
        <v>42478</v>
      </c>
      <c r="E2607" s="47">
        <v>13</v>
      </c>
      <c r="F2607" s="47">
        <v>16376</v>
      </c>
      <c r="G2607" s="47">
        <v>14589</v>
      </c>
    </row>
    <row r="2608" spans="3:7">
      <c r="C2608" s="49">
        <f t="shared" si="42"/>
        <v>4</v>
      </c>
      <c r="D2608" s="48">
        <v>42478</v>
      </c>
      <c r="E2608" s="47">
        <v>14</v>
      </c>
      <c r="F2608" s="47">
        <v>16361</v>
      </c>
      <c r="G2608" s="47">
        <v>14558</v>
      </c>
    </row>
    <row r="2609" spans="3:7">
      <c r="C2609" s="49">
        <f t="shared" si="42"/>
        <v>4</v>
      </c>
      <c r="D2609" s="48">
        <v>42478</v>
      </c>
      <c r="E2609" s="47">
        <v>15</v>
      </c>
      <c r="F2609" s="47">
        <v>16423</v>
      </c>
      <c r="G2609" s="47">
        <v>14580</v>
      </c>
    </row>
    <row r="2610" spans="3:7">
      <c r="C2610" s="49">
        <f t="shared" si="42"/>
        <v>4</v>
      </c>
      <c r="D2610" s="48">
        <v>42478</v>
      </c>
      <c r="E2610" s="47">
        <v>16</v>
      </c>
      <c r="F2610" s="47">
        <v>17336</v>
      </c>
      <c r="G2610" s="47">
        <v>15154</v>
      </c>
    </row>
    <row r="2611" spans="3:7">
      <c r="C2611" s="49">
        <f t="shared" si="42"/>
        <v>4</v>
      </c>
      <c r="D2611" s="48">
        <v>42478</v>
      </c>
      <c r="E2611" s="47">
        <v>17</v>
      </c>
      <c r="F2611" s="47">
        <v>17611</v>
      </c>
      <c r="G2611" s="47">
        <v>15465</v>
      </c>
    </row>
    <row r="2612" spans="3:7">
      <c r="C2612" s="49">
        <f t="shared" si="42"/>
        <v>4</v>
      </c>
      <c r="D2612" s="48">
        <v>42478</v>
      </c>
      <c r="E2612" s="47">
        <v>18</v>
      </c>
      <c r="F2612" s="47">
        <v>17810</v>
      </c>
      <c r="G2612" s="47">
        <v>15518</v>
      </c>
    </row>
    <row r="2613" spans="3:7">
      <c r="C2613" s="49">
        <f t="shared" si="42"/>
        <v>4</v>
      </c>
      <c r="D2613" s="48">
        <v>42478</v>
      </c>
      <c r="E2613" s="47">
        <v>19</v>
      </c>
      <c r="F2613" s="47">
        <v>18061</v>
      </c>
      <c r="G2613" s="47">
        <v>15807</v>
      </c>
    </row>
    <row r="2614" spans="3:7">
      <c r="C2614" s="49">
        <f t="shared" si="42"/>
        <v>4</v>
      </c>
      <c r="D2614" s="48">
        <v>42478</v>
      </c>
      <c r="E2614" s="47">
        <v>20</v>
      </c>
      <c r="F2614" s="47">
        <v>18281</v>
      </c>
      <c r="G2614" s="47">
        <v>16241</v>
      </c>
    </row>
    <row r="2615" spans="3:7">
      <c r="C2615" s="49">
        <f t="shared" si="42"/>
        <v>4</v>
      </c>
      <c r="D2615" s="48">
        <v>42478</v>
      </c>
      <c r="E2615" s="47">
        <v>21</v>
      </c>
      <c r="F2615" s="47">
        <v>18156</v>
      </c>
      <c r="G2615" s="47">
        <v>15853</v>
      </c>
    </row>
    <row r="2616" spans="3:7">
      <c r="C2616" s="49">
        <f t="shared" si="42"/>
        <v>4</v>
      </c>
      <c r="D2616" s="48">
        <v>42478</v>
      </c>
      <c r="E2616" s="47">
        <v>22</v>
      </c>
      <c r="F2616" s="47">
        <v>16955</v>
      </c>
      <c r="G2616" s="47">
        <v>14585</v>
      </c>
    </row>
    <row r="2617" spans="3:7">
      <c r="C2617" s="49">
        <f t="shared" si="42"/>
        <v>4</v>
      </c>
      <c r="D2617" s="48">
        <v>42478</v>
      </c>
      <c r="E2617" s="47">
        <v>23</v>
      </c>
      <c r="F2617" s="47">
        <v>15921</v>
      </c>
      <c r="G2617" s="47">
        <v>13417</v>
      </c>
    </row>
    <row r="2618" spans="3:7">
      <c r="C2618" s="49">
        <f t="shared" si="42"/>
        <v>4</v>
      </c>
      <c r="D2618" s="48">
        <v>42478</v>
      </c>
      <c r="E2618" s="47">
        <v>24</v>
      </c>
      <c r="F2618" s="47">
        <v>14911</v>
      </c>
      <c r="G2618" s="47">
        <v>12481</v>
      </c>
    </row>
    <row r="2619" spans="3:7">
      <c r="C2619" s="49">
        <f t="shared" si="42"/>
        <v>4</v>
      </c>
      <c r="D2619" s="48">
        <v>42479</v>
      </c>
      <c r="E2619" s="47">
        <v>1</v>
      </c>
      <c r="F2619" s="47">
        <v>14234</v>
      </c>
      <c r="G2619" s="47">
        <v>11888</v>
      </c>
    </row>
    <row r="2620" spans="3:7">
      <c r="C2620" s="49">
        <f t="shared" si="42"/>
        <v>4</v>
      </c>
      <c r="D2620" s="48">
        <v>42479</v>
      </c>
      <c r="E2620" s="47">
        <v>2</v>
      </c>
      <c r="F2620" s="47">
        <v>14156</v>
      </c>
      <c r="G2620" s="47">
        <v>11745</v>
      </c>
    </row>
    <row r="2621" spans="3:7">
      <c r="C2621" s="49">
        <f t="shared" si="42"/>
        <v>4</v>
      </c>
      <c r="D2621" s="48">
        <v>42479</v>
      </c>
      <c r="E2621" s="47">
        <v>3</v>
      </c>
      <c r="F2621" s="47">
        <v>14121</v>
      </c>
      <c r="G2621" s="47">
        <v>11660</v>
      </c>
    </row>
    <row r="2622" spans="3:7">
      <c r="C2622" s="49">
        <f t="shared" si="42"/>
        <v>4</v>
      </c>
      <c r="D2622" s="48">
        <v>42479</v>
      </c>
      <c r="E2622" s="47">
        <v>4</v>
      </c>
      <c r="F2622" s="47">
        <v>14255</v>
      </c>
      <c r="G2622" s="47">
        <v>11784</v>
      </c>
    </row>
    <row r="2623" spans="3:7">
      <c r="C2623" s="49">
        <f t="shared" si="42"/>
        <v>4</v>
      </c>
      <c r="D2623" s="48">
        <v>42479</v>
      </c>
      <c r="E2623" s="47">
        <v>5</v>
      </c>
      <c r="F2623" s="47">
        <v>14814</v>
      </c>
      <c r="G2623" s="47">
        <v>12297</v>
      </c>
    </row>
    <row r="2624" spans="3:7">
      <c r="C2624" s="49">
        <f t="shared" si="42"/>
        <v>4</v>
      </c>
      <c r="D2624" s="48">
        <v>42479</v>
      </c>
      <c r="E2624" s="47">
        <v>6</v>
      </c>
      <c r="F2624" s="47">
        <v>15989</v>
      </c>
      <c r="G2624" s="47">
        <v>13498</v>
      </c>
    </row>
    <row r="2625" spans="3:7">
      <c r="C2625" s="49">
        <f t="shared" si="42"/>
        <v>4</v>
      </c>
      <c r="D2625" s="48">
        <v>42479</v>
      </c>
      <c r="E2625" s="47">
        <v>7</v>
      </c>
      <c r="F2625" s="47">
        <v>16926</v>
      </c>
      <c r="G2625" s="47">
        <v>14735</v>
      </c>
    </row>
    <row r="2626" spans="3:7">
      <c r="C2626" s="49">
        <f t="shared" si="42"/>
        <v>4</v>
      </c>
      <c r="D2626" s="48">
        <v>42479</v>
      </c>
      <c r="E2626" s="47">
        <v>8</v>
      </c>
      <c r="F2626" s="47">
        <v>16878</v>
      </c>
      <c r="G2626" s="47">
        <v>14876</v>
      </c>
    </row>
    <row r="2627" spans="3:7">
      <c r="C2627" s="49">
        <f t="shared" si="42"/>
        <v>4</v>
      </c>
      <c r="D2627" s="48">
        <v>42479</v>
      </c>
      <c r="E2627" s="47">
        <v>9</v>
      </c>
      <c r="F2627" s="47">
        <v>16408</v>
      </c>
      <c r="G2627" s="47">
        <v>14549</v>
      </c>
    </row>
    <row r="2628" spans="3:7">
      <c r="C2628" s="49">
        <f t="shared" ref="C2628:C2691" si="43">MONTH(D2628)</f>
        <v>4</v>
      </c>
      <c r="D2628" s="48">
        <v>42479</v>
      </c>
      <c r="E2628" s="47">
        <v>10</v>
      </c>
      <c r="F2628" s="47">
        <v>16079</v>
      </c>
      <c r="G2628" s="47">
        <v>14270</v>
      </c>
    </row>
    <row r="2629" spans="3:7">
      <c r="C2629" s="49">
        <f t="shared" si="43"/>
        <v>4</v>
      </c>
      <c r="D2629" s="48">
        <v>42479</v>
      </c>
      <c r="E2629" s="47">
        <v>11</v>
      </c>
      <c r="F2629" s="47">
        <v>15997</v>
      </c>
      <c r="G2629" s="47">
        <v>14160</v>
      </c>
    </row>
    <row r="2630" spans="3:7">
      <c r="C2630" s="49">
        <f t="shared" si="43"/>
        <v>4</v>
      </c>
      <c r="D2630" s="48">
        <v>42479</v>
      </c>
      <c r="E2630" s="47">
        <v>12</v>
      </c>
      <c r="F2630" s="47">
        <v>15800</v>
      </c>
      <c r="G2630" s="47">
        <v>13970</v>
      </c>
    </row>
    <row r="2631" spans="3:7">
      <c r="C2631" s="49">
        <f t="shared" si="43"/>
        <v>4</v>
      </c>
      <c r="D2631" s="48">
        <v>42479</v>
      </c>
      <c r="E2631" s="47">
        <v>13</v>
      </c>
      <c r="F2631" s="47">
        <v>15729</v>
      </c>
      <c r="G2631" s="47">
        <v>13883</v>
      </c>
    </row>
    <row r="2632" spans="3:7">
      <c r="C2632" s="49">
        <f t="shared" si="43"/>
        <v>4</v>
      </c>
      <c r="D2632" s="48">
        <v>42479</v>
      </c>
      <c r="E2632" s="47">
        <v>14</v>
      </c>
      <c r="F2632" s="47">
        <v>15464</v>
      </c>
      <c r="G2632" s="47">
        <v>13806</v>
      </c>
    </row>
    <row r="2633" spans="3:7">
      <c r="C2633" s="49">
        <f t="shared" si="43"/>
        <v>4</v>
      </c>
      <c r="D2633" s="48">
        <v>42479</v>
      </c>
      <c r="E2633" s="47">
        <v>15</v>
      </c>
      <c r="F2633" s="47">
        <v>15728</v>
      </c>
      <c r="G2633" s="47">
        <v>13858</v>
      </c>
    </row>
    <row r="2634" spans="3:7">
      <c r="C2634" s="49">
        <f t="shared" si="43"/>
        <v>4</v>
      </c>
      <c r="D2634" s="48">
        <v>42479</v>
      </c>
      <c r="E2634" s="47">
        <v>16</v>
      </c>
      <c r="F2634" s="47">
        <v>16156</v>
      </c>
      <c r="G2634" s="47">
        <v>14330</v>
      </c>
    </row>
    <row r="2635" spans="3:7">
      <c r="C2635" s="49">
        <f t="shared" si="43"/>
        <v>4</v>
      </c>
      <c r="D2635" s="48">
        <v>42479</v>
      </c>
      <c r="E2635" s="47">
        <v>17</v>
      </c>
      <c r="F2635" s="47">
        <v>16385</v>
      </c>
      <c r="G2635" s="47">
        <v>14702</v>
      </c>
    </row>
    <row r="2636" spans="3:7">
      <c r="C2636" s="49">
        <f t="shared" si="43"/>
        <v>4</v>
      </c>
      <c r="D2636" s="48">
        <v>42479</v>
      </c>
      <c r="E2636" s="47">
        <v>18</v>
      </c>
      <c r="F2636" s="47">
        <v>16990</v>
      </c>
      <c r="G2636" s="47">
        <v>15244</v>
      </c>
    </row>
    <row r="2637" spans="3:7">
      <c r="C2637" s="49">
        <f t="shared" si="43"/>
        <v>4</v>
      </c>
      <c r="D2637" s="48">
        <v>42479</v>
      </c>
      <c r="E2637" s="47">
        <v>19</v>
      </c>
      <c r="F2637" s="47">
        <v>17182</v>
      </c>
      <c r="G2637" s="47">
        <v>15527</v>
      </c>
    </row>
    <row r="2638" spans="3:7">
      <c r="C2638" s="49">
        <f t="shared" si="43"/>
        <v>4</v>
      </c>
      <c r="D2638" s="48">
        <v>42479</v>
      </c>
      <c r="E2638" s="47">
        <v>20</v>
      </c>
      <c r="F2638" s="47">
        <v>18037</v>
      </c>
      <c r="G2638" s="47">
        <v>16283</v>
      </c>
    </row>
    <row r="2639" spans="3:7">
      <c r="C2639" s="49">
        <f t="shared" si="43"/>
        <v>4</v>
      </c>
      <c r="D2639" s="48">
        <v>42479</v>
      </c>
      <c r="E2639" s="47">
        <v>21</v>
      </c>
      <c r="F2639" s="47">
        <v>17656</v>
      </c>
      <c r="G2639" s="47">
        <v>15981</v>
      </c>
    </row>
    <row r="2640" spans="3:7">
      <c r="C2640" s="49">
        <f t="shared" si="43"/>
        <v>4</v>
      </c>
      <c r="D2640" s="48">
        <v>42479</v>
      </c>
      <c r="E2640" s="47">
        <v>22</v>
      </c>
      <c r="F2640" s="47">
        <v>16618</v>
      </c>
      <c r="G2640" s="47">
        <v>14640</v>
      </c>
    </row>
    <row r="2641" spans="3:7">
      <c r="C2641" s="49">
        <f t="shared" si="43"/>
        <v>4</v>
      </c>
      <c r="D2641" s="48">
        <v>42479</v>
      </c>
      <c r="E2641" s="47">
        <v>23</v>
      </c>
      <c r="F2641" s="47">
        <v>15426</v>
      </c>
      <c r="G2641" s="47">
        <v>13423</v>
      </c>
    </row>
    <row r="2642" spans="3:7">
      <c r="C2642" s="49">
        <f t="shared" si="43"/>
        <v>4</v>
      </c>
      <c r="D2642" s="48">
        <v>42479</v>
      </c>
      <c r="E2642" s="47">
        <v>24</v>
      </c>
      <c r="F2642" s="47">
        <v>14492</v>
      </c>
      <c r="G2642" s="47">
        <v>12652</v>
      </c>
    </row>
    <row r="2643" spans="3:7">
      <c r="C2643" s="49">
        <f t="shared" si="43"/>
        <v>4</v>
      </c>
      <c r="D2643" s="48">
        <v>42480</v>
      </c>
      <c r="E2643" s="47">
        <v>1</v>
      </c>
      <c r="F2643" s="47">
        <v>13963</v>
      </c>
      <c r="G2643" s="47">
        <v>12106</v>
      </c>
    </row>
    <row r="2644" spans="3:7">
      <c r="C2644" s="49">
        <f t="shared" si="43"/>
        <v>4</v>
      </c>
      <c r="D2644" s="48">
        <v>42480</v>
      </c>
      <c r="E2644" s="47">
        <v>2</v>
      </c>
      <c r="F2644" s="47">
        <v>13879</v>
      </c>
      <c r="G2644" s="47">
        <v>11955</v>
      </c>
    </row>
    <row r="2645" spans="3:7">
      <c r="C2645" s="49">
        <f t="shared" si="43"/>
        <v>4</v>
      </c>
      <c r="D2645" s="48">
        <v>42480</v>
      </c>
      <c r="E2645" s="47">
        <v>3</v>
      </c>
      <c r="F2645" s="47">
        <v>13786</v>
      </c>
      <c r="G2645" s="47">
        <v>11861</v>
      </c>
    </row>
    <row r="2646" spans="3:7">
      <c r="C2646" s="49">
        <f t="shared" si="43"/>
        <v>4</v>
      </c>
      <c r="D2646" s="48">
        <v>42480</v>
      </c>
      <c r="E2646" s="47">
        <v>4</v>
      </c>
      <c r="F2646" s="47">
        <v>13945</v>
      </c>
      <c r="G2646" s="47">
        <v>12040</v>
      </c>
    </row>
    <row r="2647" spans="3:7">
      <c r="C2647" s="49">
        <f t="shared" si="43"/>
        <v>4</v>
      </c>
      <c r="D2647" s="48">
        <v>42480</v>
      </c>
      <c r="E2647" s="47">
        <v>5</v>
      </c>
      <c r="F2647" s="47">
        <v>14407</v>
      </c>
      <c r="G2647" s="47">
        <v>12513</v>
      </c>
    </row>
    <row r="2648" spans="3:7">
      <c r="C2648" s="49">
        <f t="shared" si="43"/>
        <v>4</v>
      </c>
      <c r="D2648" s="48">
        <v>42480</v>
      </c>
      <c r="E2648" s="47">
        <v>6</v>
      </c>
      <c r="F2648" s="47">
        <v>15725</v>
      </c>
      <c r="G2648" s="47">
        <v>13818</v>
      </c>
    </row>
    <row r="2649" spans="3:7">
      <c r="C2649" s="49">
        <f t="shared" si="43"/>
        <v>4</v>
      </c>
      <c r="D2649" s="48">
        <v>42480</v>
      </c>
      <c r="E2649" s="47">
        <v>7</v>
      </c>
      <c r="F2649" s="47">
        <v>16677</v>
      </c>
      <c r="G2649" s="47">
        <v>14784</v>
      </c>
    </row>
    <row r="2650" spans="3:7">
      <c r="C2650" s="49">
        <f t="shared" si="43"/>
        <v>4</v>
      </c>
      <c r="D2650" s="48">
        <v>42480</v>
      </c>
      <c r="E2650" s="47">
        <v>8</v>
      </c>
      <c r="F2650" s="47">
        <v>16421</v>
      </c>
      <c r="G2650" s="47">
        <v>14804</v>
      </c>
    </row>
    <row r="2651" spans="3:7">
      <c r="C2651" s="49">
        <f t="shared" si="43"/>
        <v>4</v>
      </c>
      <c r="D2651" s="48">
        <v>42480</v>
      </c>
      <c r="E2651" s="47">
        <v>9</v>
      </c>
      <c r="F2651" s="47">
        <v>15894</v>
      </c>
      <c r="G2651" s="47">
        <v>14266</v>
      </c>
    </row>
    <row r="2652" spans="3:7">
      <c r="C2652" s="49">
        <f t="shared" si="43"/>
        <v>4</v>
      </c>
      <c r="D2652" s="48">
        <v>42480</v>
      </c>
      <c r="E2652" s="47">
        <v>10</v>
      </c>
      <c r="F2652" s="47">
        <v>15523</v>
      </c>
      <c r="G2652" s="47">
        <v>13984</v>
      </c>
    </row>
    <row r="2653" spans="3:7">
      <c r="C2653" s="49">
        <f t="shared" si="43"/>
        <v>4</v>
      </c>
      <c r="D2653" s="48">
        <v>42480</v>
      </c>
      <c r="E2653" s="47">
        <v>11</v>
      </c>
      <c r="F2653" s="47">
        <v>15500</v>
      </c>
      <c r="G2653" s="47">
        <v>13908</v>
      </c>
    </row>
    <row r="2654" spans="3:7">
      <c r="C2654" s="49">
        <f t="shared" si="43"/>
        <v>4</v>
      </c>
      <c r="D2654" s="48">
        <v>42480</v>
      </c>
      <c r="E2654" s="47">
        <v>12</v>
      </c>
      <c r="F2654" s="47">
        <v>15584</v>
      </c>
      <c r="G2654" s="47">
        <v>13884</v>
      </c>
    </row>
    <row r="2655" spans="3:7">
      <c r="C2655" s="49">
        <f t="shared" si="43"/>
        <v>4</v>
      </c>
      <c r="D2655" s="48">
        <v>42480</v>
      </c>
      <c r="E2655" s="47">
        <v>13</v>
      </c>
      <c r="F2655" s="47">
        <v>15675</v>
      </c>
      <c r="G2655" s="47">
        <v>13893</v>
      </c>
    </row>
    <row r="2656" spans="3:7">
      <c r="C2656" s="49">
        <f t="shared" si="43"/>
        <v>4</v>
      </c>
      <c r="D2656" s="48">
        <v>42480</v>
      </c>
      <c r="E2656" s="47">
        <v>14</v>
      </c>
      <c r="F2656" s="47">
        <v>15397</v>
      </c>
      <c r="G2656" s="47">
        <v>13734</v>
      </c>
    </row>
    <row r="2657" spans="3:7">
      <c r="C2657" s="49">
        <f t="shared" si="43"/>
        <v>4</v>
      </c>
      <c r="D2657" s="48">
        <v>42480</v>
      </c>
      <c r="E2657" s="47">
        <v>15</v>
      </c>
      <c r="F2657" s="47">
        <v>15565</v>
      </c>
      <c r="G2657" s="47">
        <v>13879</v>
      </c>
    </row>
    <row r="2658" spans="3:7">
      <c r="C2658" s="49">
        <f t="shared" si="43"/>
        <v>4</v>
      </c>
      <c r="D2658" s="48">
        <v>42480</v>
      </c>
      <c r="E2658" s="47">
        <v>16</v>
      </c>
      <c r="F2658" s="47">
        <v>16007</v>
      </c>
      <c r="G2658" s="47">
        <v>14294</v>
      </c>
    </row>
    <row r="2659" spans="3:7">
      <c r="C2659" s="49">
        <f t="shared" si="43"/>
        <v>4</v>
      </c>
      <c r="D2659" s="48">
        <v>42480</v>
      </c>
      <c r="E2659" s="47">
        <v>17</v>
      </c>
      <c r="F2659" s="47">
        <v>16092</v>
      </c>
      <c r="G2659" s="47">
        <v>14690</v>
      </c>
    </row>
    <row r="2660" spans="3:7">
      <c r="C2660" s="49">
        <f t="shared" si="43"/>
        <v>4</v>
      </c>
      <c r="D2660" s="48">
        <v>42480</v>
      </c>
      <c r="E2660" s="47">
        <v>18</v>
      </c>
      <c r="F2660" s="47">
        <v>16483</v>
      </c>
      <c r="G2660" s="47">
        <v>14945</v>
      </c>
    </row>
    <row r="2661" spans="3:7">
      <c r="C2661" s="49">
        <f t="shared" si="43"/>
        <v>4</v>
      </c>
      <c r="D2661" s="48">
        <v>42480</v>
      </c>
      <c r="E2661" s="47">
        <v>19</v>
      </c>
      <c r="F2661" s="47">
        <v>17593</v>
      </c>
      <c r="G2661" s="47">
        <v>15406</v>
      </c>
    </row>
    <row r="2662" spans="3:7">
      <c r="C2662" s="49">
        <f t="shared" si="43"/>
        <v>4</v>
      </c>
      <c r="D2662" s="48">
        <v>42480</v>
      </c>
      <c r="E2662" s="47">
        <v>20</v>
      </c>
      <c r="F2662" s="47">
        <v>18184</v>
      </c>
      <c r="G2662" s="47">
        <v>16040</v>
      </c>
    </row>
    <row r="2663" spans="3:7">
      <c r="C2663" s="49">
        <f t="shared" si="43"/>
        <v>4</v>
      </c>
      <c r="D2663" s="48">
        <v>42480</v>
      </c>
      <c r="E2663" s="47">
        <v>21</v>
      </c>
      <c r="F2663" s="47">
        <v>17856</v>
      </c>
      <c r="G2663" s="47">
        <v>15634</v>
      </c>
    </row>
    <row r="2664" spans="3:7">
      <c r="C2664" s="49">
        <f t="shared" si="43"/>
        <v>4</v>
      </c>
      <c r="D2664" s="48">
        <v>42480</v>
      </c>
      <c r="E2664" s="47">
        <v>22</v>
      </c>
      <c r="F2664" s="47">
        <v>16649</v>
      </c>
      <c r="G2664" s="47">
        <v>14403</v>
      </c>
    </row>
    <row r="2665" spans="3:7">
      <c r="C2665" s="49">
        <f t="shared" si="43"/>
        <v>4</v>
      </c>
      <c r="D2665" s="48">
        <v>42480</v>
      </c>
      <c r="E2665" s="47">
        <v>23</v>
      </c>
      <c r="F2665" s="47">
        <v>15686</v>
      </c>
      <c r="G2665" s="47">
        <v>13166</v>
      </c>
    </row>
    <row r="2666" spans="3:7">
      <c r="C2666" s="49">
        <f t="shared" si="43"/>
        <v>4</v>
      </c>
      <c r="D2666" s="48">
        <v>42480</v>
      </c>
      <c r="E2666" s="47">
        <v>24</v>
      </c>
      <c r="F2666" s="47">
        <v>14746</v>
      </c>
      <c r="G2666" s="47">
        <v>12358</v>
      </c>
    </row>
    <row r="2667" spans="3:7">
      <c r="C2667" s="49">
        <f t="shared" si="43"/>
        <v>4</v>
      </c>
      <c r="D2667" s="48">
        <v>42481</v>
      </c>
      <c r="E2667" s="47">
        <v>1</v>
      </c>
      <c r="F2667" s="47">
        <v>14286</v>
      </c>
      <c r="G2667" s="47">
        <v>11881</v>
      </c>
    </row>
    <row r="2668" spans="3:7">
      <c r="C2668" s="49">
        <f t="shared" si="43"/>
        <v>4</v>
      </c>
      <c r="D2668" s="48">
        <v>42481</v>
      </c>
      <c r="E2668" s="47">
        <v>2</v>
      </c>
      <c r="F2668" s="47">
        <v>14443</v>
      </c>
      <c r="G2668" s="47">
        <v>11822</v>
      </c>
    </row>
    <row r="2669" spans="3:7">
      <c r="C2669" s="49">
        <f t="shared" si="43"/>
        <v>4</v>
      </c>
      <c r="D2669" s="48">
        <v>42481</v>
      </c>
      <c r="E2669" s="47">
        <v>3</v>
      </c>
      <c r="F2669" s="47">
        <v>14176</v>
      </c>
      <c r="G2669" s="47">
        <v>11742</v>
      </c>
    </row>
    <row r="2670" spans="3:7">
      <c r="C2670" s="49">
        <f t="shared" si="43"/>
        <v>4</v>
      </c>
      <c r="D2670" s="48">
        <v>42481</v>
      </c>
      <c r="E2670" s="47">
        <v>4</v>
      </c>
      <c r="F2670" s="47">
        <v>14369</v>
      </c>
      <c r="G2670" s="47">
        <v>11928</v>
      </c>
    </row>
    <row r="2671" spans="3:7">
      <c r="C2671" s="49">
        <f t="shared" si="43"/>
        <v>4</v>
      </c>
      <c r="D2671" s="48">
        <v>42481</v>
      </c>
      <c r="E2671" s="47">
        <v>5</v>
      </c>
      <c r="F2671" s="47">
        <v>15086</v>
      </c>
      <c r="G2671" s="47">
        <v>12692</v>
      </c>
    </row>
    <row r="2672" spans="3:7">
      <c r="C2672" s="49">
        <f t="shared" si="43"/>
        <v>4</v>
      </c>
      <c r="D2672" s="48">
        <v>42481</v>
      </c>
      <c r="E2672" s="47">
        <v>6</v>
      </c>
      <c r="F2672" s="47">
        <v>16616</v>
      </c>
      <c r="G2672" s="47">
        <v>14172</v>
      </c>
    </row>
    <row r="2673" spans="3:7">
      <c r="C2673" s="49">
        <f t="shared" si="43"/>
        <v>4</v>
      </c>
      <c r="D2673" s="48">
        <v>42481</v>
      </c>
      <c r="E2673" s="47">
        <v>7</v>
      </c>
      <c r="F2673" s="47">
        <v>17353</v>
      </c>
      <c r="G2673" s="47">
        <v>15177</v>
      </c>
    </row>
    <row r="2674" spans="3:7">
      <c r="C2674" s="49">
        <f t="shared" si="43"/>
        <v>4</v>
      </c>
      <c r="D2674" s="48">
        <v>42481</v>
      </c>
      <c r="E2674" s="47">
        <v>8</v>
      </c>
      <c r="F2674" s="47">
        <v>17340</v>
      </c>
      <c r="G2674" s="47">
        <v>15438</v>
      </c>
    </row>
    <row r="2675" spans="3:7">
      <c r="C2675" s="49">
        <f t="shared" si="43"/>
        <v>4</v>
      </c>
      <c r="D2675" s="48">
        <v>42481</v>
      </c>
      <c r="E2675" s="47">
        <v>9</v>
      </c>
      <c r="F2675" s="47">
        <v>17581</v>
      </c>
      <c r="G2675" s="47">
        <v>15346</v>
      </c>
    </row>
    <row r="2676" spans="3:7">
      <c r="C2676" s="49">
        <f t="shared" si="43"/>
        <v>4</v>
      </c>
      <c r="D2676" s="48">
        <v>42481</v>
      </c>
      <c r="E2676" s="47">
        <v>10</v>
      </c>
      <c r="F2676" s="47">
        <v>17053</v>
      </c>
      <c r="G2676" s="47">
        <v>14852</v>
      </c>
    </row>
    <row r="2677" spans="3:7">
      <c r="C2677" s="49">
        <f t="shared" si="43"/>
        <v>4</v>
      </c>
      <c r="D2677" s="48">
        <v>42481</v>
      </c>
      <c r="E2677" s="47">
        <v>11</v>
      </c>
      <c r="F2677" s="47">
        <v>16698</v>
      </c>
      <c r="G2677" s="47">
        <v>14605</v>
      </c>
    </row>
    <row r="2678" spans="3:7">
      <c r="C2678" s="49">
        <f t="shared" si="43"/>
        <v>4</v>
      </c>
      <c r="D2678" s="48">
        <v>42481</v>
      </c>
      <c r="E2678" s="47">
        <v>12</v>
      </c>
      <c r="F2678" s="47">
        <v>16754</v>
      </c>
      <c r="G2678" s="47">
        <v>14603</v>
      </c>
    </row>
    <row r="2679" spans="3:7">
      <c r="C2679" s="49">
        <f t="shared" si="43"/>
        <v>4</v>
      </c>
      <c r="D2679" s="48">
        <v>42481</v>
      </c>
      <c r="E2679" s="47">
        <v>13</v>
      </c>
      <c r="F2679" s="47">
        <v>16824</v>
      </c>
      <c r="G2679" s="47">
        <v>14624</v>
      </c>
    </row>
    <row r="2680" spans="3:7">
      <c r="C2680" s="49">
        <f t="shared" si="43"/>
        <v>4</v>
      </c>
      <c r="D2680" s="48">
        <v>42481</v>
      </c>
      <c r="E2680" s="47">
        <v>14</v>
      </c>
      <c r="F2680" s="47">
        <v>17107</v>
      </c>
      <c r="G2680" s="47">
        <v>14620</v>
      </c>
    </row>
    <row r="2681" spans="3:7">
      <c r="C2681" s="49">
        <f t="shared" si="43"/>
        <v>4</v>
      </c>
      <c r="D2681" s="48">
        <v>42481</v>
      </c>
      <c r="E2681" s="47">
        <v>15</v>
      </c>
      <c r="F2681" s="47">
        <v>16949</v>
      </c>
      <c r="G2681" s="47">
        <v>14683</v>
      </c>
    </row>
    <row r="2682" spans="3:7">
      <c r="C2682" s="49">
        <f t="shared" si="43"/>
        <v>4</v>
      </c>
      <c r="D2682" s="48">
        <v>42481</v>
      </c>
      <c r="E2682" s="47">
        <v>16</v>
      </c>
      <c r="F2682" s="47">
        <v>17433</v>
      </c>
      <c r="G2682" s="47">
        <v>15162</v>
      </c>
    </row>
    <row r="2683" spans="3:7">
      <c r="C2683" s="49">
        <f t="shared" si="43"/>
        <v>4</v>
      </c>
      <c r="D2683" s="48">
        <v>42481</v>
      </c>
      <c r="E2683" s="47">
        <v>17</v>
      </c>
      <c r="F2683" s="47">
        <v>17645</v>
      </c>
      <c r="G2683" s="47">
        <v>15434</v>
      </c>
    </row>
    <row r="2684" spans="3:7">
      <c r="C2684" s="49">
        <f t="shared" si="43"/>
        <v>4</v>
      </c>
      <c r="D2684" s="48">
        <v>42481</v>
      </c>
      <c r="E2684" s="47">
        <v>18</v>
      </c>
      <c r="F2684" s="47">
        <v>17767</v>
      </c>
      <c r="G2684" s="47">
        <v>15472</v>
      </c>
    </row>
    <row r="2685" spans="3:7">
      <c r="C2685" s="49">
        <f t="shared" si="43"/>
        <v>4</v>
      </c>
      <c r="D2685" s="48">
        <v>42481</v>
      </c>
      <c r="E2685" s="47">
        <v>19</v>
      </c>
      <c r="F2685" s="47">
        <v>17835</v>
      </c>
      <c r="G2685" s="47">
        <v>15591</v>
      </c>
    </row>
    <row r="2686" spans="3:7">
      <c r="C2686" s="49">
        <f t="shared" si="43"/>
        <v>4</v>
      </c>
      <c r="D2686" s="48">
        <v>42481</v>
      </c>
      <c r="E2686" s="47">
        <v>20</v>
      </c>
      <c r="F2686" s="47">
        <v>18153</v>
      </c>
      <c r="G2686" s="47">
        <v>16109</v>
      </c>
    </row>
    <row r="2687" spans="3:7">
      <c r="C2687" s="49">
        <f t="shared" si="43"/>
        <v>4</v>
      </c>
      <c r="D2687" s="48">
        <v>42481</v>
      </c>
      <c r="E2687" s="47">
        <v>21</v>
      </c>
      <c r="F2687" s="47">
        <v>17970</v>
      </c>
      <c r="G2687" s="47">
        <v>15600</v>
      </c>
    </row>
    <row r="2688" spans="3:7">
      <c r="C2688" s="49">
        <f t="shared" si="43"/>
        <v>4</v>
      </c>
      <c r="D2688" s="48">
        <v>42481</v>
      </c>
      <c r="E2688" s="47">
        <v>22</v>
      </c>
      <c r="F2688" s="47">
        <v>17042</v>
      </c>
      <c r="G2688" s="47">
        <v>14508</v>
      </c>
    </row>
    <row r="2689" spans="3:7">
      <c r="C2689" s="49">
        <f t="shared" si="43"/>
        <v>4</v>
      </c>
      <c r="D2689" s="48">
        <v>42481</v>
      </c>
      <c r="E2689" s="47">
        <v>23</v>
      </c>
      <c r="F2689" s="47">
        <v>15750</v>
      </c>
      <c r="G2689" s="47">
        <v>13215</v>
      </c>
    </row>
    <row r="2690" spans="3:7">
      <c r="C2690" s="49">
        <f t="shared" si="43"/>
        <v>4</v>
      </c>
      <c r="D2690" s="48">
        <v>42481</v>
      </c>
      <c r="E2690" s="47">
        <v>24</v>
      </c>
      <c r="F2690" s="47">
        <v>15111</v>
      </c>
      <c r="G2690" s="47">
        <v>12498</v>
      </c>
    </row>
    <row r="2691" spans="3:7">
      <c r="C2691" s="49">
        <f t="shared" si="43"/>
        <v>4</v>
      </c>
      <c r="D2691" s="48">
        <v>42482</v>
      </c>
      <c r="E2691" s="47">
        <v>1</v>
      </c>
      <c r="F2691" s="47">
        <v>14629</v>
      </c>
      <c r="G2691" s="47">
        <v>12094</v>
      </c>
    </row>
    <row r="2692" spans="3:7">
      <c r="C2692" s="49">
        <f t="shared" ref="C2692:C2755" si="44">MONTH(D2692)</f>
        <v>4</v>
      </c>
      <c r="D2692" s="48">
        <v>42482</v>
      </c>
      <c r="E2692" s="47">
        <v>2</v>
      </c>
      <c r="F2692" s="47">
        <v>14286</v>
      </c>
      <c r="G2692" s="47">
        <v>11710</v>
      </c>
    </row>
    <row r="2693" spans="3:7">
      <c r="C2693" s="49">
        <f t="shared" si="44"/>
        <v>4</v>
      </c>
      <c r="D2693" s="48">
        <v>42482</v>
      </c>
      <c r="E2693" s="47">
        <v>3</v>
      </c>
      <c r="F2693" s="47">
        <v>14235</v>
      </c>
      <c r="G2693" s="47">
        <v>11610</v>
      </c>
    </row>
    <row r="2694" spans="3:7">
      <c r="C2694" s="49">
        <f t="shared" si="44"/>
        <v>4</v>
      </c>
      <c r="D2694" s="48">
        <v>42482</v>
      </c>
      <c r="E2694" s="47">
        <v>4</v>
      </c>
      <c r="F2694" s="47">
        <v>14373</v>
      </c>
      <c r="G2694" s="47">
        <v>11765</v>
      </c>
    </row>
    <row r="2695" spans="3:7">
      <c r="C2695" s="49">
        <f t="shared" si="44"/>
        <v>4</v>
      </c>
      <c r="D2695" s="48">
        <v>42482</v>
      </c>
      <c r="E2695" s="47">
        <v>5</v>
      </c>
      <c r="F2695" s="47">
        <v>14858</v>
      </c>
      <c r="G2695" s="47">
        <v>12365</v>
      </c>
    </row>
    <row r="2696" spans="3:7">
      <c r="C2696" s="49">
        <f t="shared" si="44"/>
        <v>4</v>
      </c>
      <c r="D2696" s="48">
        <v>42482</v>
      </c>
      <c r="E2696" s="47">
        <v>6</v>
      </c>
      <c r="F2696" s="47">
        <v>16182</v>
      </c>
      <c r="G2696" s="47">
        <v>13658</v>
      </c>
    </row>
    <row r="2697" spans="3:7">
      <c r="C2697" s="49">
        <f t="shared" si="44"/>
        <v>4</v>
      </c>
      <c r="D2697" s="48">
        <v>42482</v>
      </c>
      <c r="E2697" s="47">
        <v>7</v>
      </c>
      <c r="F2697" s="47">
        <v>17200</v>
      </c>
      <c r="G2697" s="47">
        <v>14932</v>
      </c>
    </row>
    <row r="2698" spans="3:7">
      <c r="C2698" s="49">
        <f t="shared" si="44"/>
        <v>4</v>
      </c>
      <c r="D2698" s="48">
        <v>42482</v>
      </c>
      <c r="E2698" s="47">
        <v>8</v>
      </c>
      <c r="F2698" s="47">
        <v>17315</v>
      </c>
      <c r="G2698" s="47">
        <v>15253</v>
      </c>
    </row>
    <row r="2699" spans="3:7">
      <c r="C2699" s="49">
        <f t="shared" si="44"/>
        <v>4</v>
      </c>
      <c r="D2699" s="48">
        <v>42482</v>
      </c>
      <c r="E2699" s="47">
        <v>9</v>
      </c>
      <c r="F2699" s="47">
        <v>17563</v>
      </c>
      <c r="G2699" s="47">
        <v>15426</v>
      </c>
    </row>
    <row r="2700" spans="3:7">
      <c r="C2700" s="49">
        <f t="shared" si="44"/>
        <v>4</v>
      </c>
      <c r="D2700" s="48">
        <v>42482</v>
      </c>
      <c r="E2700" s="47">
        <v>10</v>
      </c>
      <c r="F2700" s="47">
        <v>16791</v>
      </c>
      <c r="G2700" s="47">
        <v>15265</v>
      </c>
    </row>
    <row r="2701" spans="3:7">
      <c r="C2701" s="49">
        <f t="shared" si="44"/>
        <v>4</v>
      </c>
      <c r="D2701" s="48">
        <v>42482</v>
      </c>
      <c r="E2701" s="47">
        <v>11</v>
      </c>
      <c r="F2701" s="47">
        <v>16638</v>
      </c>
      <c r="G2701" s="47">
        <v>15089</v>
      </c>
    </row>
    <row r="2702" spans="3:7">
      <c r="C2702" s="49">
        <f t="shared" si="44"/>
        <v>4</v>
      </c>
      <c r="D2702" s="48">
        <v>42482</v>
      </c>
      <c r="E2702" s="47">
        <v>12</v>
      </c>
      <c r="F2702" s="47">
        <v>16588</v>
      </c>
      <c r="G2702" s="47">
        <v>14908</v>
      </c>
    </row>
    <row r="2703" spans="3:7">
      <c r="C2703" s="49">
        <f t="shared" si="44"/>
        <v>4</v>
      </c>
      <c r="D2703" s="48">
        <v>42482</v>
      </c>
      <c r="E2703" s="47">
        <v>13</v>
      </c>
      <c r="F2703" s="47">
        <v>16913</v>
      </c>
      <c r="G2703" s="47">
        <v>14816</v>
      </c>
    </row>
    <row r="2704" spans="3:7">
      <c r="C2704" s="49">
        <f t="shared" si="44"/>
        <v>4</v>
      </c>
      <c r="D2704" s="48">
        <v>42482</v>
      </c>
      <c r="E2704" s="47">
        <v>14</v>
      </c>
      <c r="F2704" s="47">
        <v>16718</v>
      </c>
      <c r="G2704" s="47">
        <v>14662</v>
      </c>
    </row>
    <row r="2705" spans="3:7">
      <c r="C2705" s="49">
        <f t="shared" si="44"/>
        <v>4</v>
      </c>
      <c r="D2705" s="48">
        <v>42482</v>
      </c>
      <c r="E2705" s="47">
        <v>15</v>
      </c>
      <c r="F2705" s="47">
        <v>16234</v>
      </c>
      <c r="G2705" s="47">
        <v>14446</v>
      </c>
    </row>
    <row r="2706" spans="3:7">
      <c r="C2706" s="49">
        <f t="shared" si="44"/>
        <v>4</v>
      </c>
      <c r="D2706" s="48">
        <v>42482</v>
      </c>
      <c r="E2706" s="47">
        <v>16</v>
      </c>
      <c r="F2706" s="47">
        <v>16316</v>
      </c>
      <c r="G2706" s="47">
        <v>14504</v>
      </c>
    </row>
    <row r="2707" spans="3:7">
      <c r="C2707" s="49">
        <f t="shared" si="44"/>
        <v>4</v>
      </c>
      <c r="D2707" s="48">
        <v>42482</v>
      </c>
      <c r="E2707" s="47">
        <v>17</v>
      </c>
      <c r="F2707" s="47">
        <v>16943</v>
      </c>
      <c r="G2707" s="47">
        <v>14574</v>
      </c>
    </row>
    <row r="2708" spans="3:7">
      <c r="C2708" s="49">
        <f t="shared" si="44"/>
        <v>4</v>
      </c>
      <c r="D2708" s="48">
        <v>42482</v>
      </c>
      <c r="E2708" s="47">
        <v>18</v>
      </c>
      <c r="F2708" s="47">
        <v>17497</v>
      </c>
      <c r="G2708" s="47">
        <v>14496</v>
      </c>
    </row>
    <row r="2709" spans="3:7">
      <c r="C2709" s="49">
        <f t="shared" si="44"/>
        <v>4</v>
      </c>
      <c r="D2709" s="48">
        <v>42482</v>
      </c>
      <c r="E2709" s="47">
        <v>19</v>
      </c>
      <c r="F2709" s="47">
        <v>17720</v>
      </c>
      <c r="G2709" s="47">
        <v>14711</v>
      </c>
    </row>
    <row r="2710" spans="3:7">
      <c r="C2710" s="49">
        <f t="shared" si="44"/>
        <v>4</v>
      </c>
      <c r="D2710" s="48">
        <v>42482</v>
      </c>
      <c r="E2710" s="47">
        <v>20</v>
      </c>
      <c r="F2710" s="47">
        <v>18311</v>
      </c>
      <c r="G2710" s="47">
        <v>15414</v>
      </c>
    </row>
    <row r="2711" spans="3:7">
      <c r="C2711" s="49">
        <f t="shared" si="44"/>
        <v>4</v>
      </c>
      <c r="D2711" s="48">
        <v>42482</v>
      </c>
      <c r="E2711" s="47">
        <v>21</v>
      </c>
      <c r="F2711" s="47">
        <v>17982</v>
      </c>
      <c r="G2711" s="47">
        <v>15174</v>
      </c>
    </row>
    <row r="2712" spans="3:7">
      <c r="C2712" s="49">
        <f t="shared" si="44"/>
        <v>4</v>
      </c>
      <c r="D2712" s="48">
        <v>42482</v>
      </c>
      <c r="E2712" s="47">
        <v>22</v>
      </c>
      <c r="F2712" s="47">
        <v>17083</v>
      </c>
      <c r="G2712" s="47">
        <v>14230</v>
      </c>
    </row>
    <row r="2713" spans="3:7">
      <c r="C2713" s="49">
        <f t="shared" si="44"/>
        <v>4</v>
      </c>
      <c r="D2713" s="48">
        <v>42482</v>
      </c>
      <c r="E2713" s="47">
        <v>23</v>
      </c>
      <c r="F2713" s="47">
        <v>16149</v>
      </c>
      <c r="G2713" s="47">
        <v>13249</v>
      </c>
    </row>
    <row r="2714" spans="3:7">
      <c r="C2714" s="49">
        <f t="shared" si="44"/>
        <v>4</v>
      </c>
      <c r="D2714" s="48">
        <v>42482</v>
      </c>
      <c r="E2714" s="47">
        <v>24</v>
      </c>
      <c r="F2714" s="47">
        <v>15410</v>
      </c>
      <c r="G2714" s="47">
        <v>12444</v>
      </c>
    </row>
    <row r="2715" spans="3:7">
      <c r="C2715" s="49">
        <f t="shared" si="44"/>
        <v>4</v>
      </c>
      <c r="D2715" s="48">
        <v>42483</v>
      </c>
      <c r="E2715" s="47">
        <v>1</v>
      </c>
      <c r="F2715" s="47">
        <v>14761</v>
      </c>
      <c r="G2715" s="47">
        <v>11954</v>
      </c>
    </row>
    <row r="2716" spans="3:7">
      <c r="C2716" s="49">
        <f t="shared" si="44"/>
        <v>4</v>
      </c>
      <c r="D2716" s="48">
        <v>42483</v>
      </c>
      <c r="E2716" s="47">
        <v>2</v>
      </c>
      <c r="F2716" s="47">
        <v>14508</v>
      </c>
      <c r="G2716" s="47">
        <v>11647</v>
      </c>
    </row>
    <row r="2717" spans="3:7">
      <c r="C2717" s="49">
        <f t="shared" si="44"/>
        <v>4</v>
      </c>
      <c r="D2717" s="48">
        <v>42483</v>
      </c>
      <c r="E2717" s="47">
        <v>3</v>
      </c>
      <c r="F2717" s="47">
        <v>14402</v>
      </c>
      <c r="G2717" s="47">
        <v>11529</v>
      </c>
    </row>
    <row r="2718" spans="3:7">
      <c r="C2718" s="49">
        <f t="shared" si="44"/>
        <v>4</v>
      </c>
      <c r="D2718" s="48">
        <v>42483</v>
      </c>
      <c r="E2718" s="47">
        <v>4</v>
      </c>
      <c r="F2718" s="47">
        <v>14399</v>
      </c>
      <c r="G2718" s="47">
        <v>11489</v>
      </c>
    </row>
    <row r="2719" spans="3:7">
      <c r="C2719" s="49">
        <f t="shared" si="44"/>
        <v>4</v>
      </c>
      <c r="D2719" s="48">
        <v>42483</v>
      </c>
      <c r="E2719" s="47">
        <v>5</v>
      </c>
      <c r="F2719" s="47">
        <v>14368</v>
      </c>
      <c r="G2719" s="47">
        <v>11672</v>
      </c>
    </row>
    <row r="2720" spans="3:7">
      <c r="C2720" s="49">
        <f t="shared" si="44"/>
        <v>4</v>
      </c>
      <c r="D2720" s="48">
        <v>42483</v>
      </c>
      <c r="E2720" s="47">
        <v>6</v>
      </c>
      <c r="F2720" s="47">
        <v>14740</v>
      </c>
      <c r="G2720" s="47">
        <v>12111</v>
      </c>
    </row>
    <row r="2721" spans="3:7">
      <c r="C2721" s="49">
        <f t="shared" si="44"/>
        <v>4</v>
      </c>
      <c r="D2721" s="48">
        <v>42483</v>
      </c>
      <c r="E2721" s="47">
        <v>7</v>
      </c>
      <c r="F2721" s="47">
        <v>15216</v>
      </c>
      <c r="G2721" s="47">
        <v>12628</v>
      </c>
    </row>
    <row r="2722" spans="3:7">
      <c r="C2722" s="49">
        <f t="shared" si="44"/>
        <v>4</v>
      </c>
      <c r="D2722" s="48">
        <v>42483</v>
      </c>
      <c r="E2722" s="47">
        <v>8</v>
      </c>
      <c r="F2722" s="47">
        <v>15782</v>
      </c>
      <c r="G2722" s="47">
        <v>13027</v>
      </c>
    </row>
    <row r="2723" spans="3:7">
      <c r="C2723" s="49">
        <f t="shared" si="44"/>
        <v>4</v>
      </c>
      <c r="D2723" s="48">
        <v>42483</v>
      </c>
      <c r="E2723" s="47">
        <v>9</v>
      </c>
      <c r="F2723" s="47">
        <v>15844</v>
      </c>
      <c r="G2723" s="47">
        <v>13114</v>
      </c>
    </row>
    <row r="2724" spans="3:7">
      <c r="C2724" s="49">
        <f t="shared" si="44"/>
        <v>4</v>
      </c>
      <c r="D2724" s="48">
        <v>42483</v>
      </c>
      <c r="E2724" s="47">
        <v>10</v>
      </c>
      <c r="F2724" s="47">
        <v>15896</v>
      </c>
      <c r="G2724" s="47">
        <v>13016</v>
      </c>
    </row>
    <row r="2725" spans="3:7">
      <c r="C2725" s="49">
        <f t="shared" si="44"/>
        <v>4</v>
      </c>
      <c r="D2725" s="48">
        <v>42483</v>
      </c>
      <c r="E2725" s="47">
        <v>11</v>
      </c>
      <c r="F2725" s="47">
        <v>15916</v>
      </c>
      <c r="G2725" s="47">
        <v>13034</v>
      </c>
    </row>
    <row r="2726" spans="3:7">
      <c r="C2726" s="49">
        <f t="shared" si="44"/>
        <v>4</v>
      </c>
      <c r="D2726" s="48">
        <v>42483</v>
      </c>
      <c r="E2726" s="47">
        <v>12</v>
      </c>
      <c r="F2726" s="47">
        <v>15811</v>
      </c>
      <c r="G2726" s="47">
        <v>12933</v>
      </c>
    </row>
    <row r="2727" spans="3:7">
      <c r="C2727" s="49">
        <f t="shared" si="44"/>
        <v>4</v>
      </c>
      <c r="D2727" s="48">
        <v>42483</v>
      </c>
      <c r="E2727" s="47">
        <v>13</v>
      </c>
      <c r="F2727" s="47">
        <v>15541</v>
      </c>
      <c r="G2727" s="47">
        <v>12719</v>
      </c>
    </row>
    <row r="2728" spans="3:7">
      <c r="C2728" s="49">
        <f t="shared" si="44"/>
        <v>4</v>
      </c>
      <c r="D2728" s="48">
        <v>42483</v>
      </c>
      <c r="E2728" s="47">
        <v>14</v>
      </c>
      <c r="F2728" s="47">
        <v>15315</v>
      </c>
      <c r="G2728" s="47">
        <v>12421</v>
      </c>
    </row>
    <row r="2729" spans="3:7">
      <c r="C2729" s="49">
        <f t="shared" si="44"/>
        <v>4</v>
      </c>
      <c r="D2729" s="48">
        <v>42483</v>
      </c>
      <c r="E2729" s="47">
        <v>15</v>
      </c>
      <c r="F2729" s="47">
        <v>15142</v>
      </c>
      <c r="G2729" s="47">
        <v>12251</v>
      </c>
    </row>
    <row r="2730" spans="3:7">
      <c r="C2730" s="49">
        <f t="shared" si="44"/>
        <v>4</v>
      </c>
      <c r="D2730" s="48">
        <v>42483</v>
      </c>
      <c r="E2730" s="47">
        <v>16</v>
      </c>
      <c r="F2730" s="47">
        <v>15380</v>
      </c>
      <c r="G2730" s="47">
        <v>12491</v>
      </c>
    </row>
    <row r="2731" spans="3:7">
      <c r="C2731" s="49">
        <f t="shared" si="44"/>
        <v>4</v>
      </c>
      <c r="D2731" s="48">
        <v>42483</v>
      </c>
      <c r="E2731" s="47">
        <v>17</v>
      </c>
      <c r="F2731" s="47">
        <v>15980</v>
      </c>
      <c r="G2731" s="47">
        <v>13095</v>
      </c>
    </row>
    <row r="2732" spans="3:7">
      <c r="C2732" s="49">
        <f t="shared" si="44"/>
        <v>4</v>
      </c>
      <c r="D2732" s="48">
        <v>42483</v>
      </c>
      <c r="E2732" s="47">
        <v>18</v>
      </c>
      <c r="F2732" s="47">
        <v>16494</v>
      </c>
      <c r="G2732" s="47">
        <v>13604</v>
      </c>
    </row>
    <row r="2733" spans="3:7">
      <c r="C2733" s="49">
        <f t="shared" si="44"/>
        <v>4</v>
      </c>
      <c r="D2733" s="48">
        <v>42483</v>
      </c>
      <c r="E2733" s="47">
        <v>19</v>
      </c>
      <c r="F2733" s="47">
        <v>16684</v>
      </c>
      <c r="G2733" s="47">
        <v>13804</v>
      </c>
    </row>
    <row r="2734" spans="3:7">
      <c r="C2734" s="49">
        <f t="shared" si="44"/>
        <v>4</v>
      </c>
      <c r="D2734" s="48">
        <v>42483</v>
      </c>
      <c r="E2734" s="47">
        <v>20</v>
      </c>
      <c r="F2734" s="47">
        <v>16986</v>
      </c>
      <c r="G2734" s="47">
        <v>14492</v>
      </c>
    </row>
    <row r="2735" spans="3:7">
      <c r="C2735" s="49">
        <f t="shared" si="44"/>
        <v>4</v>
      </c>
      <c r="D2735" s="48">
        <v>42483</v>
      </c>
      <c r="E2735" s="47">
        <v>21</v>
      </c>
      <c r="F2735" s="47">
        <v>16919</v>
      </c>
      <c r="G2735" s="47">
        <v>14375</v>
      </c>
    </row>
    <row r="2736" spans="3:7">
      <c r="C2736" s="49">
        <f t="shared" si="44"/>
        <v>4</v>
      </c>
      <c r="D2736" s="48">
        <v>42483</v>
      </c>
      <c r="E2736" s="47">
        <v>22</v>
      </c>
      <c r="F2736" s="47">
        <v>16370</v>
      </c>
      <c r="G2736" s="47">
        <v>13722</v>
      </c>
    </row>
    <row r="2737" spans="3:7">
      <c r="C2737" s="49">
        <f t="shared" si="44"/>
        <v>4</v>
      </c>
      <c r="D2737" s="48">
        <v>42483</v>
      </c>
      <c r="E2737" s="47">
        <v>23</v>
      </c>
      <c r="F2737" s="47">
        <v>15580</v>
      </c>
      <c r="G2737" s="47">
        <v>12928</v>
      </c>
    </row>
    <row r="2738" spans="3:7">
      <c r="C2738" s="49">
        <f t="shared" si="44"/>
        <v>4</v>
      </c>
      <c r="D2738" s="48">
        <v>42483</v>
      </c>
      <c r="E2738" s="47">
        <v>24</v>
      </c>
      <c r="F2738" s="47">
        <v>14948</v>
      </c>
      <c r="G2738" s="47">
        <v>12303</v>
      </c>
    </row>
    <row r="2739" spans="3:7">
      <c r="C2739" s="49">
        <f t="shared" si="44"/>
        <v>4</v>
      </c>
      <c r="D2739" s="48">
        <v>42484</v>
      </c>
      <c r="E2739" s="47">
        <v>1</v>
      </c>
      <c r="F2739" s="47">
        <v>14508</v>
      </c>
      <c r="G2739" s="47">
        <v>11864</v>
      </c>
    </row>
    <row r="2740" spans="3:7">
      <c r="C2740" s="49">
        <f t="shared" si="44"/>
        <v>4</v>
      </c>
      <c r="D2740" s="48">
        <v>42484</v>
      </c>
      <c r="E2740" s="47">
        <v>2</v>
      </c>
      <c r="F2740" s="47">
        <v>14328</v>
      </c>
      <c r="G2740" s="47">
        <v>11557</v>
      </c>
    </row>
    <row r="2741" spans="3:7">
      <c r="C2741" s="49">
        <f t="shared" si="44"/>
        <v>4</v>
      </c>
      <c r="D2741" s="48">
        <v>42484</v>
      </c>
      <c r="E2741" s="47">
        <v>3</v>
      </c>
      <c r="F2741" s="47">
        <v>14150</v>
      </c>
      <c r="G2741" s="47">
        <v>11452</v>
      </c>
    </row>
    <row r="2742" spans="3:7">
      <c r="C2742" s="49">
        <f t="shared" si="44"/>
        <v>4</v>
      </c>
      <c r="D2742" s="48">
        <v>42484</v>
      </c>
      <c r="E2742" s="47">
        <v>4</v>
      </c>
      <c r="F2742" s="47">
        <v>14221</v>
      </c>
      <c r="G2742" s="47">
        <v>11496</v>
      </c>
    </row>
    <row r="2743" spans="3:7">
      <c r="C2743" s="49">
        <f t="shared" si="44"/>
        <v>4</v>
      </c>
      <c r="D2743" s="48">
        <v>42484</v>
      </c>
      <c r="E2743" s="47">
        <v>5</v>
      </c>
      <c r="F2743" s="47">
        <v>14346</v>
      </c>
      <c r="G2743" s="47">
        <v>11575</v>
      </c>
    </row>
    <row r="2744" spans="3:7">
      <c r="C2744" s="49">
        <f t="shared" si="44"/>
        <v>4</v>
      </c>
      <c r="D2744" s="48">
        <v>42484</v>
      </c>
      <c r="E2744" s="47">
        <v>6</v>
      </c>
      <c r="F2744" s="47">
        <v>14521</v>
      </c>
      <c r="G2744" s="47">
        <v>11777</v>
      </c>
    </row>
    <row r="2745" spans="3:7">
      <c r="C2745" s="49">
        <f t="shared" si="44"/>
        <v>4</v>
      </c>
      <c r="D2745" s="48">
        <v>42484</v>
      </c>
      <c r="E2745" s="47">
        <v>7</v>
      </c>
      <c r="F2745" s="47">
        <v>14815</v>
      </c>
      <c r="G2745" s="47">
        <v>12238</v>
      </c>
    </row>
    <row r="2746" spans="3:7">
      <c r="C2746" s="49">
        <f t="shared" si="44"/>
        <v>4</v>
      </c>
      <c r="D2746" s="48">
        <v>42484</v>
      </c>
      <c r="E2746" s="47">
        <v>8</v>
      </c>
      <c r="F2746" s="47">
        <v>15382</v>
      </c>
      <c r="G2746" s="47">
        <v>12542</v>
      </c>
    </row>
    <row r="2747" spans="3:7">
      <c r="C2747" s="49">
        <f t="shared" si="44"/>
        <v>4</v>
      </c>
      <c r="D2747" s="48">
        <v>42484</v>
      </c>
      <c r="E2747" s="47">
        <v>9</v>
      </c>
      <c r="F2747" s="47">
        <v>15755</v>
      </c>
      <c r="G2747" s="47">
        <v>12912</v>
      </c>
    </row>
    <row r="2748" spans="3:7">
      <c r="C2748" s="49">
        <f t="shared" si="44"/>
        <v>4</v>
      </c>
      <c r="D2748" s="48">
        <v>42484</v>
      </c>
      <c r="E2748" s="47">
        <v>10</v>
      </c>
      <c r="F2748" s="47">
        <v>16046</v>
      </c>
      <c r="G2748" s="47">
        <v>13166</v>
      </c>
    </row>
    <row r="2749" spans="3:7">
      <c r="C2749" s="49">
        <f t="shared" si="44"/>
        <v>4</v>
      </c>
      <c r="D2749" s="48">
        <v>42484</v>
      </c>
      <c r="E2749" s="47">
        <v>11</v>
      </c>
      <c r="F2749" s="47">
        <v>15931</v>
      </c>
      <c r="G2749" s="47">
        <v>13108</v>
      </c>
    </row>
    <row r="2750" spans="3:7">
      <c r="C2750" s="49">
        <f t="shared" si="44"/>
        <v>4</v>
      </c>
      <c r="D2750" s="48">
        <v>42484</v>
      </c>
      <c r="E2750" s="47">
        <v>12</v>
      </c>
      <c r="F2750" s="47">
        <v>15771</v>
      </c>
      <c r="G2750" s="47">
        <v>13038</v>
      </c>
    </row>
    <row r="2751" spans="3:7">
      <c r="C2751" s="49">
        <f t="shared" si="44"/>
        <v>4</v>
      </c>
      <c r="D2751" s="48">
        <v>42484</v>
      </c>
      <c r="E2751" s="47">
        <v>13</v>
      </c>
      <c r="F2751" s="47">
        <v>15652</v>
      </c>
      <c r="G2751" s="47">
        <v>12842</v>
      </c>
    </row>
    <row r="2752" spans="3:7">
      <c r="C2752" s="49">
        <f t="shared" si="44"/>
        <v>4</v>
      </c>
      <c r="D2752" s="48">
        <v>42484</v>
      </c>
      <c r="E2752" s="47">
        <v>14</v>
      </c>
      <c r="F2752" s="47">
        <v>15682</v>
      </c>
      <c r="G2752" s="47">
        <v>12792</v>
      </c>
    </row>
    <row r="2753" spans="3:7">
      <c r="C2753" s="49">
        <f t="shared" si="44"/>
        <v>4</v>
      </c>
      <c r="D2753" s="48">
        <v>42484</v>
      </c>
      <c r="E2753" s="47">
        <v>15</v>
      </c>
      <c r="F2753" s="47">
        <v>15944</v>
      </c>
      <c r="G2753" s="47">
        <v>13024</v>
      </c>
    </row>
    <row r="2754" spans="3:7">
      <c r="C2754" s="49">
        <f t="shared" si="44"/>
        <v>4</v>
      </c>
      <c r="D2754" s="48">
        <v>42484</v>
      </c>
      <c r="E2754" s="47">
        <v>16</v>
      </c>
      <c r="F2754" s="47">
        <v>15982</v>
      </c>
      <c r="G2754" s="47">
        <v>13448</v>
      </c>
    </row>
    <row r="2755" spans="3:7">
      <c r="C2755" s="49">
        <f t="shared" si="44"/>
        <v>4</v>
      </c>
      <c r="D2755" s="48">
        <v>42484</v>
      </c>
      <c r="E2755" s="47">
        <v>17</v>
      </c>
      <c r="F2755" s="47">
        <v>16612</v>
      </c>
      <c r="G2755" s="47">
        <v>14142</v>
      </c>
    </row>
    <row r="2756" spans="3:7">
      <c r="C2756" s="49">
        <f t="shared" ref="C2756:C2819" si="45">MONTH(D2756)</f>
        <v>4</v>
      </c>
      <c r="D2756" s="48">
        <v>42484</v>
      </c>
      <c r="E2756" s="47">
        <v>18</v>
      </c>
      <c r="F2756" s="47">
        <v>16918</v>
      </c>
      <c r="G2756" s="47">
        <v>14537</v>
      </c>
    </row>
    <row r="2757" spans="3:7">
      <c r="C2757" s="49">
        <f t="shared" si="45"/>
        <v>4</v>
      </c>
      <c r="D2757" s="48">
        <v>42484</v>
      </c>
      <c r="E2757" s="47">
        <v>19</v>
      </c>
      <c r="F2757" s="47">
        <v>16917</v>
      </c>
      <c r="G2757" s="47">
        <v>14624</v>
      </c>
    </row>
    <row r="2758" spans="3:7">
      <c r="C2758" s="49">
        <f t="shared" si="45"/>
        <v>4</v>
      </c>
      <c r="D2758" s="48">
        <v>42484</v>
      </c>
      <c r="E2758" s="47">
        <v>20</v>
      </c>
      <c r="F2758" s="47">
        <v>16701</v>
      </c>
      <c r="G2758" s="47">
        <v>15023</v>
      </c>
    </row>
    <row r="2759" spans="3:7">
      <c r="C2759" s="49">
        <f t="shared" si="45"/>
        <v>4</v>
      </c>
      <c r="D2759" s="48">
        <v>42484</v>
      </c>
      <c r="E2759" s="47">
        <v>21</v>
      </c>
      <c r="F2759" s="47">
        <v>16881</v>
      </c>
      <c r="G2759" s="47">
        <v>14805</v>
      </c>
    </row>
    <row r="2760" spans="3:7">
      <c r="C2760" s="49">
        <f t="shared" si="45"/>
        <v>4</v>
      </c>
      <c r="D2760" s="48">
        <v>42484</v>
      </c>
      <c r="E2760" s="47">
        <v>22</v>
      </c>
      <c r="F2760" s="47">
        <v>16575</v>
      </c>
      <c r="G2760" s="47">
        <v>14039</v>
      </c>
    </row>
    <row r="2761" spans="3:7">
      <c r="C2761" s="49">
        <f t="shared" si="45"/>
        <v>4</v>
      </c>
      <c r="D2761" s="48">
        <v>42484</v>
      </c>
      <c r="E2761" s="47">
        <v>23</v>
      </c>
      <c r="F2761" s="47">
        <v>15501</v>
      </c>
      <c r="G2761" s="47">
        <v>12990</v>
      </c>
    </row>
    <row r="2762" spans="3:7">
      <c r="C2762" s="49">
        <f t="shared" si="45"/>
        <v>4</v>
      </c>
      <c r="D2762" s="48">
        <v>42484</v>
      </c>
      <c r="E2762" s="47">
        <v>24</v>
      </c>
      <c r="F2762" s="47">
        <v>14946</v>
      </c>
      <c r="G2762" s="47">
        <v>12269</v>
      </c>
    </row>
    <row r="2763" spans="3:7">
      <c r="C2763" s="49">
        <f t="shared" si="45"/>
        <v>4</v>
      </c>
      <c r="D2763" s="48">
        <v>42485</v>
      </c>
      <c r="E2763" s="47">
        <v>1</v>
      </c>
      <c r="F2763" s="47">
        <v>14578</v>
      </c>
      <c r="G2763" s="47">
        <v>11860</v>
      </c>
    </row>
    <row r="2764" spans="3:7">
      <c r="C2764" s="49">
        <f t="shared" si="45"/>
        <v>4</v>
      </c>
      <c r="D2764" s="48">
        <v>42485</v>
      </c>
      <c r="E2764" s="47">
        <v>2</v>
      </c>
      <c r="F2764" s="47">
        <v>14294</v>
      </c>
      <c r="G2764" s="47">
        <v>11601</v>
      </c>
    </row>
    <row r="2765" spans="3:7">
      <c r="C2765" s="49">
        <f t="shared" si="45"/>
        <v>4</v>
      </c>
      <c r="D2765" s="48">
        <v>42485</v>
      </c>
      <c r="E2765" s="47">
        <v>3</v>
      </c>
      <c r="F2765" s="47">
        <v>14500</v>
      </c>
      <c r="G2765" s="47">
        <v>11689</v>
      </c>
    </row>
    <row r="2766" spans="3:7">
      <c r="C2766" s="49">
        <f t="shared" si="45"/>
        <v>4</v>
      </c>
      <c r="D2766" s="48">
        <v>42485</v>
      </c>
      <c r="E2766" s="47">
        <v>4</v>
      </c>
      <c r="F2766" s="47">
        <v>14479</v>
      </c>
      <c r="G2766" s="47">
        <v>11823</v>
      </c>
    </row>
    <row r="2767" spans="3:7">
      <c r="C2767" s="49">
        <f t="shared" si="45"/>
        <v>4</v>
      </c>
      <c r="D2767" s="48">
        <v>42485</v>
      </c>
      <c r="E2767" s="47">
        <v>5</v>
      </c>
      <c r="F2767" s="47">
        <v>15063</v>
      </c>
      <c r="G2767" s="47">
        <v>12369</v>
      </c>
    </row>
    <row r="2768" spans="3:7">
      <c r="C2768" s="49">
        <f t="shared" si="45"/>
        <v>4</v>
      </c>
      <c r="D2768" s="48">
        <v>42485</v>
      </c>
      <c r="E2768" s="47">
        <v>6</v>
      </c>
      <c r="F2768" s="47">
        <v>16333</v>
      </c>
      <c r="G2768" s="47">
        <v>13738</v>
      </c>
    </row>
    <row r="2769" spans="3:7">
      <c r="C2769" s="49">
        <f t="shared" si="45"/>
        <v>4</v>
      </c>
      <c r="D2769" s="48">
        <v>42485</v>
      </c>
      <c r="E2769" s="47">
        <v>7</v>
      </c>
      <c r="F2769" s="47">
        <v>17559</v>
      </c>
      <c r="G2769" s="47">
        <v>14939</v>
      </c>
    </row>
    <row r="2770" spans="3:7">
      <c r="C2770" s="49">
        <f t="shared" si="45"/>
        <v>4</v>
      </c>
      <c r="D2770" s="48">
        <v>42485</v>
      </c>
      <c r="E2770" s="47">
        <v>8</v>
      </c>
      <c r="F2770" s="47">
        <v>18188</v>
      </c>
      <c r="G2770" s="47">
        <v>15489</v>
      </c>
    </row>
    <row r="2771" spans="3:7">
      <c r="C2771" s="49">
        <f t="shared" si="45"/>
        <v>4</v>
      </c>
      <c r="D2771" s="48">
        <v>42485</v>
      </c>
      <c r="E2771" s="47">
        <v>9</v>
      </c>
      <c r="F2771" s="47">
        <v>18465</v>
      </c>
      <c r="G2771" s="47">
        <v>15617</v>
      </c>
    </row>
    <row r="2772" spans="3:7">
      <c r="C2772" s="49">
        <f t="shared" si="45"/>
        <v>4</v>
      </c>
      <c r="D2772" s="48">
        <v>42485</v>
      </c>
      <c r="E2772" s="47">
        <v>10</v>
      </c>
      <c r="F2772" s="47">
        <v>18439</v>
      </c>
      <c r="G2772" s="47">
        <v>15504</v>
      </c>
    </row>
    <row r="2773" spans="3:7">
      <c r="C2773" s="49">
        <f t="shared" si="45"/>
        <v>4</v>
      </c>
      <c r="D2773" s="48">
        <v>42485</v>
      </c>
      <c r="E2773" s="47">
        <v>11</v>
      </c>
      <c r="F2773" s="47">
        <v>17712</v>
      </c>
      <c r="G2773" s="47">
        <v>15278</v>
      </c>
    </row>
    <row r="2774" spans="3:7">
      <c r="C2774" s="49">
        <f t="shared" si="45"/>
        <v>4</v>
      </c>
      <c r="D2774" s="48">
        <v>42485</v>
      </c>
      <c r="E2774" s="47">
        <v>12</v>
      </c>
      <c r="F2774" s="47">
        <v>17498</v>
      </c>
      <c r="G2774" s="47">
        <v>15114</v>
      </c>
    </row>
    <row r="2775" spans="3:7">
      <c r="C2775" s="49">
        <f t="shared" si="45"/>
        <v>4</v>
      </c>
      <c r="D2775" s="48">
        <v>42485</v>
      </c>
      <c r="E2775" s="47">
        <v>13</v>
      </c>
      <c r="F2775" s="47">
        <v>17338</v>
      </c>
      <c r="G2775" s="47">
        <v>14928</v>
      </c>
    </row>
    <row r="2776" spans="3:7">
      <c r="C2776" s="49">
        <f t="shared" si="45"/>
        <v>4</v>
      </c>
      <c r="D2776" s="48">
        <v>42485</v>
      </c>
      <c r="E2776" s="47">
        <v>14</v>
      </c>
      <c r="F2776" s="47">
        <v>17301</v>
      </c>
      <c r="G2776" s="47">
        <v>14917</v>
      </c>
    </row>
    <row r="2777" spans="3:7">
      <c r="C2777" s="49">
        <f t="shared" si="45"/>
        <v>4</v>
      </c>
      <c r="D2777" s="48">
        <v>42485</v>
      </c>
      <c r="E2777" s="47">
        <v>15</v>
      </c>
      <c r="F2777" s="47">
        <v>17714</v>
      </c>
      <c r="G2777" s="47">
        <v>15105</v>
      </c>
    </row>
    <row r="2778" spans="3:7">
      <c r="C2778" s="49">
        <f t="shared" si="45"/>
        <v>4</v>
      </c>
      <c r="D2778" s="48">
        <v>42485</v>
      </c>
      <c r="E2778" s="47">
        <v>16</v>
      </c>
      <c r="F2778" s="47">
        <v>18050</v>
      </c>
      <c r="G2778" s="47">
        <v>15512</v>
      </c>
    </row>
    <row r="2779" spans="3:7">
      <c r="C2779" s="49">
        <f t="shared" si="45"/>
        <v>4</v>
      </c>
      <c r="D2779" s="48">
        <v>42485</v>
      </c>
      <c r="E2779" s="47">
        <v>17</v>
      </c>
      <c r="F2779" s="47">
        <v>18596</v>
      </c>
      <c r="G2779" s="47">
        <v>16091</v>
      </c>
    </row>
    <row r="2780" spans="3:7">
      <c r="C2780" s="49">
        <f t="shared" si="45"/>
        <v>4</v>
      </c>
      <c r="D2780" s="48">
        <v>42485</v>
      </c>
      <c r="E2780" s="47">
        <v>18</v>
      </c>
      <c r="F2780" s="47">
        <v>18657</v>
      </c>
      <c r="G2780" s="47">
        <v>16070</v>
      </c>
    </row>
    <row r="2781" spans="3:7">
      <c r="C2781" s="49">
        <f t="shared" si="45"/>
        <v>4</v>
      </c>
      <c r="D2781" s="48">
        <v>42485</v>
      </c>
      <c r="E2781" s="47">
        <v>19</v>
      </c>
      <c r="F2781" s="47">
        <v>18996</v>
      </c>
      <c r="G2781" s="47">
        <v>16309</v>
      </c>
    </row>
    <row r="2782" spans="3:7">
      <c r="C2782" s="49">
        <f t="shared" si="45"/>
        <v>4</v>
      </c>
      <c r="D2782" s="48">
        <v>42485</v>
      </c>
      <c r="E2782" s="47">
        <v>20</v>
      </c>
      <c r="F2782" s="47">
        <v>18905</v>
      </c>
      <c r="G2782" s="47">
        <v>16774</v>
      </c>
    </row>
    <row r="2783" spans="3:7">
      <c r="C2783" s="49">
        <f t="shared" si="45"/>
        <v>4</v>
      </c>
      <c r="D2783" s="48">
        <v>42485</v>
      </c>
      <c r="E2783" s="47">
        <v>21</v>
      </c>
      <c r="F2783" s="47">
        <v>18830</v>
      </c>
      <c r="G2783" s="47">
        <v>16175</v>
      </c>
    </row>
    <row r="2784" spans="3:7">
      <c r="C2784" s="49">
        <f t="shared" si="45"/>
        <v>4</v>
      </c>
      <c r="D2784" s="48">
        <v>42485</v>
      </c>
      <c r="E2784" s="47">
        <v>22</v>
      </c>
      <c r="F2784" s="47">
        <v>17400</v>
      </c>
      <c r="G2784" s="47">
        <v>14853</v>
      </c>
    </row>
    <row r="2785" spans="3:7">
      <c r="C2785" s="49">
        <f t="shared" si="45"/>
        <v>4</v>
      </c>
      <c r="D2785" s="48">
        <v>42485</v>
      </c>
      <c r="E2785" s="47">
        <v>23</v>
      </c>
      <c r="F2785" s="47">
        <v>16537</v>
      </c>
      <c r="G2785" s="47">
        <v>13795</v>
      </c>
    </row>
    <row r="2786" spans="3:7">
      <c r="C2786" s="49">
        <f t="shared" si="45"/>
        <v>4</v>
      </c>
      <c r="D2786" s="48">
        <v>42485</v>
      </c>
      <c r="E2786" s="47">
        <v>24</v>
      </c>
      <c r="F2786" s="47">
        <v>15533</v>
      </c>
      <c r="G2786" s="47">
        <v>12895</v>
      </c>
    </row>
    <row r="2787" spans="3:7">
      <c r="C2787" s="49">
        <f t="shared" si="45"/>
        <v>4</v>
      </c>
      <c r="D2787" s="48">
        <v>42486</v>
      </c>
      <c r="E2787" s="47">
        <v>1</v>
      </c>
      <c r="F2787" s="47">
        <v>15330</v>
      </c>
      <c r="G2787" s="47">
        <v>12719</v>
      </c>
    </row>
    <row r="2788" spans="3:7">
      <c r="C2788" s="49">
        <f t="shared" si="45"/>
        <v>4</v>
      </c>
      <c r="D2788" s="48">
        <v>42486</v>
      </c>
      <c r="E2788" s="47">
        <v>2</v>
      </c>
      <c r="F2788" s="47">
        <v>14849</v>
      </c>
      <c r="G2788" s="47">
        <v>12567</v>
      </c>
    </row>
    <row r="2789" spans="3:7">
      <c r="C2789" s="49">
        <f t="shared" si="45"/>
        <v>4</v>
      </c>
      <c r="D2789" s="48">
        <v>42486</v>
      </c>
      <c r="E2789" s="47">
        <v>3</v>
      </c>
      <c r="F2789" s="47">
        <v>14668</v>
      </c>
      <c r="G2789" s="47">
        <v>12372</v>
      </c>
    </row>
    <row r="2790" spans="3:7">
      <c r="C2790" s="49">
        <f t="shared" si="45"/>
        <v>4</v>
      </c>
      <c r="D2790" s="48">
        <v>42486</v>
      </c>
      <c r="E2790" s="47">
        <v>4</v>
      </c>
      <c r="F2790" s="47">
        <v>14791</v>
      </c>
      <c r="G2790" s="47">
        <v>12431</v>
      </c>
    </row>
    <row r="2791" spans="3:7">
      <c r="C2791" s="49">
        <f t="shared" si="45"/>
        <v>4</v>
      </c>
      <c r="D2791" s="48">
        <v>42486</v>
      </c>
      <c r="E2791" s="47">
        <v>5</v>
      </c>
      <c r="F2791" s="47">
        <v>15304</v>
      </c>
      <c r="G2791" s="47">
        <v>13082</v>
      </c>
    </row>
    <row r="2792" spans="3:7">
      <c r="C2792" s="49">
        <f t="shared" si="45"/>
        <v>4</v>
      </c>
      <c r="D2792" s="48">
        <v>42486</v>
      </c>
      <c r="E2792" s="47">
        <v>6</v>
      </c>
      <c r="F2792" s="47">
        <v>16865</v>
      </c>
      <c r="G2792" s="47">
        <v>14685</v>
      </c>
    </row>
    <row r="2793" spans="3:7">
      <c r="C2793" s="49">
        <f t="shared" si="45"/>
        <v>4</v>
      </c>
      <c r="D2793" s="48">
        <v>42486</v>
      </c>
      <c r="E2793" s="47">
        <v>7</v>
      </c>
      <c r="F2793" s="47">
        <v>18297</v>
      </c>
      <c r="G2793" s="47">
        <v>15956</v>
      </c>
    </row>
    <row r="2794" spans="3:7">
      <c r="C2794" s="49">
        <f t="shared" si="45"/>
        <v>4</v>
      </c>
      <c r="D2794" s="48">
        <v>42486</v>
      </c>
      <c r="E2794" s="47">
        <v>8</v>
      </c>
      <c r="F2794" s="47">
        <v>18904</v>
      </c>
      <c r="G2794" s="47">
        <v>16500</v>
      </c>
    </row>
    <row r="2795" spans="3:7">
      <c r="C2795" s="49">
        <f t="shared" si="45"/>
        <v>4</v>
      </c>
      <c r="D2795" s="48">
        <v>42486</v>
      </c>
      <c r="E2795" s="47">
        <v>9</v>
      </c>
      <c r="F2795" s="47">
        <v>18821</v>
      </c>
      <c r="G2795" s="47">
        <v>16451</v>
      </c>
    </row>
    <row r="2796" spans="3:7">
      <c r="C2796" s="49">
        <f t="shared" si="45"/>
        <v>4</v>
      </c>
      <c r="D2796" s="48">
        <v>42486</v>
      </c>
      <c r="E2796" s="47">
        <v>10</v>
      </c>
      <c r="F2796" s="47">
        <v>18748</v>
      </c>
      <c r="G2796" s="47">
        <v>16298</v>
      </c>
    </row>
    <row r="2797" spans="3:7">
      <c r="C2797" s="49">
        <f t="shared" si="45"/>
        <v>4</v>
      </c>
      <c r="D2797" s="48">
        <v>42486</v>
      </c>
      <c r="E2797" s="47">
        <v>11</v>
      </c>
      <c r="F2797" s="47">
        <v>18580</v>
      </c>
      <c r="G2797" s="47">
        <v>16015</v>
      </c>
    </row>
    <row r="2798" spans="3:7">
      <c r="C2798" s="49">
        <f t="shared" si="45"/>
        <v>4</v>
      </c>
      <c r="D2798" s="48">
        <v>42486</v>
      </c>
      <c r="E2798" s="47">
        <v>12</v>
      </c>
      <c r="F2798" s="47">
        <v>18333</v>
      </c>
      <c r="G2798" s="47">
        <v>15735</v>
      </c>
    </row>
    <row r="2799" spans="3:7">
      <c r="C2799" s="49">
        <f t="shared" si="45"/>
        <v>4</v>
      </c>
      <c r="D2799" s="48">
        <v>42486</v>
      </c>
      <c r="E2799" s="47">
        <v>13</v>
      </c>
      <c r="F2799" s="47">
        <v>18221</v>
      </c>
      <c r="G2799" s="47">
        <v>15638</v>
      </c>
    </row>
    <row r="2800" spans="3:7">
      <c r="C2800" s="49">
        <f t="shared" si="45"/>
        <v>4</v>
      </c>
      <c r="D2800" s="48">
        <v>42486</v>
      </c>
      <c r="E2800" s="47">
        <v>14</v>
      </c>
      <c r="F2800" s="47">
        <v>17792</v>
      </c>
      <c r="G2800" s="47">
        <v>15496</v>
      </c>
    </row>
    <row r="2801" spans="3:7">
      <c r="C2801" s="49">
        <f t="shared" si="45"/>
        <v>4</v>
      </c>
      <c r="D2801" s="48">
        <v>42486</v>
      </c>
      <c r="E2801" s="47">
        <v>15</v>
      </c>
      <c r="F2801" s="47">
        <v>17494</v>
      </c>
      <c r="G2801" s="47">
        <v>15161</v>
      </c>
    </row>
    <row r="2802" spans="3:7">
      <c r="C2802" s="49">
        <f t="shared" si="45"/>
        <v>4</v>
      </c>
      <c r="D2802" s="48">
        <v>42486</v>
      </c>
      <c r="E2802" s="47">
        <v>16</v>
      </c>
      <c r="F2802" s="47">
        <v>17781</v>
      </c>
      <c r="G2802" s="47">
        <v>15163</v>
      </c>
    </row>
    <row r="2803" spans="3:7">
      <c r="C2803" s="49">
        <f t="shared" si="45"/>
        <v>4</v>
      </c>
      <c r="D2803" s="48">
        <v>42486</v>
      </c>
      <c r="E2803" s="47">
        <v>17</v>
      </c>
      <c r="F2803" s="47">
        <v>18324</v>
      </c>
      <c r="G2803" s="47">
        <v>15734</v>
      </c>
    </row>
    <row r="2804" spans="3:7">
      <c r="C2804" s="49">
        <f t="shared" si="45"/>
        <v>4</v>
      </c>
      <c r="D2804" s="48">
        <v>42486</v>
      </c>
      <c r="E2804" s="47">
        <v>18</v>
      </c>
      <c r="F2804" s="47">
        <v>18020</v>
      </c>
      <c r="G2804" s="47">
        <v>15647</v>
      </c>
    </row>
    <row r="2805" spans="3:7">
      <c r="C2805" s="49">
        <f t="shared" si="45"/>
        <v>4</v>
      </c>
      <c r="D2805" s="48">
        <v>42486</v>
      </c>
      <c r="E2805" s="47">
        <v>19</v>
      </c>
      <c r="F2805" s="47">
        <v>18419</v>
      </c>
      <c r="G2805" s="47">
        <v>15885</v>
      </c>
    </row>
    <row r="2806" spans="3:7">
      <c r="C2806" s="49">
        <f t="shared" si="45"/>
        <v>4</v>
      </c>
      <c r="D2806" s="48">
        <v>42486</v>
      </c>
      <c r="E2806" s="47">
        <v>20</v>
      </c>
      <c r="F2806" s="47">
        <v>18869</v>
      </c>
      <c r="G2806" s="47">
        <v>16490</v>
      </c>
    </row>
    <row r="2807" spans="3:7">
      <c r="C2807" s="49">
        <f t="shared" si="45"/>
        <v>4</v>
      </c>
      <c r="D2807" s="48">
        <v>42486</v>
      </c>
      <c r="E2807" s="47">
        <v>21</v>
      </c>
      <c r="F2807" s="47">
        <v>18888</v>
      </c>
      <c r="G2807" s="47">
        <v>16517</v>
      </c>
    </row>
    <row r="2808" spans="3:7">
      <c r="C2808" s="49">
        <f t="shared" si="45"/>
        <v>4</v>
      </c>
      <c r="D2808" s="48">
        <v>42486</v>
      </c>
      <c r="E2808" s="47">
        <v>22</v>
      </c>
      <c r="F2808" s="47">
        <v>17462</v>
      </c>
      <c r="G2808" s="47">
        <v>15177</v>
      </c>
    </row>
    <row r="2809" spans="3:7">
      <c r="C2809" s="49">
        <f t="shared" si="45"/>
        <v>4</v>
      </c>
      <c r="D2809" s="48">
        <v>42486</v>
      </c>
      <c r="E2809" s="47">
        <v>23</v>
      </c>
      <c r="F2809" s="47">
        <v>16288</v>
      </c>
      <c r="G2809" s="47">
        <v>13998</v>
      </c>
    </row>
    <row r="2810" spans="3:7">
      <c r="C2810" s="49">
        <f t="shared" si="45"/>
        <v>4</v>
      </c>
      <c r="D2810" s="48">
        <v>42486</v>
      </c>
      <c r="E2810" s="47">
        <v>24</v>
      </c>
      <c r="F2810" s="47">
        <v>15427</v>
      </c>
      <c r="G2810" s="47">
        <v>13191</v>
      </c>
    </row>
    <row r="2811" spans="3:7">
      <c r="C2811" s="49">
        <f t="shared" si="45"/>
        <v>4</v>
      </c>
      <c r="D2811" s="48">
        <v>42487</v>
      </c>
      <c r="E2811" s="47">
        <v>1</v>
      </c>
      <c r="F2811" s="47">
        <v>15223</v>
      </c>
      <c r="G2811" s="47">
        <v>12833</v>
      </c>
    </row>
    <row r="2812" spans="3:7">
      <c r="C2812" s="49">
        <f t="shared" si="45"/>
        <v>4</v>
      </c>
      <c r="D2812" s="48">
        <v>42487</v>
      </c>
      <c r="E2812" s="47">
        <v>2</v>
      </c>
      <c r="F2812" s="47">
        <v>15125</v>
      </c>
      <c r="G2812" s="47">
        <v>12713</v>
      </c>
    </row>
    <row r="2813" spans="3:7">
      <c r="C2813" s="49">
        <f t="shared" si="45"/>
        <v>4</v>
      </c>
      <c r="D2813" s="48">
        <v>42487</v>
      </c>
      <c r="E2813" s="47">
        <v>3</v>
      </c>
      <c r="F2813" s="47">
        <v>14988</v>
      </c>
      <c r="G2813" s="47">
        <v>12617</v>
      </c>
    </row>
    <row r="2814" spans="3:7">
      <c r="C2814" s="49">
        <f t="shared" si="45"/>
        <v>4</v>
      </c>
      <c r="D2814" s="48">
        <v>42487</v>
      </c>
      <c r="E2814" s="47">
        <v>4</v>
      </c>
      <c r="F2814" s="47">
        <v>15122</v>
      </c>
      <c r="G2814" s="47">
        <v>12718</v>
      </c>
    </row>
    <row r="2815" spans="3:7">
      <c r="C2815" s="49">
        <f t="shared" si="45"/>
        <v>4</v>
      </c>
      <c r="D2815" s="48">
        <v>42487</v>
      </c>
      <c r="E2815" s="47">
        <v>5</v>
      </c>
      <c r="F2815" s="47">
        <v>15834</v>
      </c>
      <c r="G2815" s="47">
        <v>13469</v>
      </c>
    </row>
    <row r="2816" spans="3:7">
      <c r="C2816" s="49">
        <f t="shared" si="45"/>
        <v>4</v>
      </c>
      <c r="D2816" s="48">
        <v>42487</v>
      </c>
      <c r="E2816" s="47">
        <v>6</v>
      </c>
      <c r="F2816" s="47">
        <v>17035</v>
      </c>
      <c r="G2816" s="47">
        <v>14701</v>
      </c>
    </row>
    <row r="2817" spans="3:7">
      <c r="C2817" s="49">
        <f t="shared" si="45"/>
        <v>4</v>
      </c>
      <c r="D2817" s="48">
        <v>42487</v>
      </c>
      <c r="E2817" s="47">
        <v>7</v>
      </c>
      <c r="F2817" s="47">
        <v>17706</v>
      </c>
      <c r="G2817" s="47">
        <v>15347</v>
      </c>
    </row>
    <row r="2818" spans="3:7">
      <c r="C2818" s="49">
        <f t="shared" si="45"/>
        <v>4</v>
      </c>
      <c r="D2818" s="48">
        <v>42487</v>
      </c>
      <c r="E2818" s="47">
        <v>8</v>
      </c>
      <c r="F2818" s="47">
        <v>17916</v>
      </c>
      <c r="G2818" s="47">
        <v>15271</v>
      </c>
    </row>
    <row r="2819" spans="3:7">
      <c r="C2819" s="49">
        <f t="shared" si="45"/>
        <v>4</v>
      </c>
      <c r="D2819" s="48">
        <v>42487</v>
      </c>
      <c r="E2819" s="47">
        <v>9</v>
      </c>
      <c r="F2819" s="47">
        <v>17541</v>
      </c>
      <c r="G2819" s="47">
        <v>14898</v>
      </c>
    </row>
    <row r="2820" spans="3:7">
      <c r="C2820" s="49">
        <f t="shared" ref="C2820:C2883" si="46">MONTH(D2820)</f>
        <v>4</v>
      </c>
      <c r="D2820" s="48">
        <v>42487</v>
      </c>
      <c r="E2820" s="47">
        <v>10</v>
      </c>
      <c r="F2820" s="47">
        <v>17352</v>
      </c>
      <c r="G2820" s="47">
        <v>14685</v>
      </c>
    </row>
    <row r="2821" spans="3:7">
      <c r="C2821" s="49">
        <f t="shared" si="46"/>
        <v>4</v>
      </c>
      <c r="D2821" s="48">
        <v>42487</v>
      </c>
      <c r="E2821" s="47">
        <v>11</v>
      </c>
      <c r="F2821" s="47">
        <v>17222</v>
      </c>
      <c r="G2821" s="47">
        <v>14599</v>
      </c>
    </row>
    <row r="2822" spans="3:7">
      <c r="C2822" s="49">
        <f t="shared" si="46"/>
        <v>4</v>
      </c>
      <c r="D2822" s="48">
        <v>42487</v>
      </c>
      <c r="E2822" s="47">
        <v>12</v>
      </c>
      <c r="F2822" s="47">
        <v>16484</v>
      </c>
      <c r="G2822" s="47">
        <v>14371</v>
      </c>
    </row>
    <row r="2823" spans="3:7">
      <c r="C2823" s="49">
        <f t="shared" si="46"/>
        <v>4</v>
      </c>
      <c r="D2823" s="48">
        <v>42487</v>
      </c>
      <c r="E2823" s="47">
        <v>13</v>
      </c>
      <c r="F2823" s="47">
        <v>16136</v>
      </c>
      <c r="G2823" s="47">
        <v>14266</v>
      </c>
    </row>
    <row r="2824" spans="3:7">
      <c r="C2824" s="49">
        <f t="shared" si="46"/>
        <v>4</v>
      </c>
      <c r="D2824" s="48">
        <v>42487</v>
      </c>
      <c r="E2824" s="47">
        <v>14</v>
      </c>
      <c r="F2824" s="47">
        <v>15785</v>
      </c>
      <c r="G2824" s="47">
        <v>14090</v>
      </c>
    </row>
    <row r="2825" spans="3:7">
      <c r="C2825" s="49">
        <f t="shared" si="46"/>
        <v>4</v>
      </c>
      <c r="D2825" s="48">
        <v>42487</v>
      </c>
      <c r="E2825" s="47">
        <v>15</v>
      </c>
      <c r="F2825" s="47">
        <v>16440</v>
      </c>
      <c r="G2825" s="47">
        <v>14157</v>
      </c>
    </row>
    <row r="2826" spans="3:7">
      <c r="C2826" s="49">
        <f t="shared" si="46"/>
        <v>4</v>
      </c>
      <c r="D2826" s="48">
        <v>42487</v>
      </c>
      <c r="E2826" s="47">
        <v>16</v>
      </c>
      <c r="F2826" s="47">
        <v>17052</v>
      </c>
      <c r="G2826" s="47">
        <v>14421</v>
      </c>
    </row>
    <row r="2827" spans="3:7">
      <c r="C2827" s="49">
        <f t="shared" si="46"/>
        <v>4</v>
      </c>
      <c r="D2827" s="48">
        <v>42487</v>
      </c>
      <c r="E2827" s="47">
        <v>17</v>
      </c>
      <c r="F2827" s="47">
        <v>17667</v>
      </c>
      <c r="G2827" s="47">
        <v>14769</v>
      </c>
    </row>
    <row r="2828" spans="3:7">
      <c r="C2828" s="49">
        <f t="shared" si="46"/>
        <v>4</v>
      </c>
      <c r="D2828" s="48">
        <v>42487</v>
      </c>
      <c r="E2828" s="47">
        <v>18</v>
      </c>
      <c r="F2828" s="47">
        <v>18100</v>
      </c>
      <c r="G2828" s="47">
        <v>15042</v>
      </c>
    </row>
    <row r="2829" spans="3:7">
      <c r="C2829" s="49">
        <f t="shared" si="46"/>
        <v>4</v>
      </c>
      <c r="D2829" s="48">
        <v>42487</v>
      </c>
      <c r="E2829" s="47">
        <v>19</v>
      </c>
      <c r="F2829" s="47">
        <v>18565</v>
      </c>
      <c r="G2829" s="47">
        <v>15528</v>
      </c>
    </row>
    <row r="2830" spans="3:7">
      <c r="C2830" s="49">
        <f t="shared" si="46"/>
        <v>4</v>
      </c>
      <c r="D2830" s="48">
        <v>42487</v>
      </c>
      <c r="E2830" s="47">
        <v>20</v>
      </c>
      <c r="F2830" s="47">
        <v>18930</v>
      </c>
      <c r="G2830" s="47">
        <v>16357</v>
      </c>
    </row>
    <row r="2831" spans="3:7">
      <c r="C2831" s="49">
        <f t="shared" si="46"/>
        <v>4</v>
      </c>
      <c r="D2831" s="48">
        <v>42487</v>
      </c>
      <c r="E2831" s="47">
        <v>21</v>
      </c>
      <c r="F2831" s="47">
        <v>19071</v>
      </c>
      <c r="G2831" s="47">
        <v>16221</v>
      </c>
    </row>
    <row r="2832" spans="3:7">
      <c r="C2832" s="49">
        <f t="shared" si="46"/>
        <v>4</v>
      </c>
      <c r="D2832" s="48">
        <v>42487</v>
      </c>
      <c r="E2832" s="47">
        <v>22</v>
      </c>
      <c r="F2832" s="47">
        <v>17863</v>
      </c>
      <c r="G2832" s="47">
        <v>15069</v>
      </c>
    </row>
    <row r="2833" spans="3:7">
      <c r="C2833" s="49">
        <f t="shared" si="46"/>
        <v>4</v>
      </c>
      <c r="D2833" s="48">
        <v>42487</v>
      </c>
      <c r="E2833" s="47">
        <v>23</v>
      </c>
      <c r="F2833" s="47">
        <v>16660</v>
      </c>
      <c r="G2833" s="47">
        <v>13884</v>
      </c>
    </row>
    <row r="2834" spans="3:7">
      <c r="C2834" s="49">
        <f t="shared" si="46"/>
        <v>4</v>
      </c>
      <c r="D2834" s="48">
        <v>42487</v>
      </c>
      <c r="E2834" s="47">
        <v>24</v>
      </c>
      <c r="F2834" s="47">
        <v>15616</v>
      </c>
      <c r="G2834" s="47">
        <v>13035</v>
      </c>
    </row>
    <row r="2835" spans="3:7">
      <c r="C2835" s="49">
        <f t="shared" si="46"/>
        <v>4</v>
      </c>
      <c r="D2835" s="48">
        <v>42488</v>
      </c>
      <c r="E2835" s="47">
        <v>1</v>
      </c>
      <c r="F2835" s="47">
        <v>15161</v>
      </c>
      <c r="G2835" s="47">
        <v>12561</v>
      </c>
    </row>
    <row r="2836" spans="3:7">
      <c r="C2836" s="49">
        <f t="shared" si="46"/>
        <v>4</v>
      </c>
      <c r="D2836" s="48">
        <v>42488</v>
      </c>
      <c r="E2836" s="47">
        <v>2</v>
      </c>
      <c r="F2836" s="47">
        <v>14987</v>
      </c>
      <c r="G2836" s="47">
        <v>12331</v>
      </c>
    </row>
    <row r="2837" spans="3:7">
      <c r="C2837" s="49">
        <f t="shared" si="46"/>
        <v>4</v>
      </c>
      <c r="D2837" s="48">
        <v>42488</v>
      </c>
      <c r="E2837" s="47">
        <v>3</v>
      </c>
      <c r="F2837" s="47">
        <v>15006</v>
      </c>
      <c r="G2837" s="47">
        <v>12357</v>
      </c>
    </row>
    <row r="2838" spans="3:7">
      <c r="C2838" s="49">
        <f t="shared" si="46"/>
        <v>4</v>
      </c>
      <c r="D2838" s="48">
        <v>42488</v>
      </c>
      <c r="E2838" s="47">
        <v>4</v>
      </c>
      <c r="F2838" s="47">
        <v>15043</v>
      </c>
      <c r="G2838" s="47">
        <v>12513</v>
      </c>
    </row>
    <row r="2839" spans="3:7">
      <c r="C2839" s="49">
        <f t="shared" si="46"/>
        <v>4</v>
      </c>
      <c r="D2839" s="48">
        <v>42488</v>
      </c>
      <c r="E2839" s="47">
        <v>5</v>
      </c>
      <c r="F2839" s="47">
        <v>15578</v>
      </c>
      <c r="G2839" s="47">
        <v>13078</v>
      </c>
    </row>
    <row r="2840" spans="3:7">
      <c r="C2840" s="49">
        <f t="shared" si="46"/>
        <v>4</v>
      </c>
      <c r="D2840" s="48">
        <v>42488</v>
      </c>
      <c r="E2840" s="47">
        <v>6</v>
      </c>
      <c r="F2840" s="47">
        <v>16790</v>
      </c>
      <c r="G2840" s="47">
        <v>14158</v>
      </c>
    </row>
    <row r="2841" spans="3:7">
      <c r="C2841" s="49">
        <f t="shared" si="46"/>
        <v>4</v>
      </c>
      <c r="D2841" s="48">
        <v>42488</v>
      </c>
      <c r="E2841" s="47">
        <v>7</v>
      </c>
      <c r="F2841" s="47">
        <v>17624</v>
      </c>
      <c r="G2841" s="47">
        <v>15020</v>
      </c>
    </row>
    <row r="2842" spans="3:7">
      <c r="C2842" s="49">
        <f t="shared" si="46"/>
        <v>4</v>
      </c>
      <c r="D2842" s="48">
        <v>42488</v>
      </c>
      <c r="E2842" s="47">
        <v>8</v>
      </c>
      <c r="F2842" s="47">
        <v>18186</v>
      </c>
      <c r="G2842" s="47">
        <v>15311</v>
      </c>
    </row>
    <row r="2843" spans="3:7">
      <c r="C2843" s="49">
        <f t="shared" si="46"/>
        <v>4</v>
      </c>
      <c r="D2843" s="48">
        <v>42488</v>
      </c>
      <c r="E2843" s="47">
        <v>9</v>
      </c>
      <c r="F2843" s="47">
        <v>17624</v>
      </c>
      <c r="G2843" s="47">
        <v>14875</v>
      </c>
    </row>
    <row r="2844" spans="3:7">
      <c r="C2844" s="49">
        <f t="shared" si="46"/>
        <v>4</v>
      </c>
      <c r="D2844" s="48">
        <v>42488</v>
      </c>
      <c r="E2844" s="47">
        <v>10</v>
      </c>
      <c r="F2844" s="47">
        <v>17106</v>
      </c>
      <c r="G2844" s="47">
        <v>14702</v>
      </c>
    </row>
    <row r="2845" spans="3:7">
      <c r="C2845" s="49">
        <f t="shared" si="46"/>
        <v>4</v>
      </c>
      <c r="D2845" s="48">
        <v>42488</v>
      </c>
      <c r="E2845" s="47">
        <v>11</v>
      </c>
      <c r="F2845" s="47">
        <v>17155</v>
      </c>
      <c r="G2845" s="47">
        <v>14744</v>
      </c>
    </row>
    <row r="2846" spans="3:7">
      <c r="C2846" s="49">
        <f t="shared" si="46"/>
        <v>4</v>
      </c>
      <c r="D2846" s="48">
        <v>42488</v>
      </c>
      <c r="E2846" s="47">
        <v>12</v>
      </c>
      <c r="F2846" s="47">
        <v>16921</v>
      </c>
      <c r="G2846" s="47">
        <v>14649</v>
      </c>
    </row>
    <row r="2847" spans="3:7">
      <c r="C2847" s="49">
        <f t="shared" si="46"/>
        <v>4</v>
      </c>
      <c r="D2847" s="48">
        <v>42488</v>
      </c>
      <c r="E2847" s="47">
        <v>13</v>
      </c>
      <c r="F2847" s="47">
        <v>16704</v>
      </c>
      <c r="G2847" s="47">
        <v>14693</v>
      </c>
    </row>
    <row r="2848" spans="3:7">
      <c r="C2848" s="49">
        <f t="shared" si="46"/>
        <v>4</v>
      </c>
      <c r="D2848" s="48">
        <v>42488</v>
      </c>
      <c r="E2848" s="47">
        <v>14</v>
      </c>
      <c r="F2848" s="47">
        <v>16665</v>
      </c>
      <c r="G2848" s="47">
        <v>14647</v>
      </c>
    </row>
    <row r="2849" spans="3:7">
      <c r="C2849" s="49">
        <f t="shared" si="46"/>
        <v>4</v>
      </c>
      <c r="D2849" s="48">
        <v>42488</v>
      </c>
      <c r="E2849" s="47">
        <v>15</v>
      </c>
      <c r="F2849" s="47">
        <v>16765</v>
      </c>
      <c r="G2849" s="47">
        <v>14770</v>
      </c>
    </row>
    <row r="2850" spans="3:7">
      <c r="C2850" s="49">
        <f t="shared" si="46"/>
        <v>4</v>
      </c>
      <c r="D2850" s="48">
        <v>42488</v>
      </c>
      <c r="E2850" s="47">
        <v>16</v>
      </c>
      <c r="F2850" s="47">
        <v>17029</v>
      </c>
      <c r="G2850" s="47">
        <v>15076</v>
      </c>
    </row>
    <row r="2851" spans="3:7">
      <c r="C2851" s="49">
        <f t="shared" si="46"/>
        <v>4</v>
      </c>
      <c r="D2851" s="48">
        <v>42488</v>
      </c>
      <c r="E2851" s="47">
        <v>17</v>
      </c>
      <c r="F2851" s="47">
        <v>17262</v>
      </c>
      <c r="G2851" s="47">
        <v>15276</v>
      </c>
    </row>
    <row r="2852" spans="3:7">
      <c r="C2852" s="49">
        <f t="shared" si="46"/>
        <v>4</v>
      </c>
      <c r="D2852" s="48">
        <v>42488</v>
      </c>
      <c r="E2852" s="47">
        <v>18</v>
      </c>
      <c r="F2852" s="47">
        <v>17459</v>
      </c>
      <c r="G2852" s="47">
        <v>15478</v>
      </c>
    </row>
    <row r="2853" spans="3:7">
      <c r="C2853" s="49">
        <f t="shared" si="46"/>
        <v>4</v>
      </c>
      <c r="D2853" s="48">
        <v>42488</v>
      </c>
      <c r="E2853" s="47">
        <v>19</v>
      </c>
      <c r="F2853" s="47">
        <v>17768</v>
      </c>
      <c r="G2853" s="47">
        <v>15723</v>
      </c>
    </row>
    <row r="2854" spans="3:7">
      <c r="C2854" s="49">
        <f t="shared" si="46"/>
        <v>4</v>
      </c>
      <c r="D2854" s="48">
        <v>42488</v>
      </c>
      <c r="E2854" s="47">
        <v>20</v>
      </c>
      <c r="F2854" s="47">
        <v>18348</v>
      </c>
      <c r="G2854" s="47">
        <v>16312</v>
      </c>
    </row>
    <row r="2855" spans="3:7">
      <c r="C2855" s="49">
        <f t="shared" si="46"/>
        <v>4</v>
      </c>
      <c r="D2855" s="48">
        <v>42488</v>
      </c>
      <c r="E2855" s="47">
        <v>21</v>
      </c>
      <c r="F2855" s="47">
        <v>18549</v>
      </c>
      <c r="G2855" s="47">
        <v>16328</v>
      </c>
    </row>
    <row r="2856" spans="3:7">
      <c r="C2856" s="49">
        <f t="shared" si="46"/>
        <v>4</v>
      </c>
      <c r="D2856" s="48">
        <v>42488</v>
      </c>
      <c r="E2856" s="47">
        <v>22</v>
      </c>
      <c r="F2856" s="47">
        <v>17344</v>
      </c>
      <c r="G2856" s="47">
        <v>15232</v>
      </c>
    </row>
    <row r="2857" spans="3:7">
      <c r="C2857" s="49">
        <f t="shared" si="46"/>
        <v>4</v>
      </c>
      <c r="D2857" s="48">
        <v>42488</v>
      </c>
      <c r="E2857" s="47">
        <v>23</v>
      </c>
      <c r="F2857" s="47">
        <v>16224</v>
      </c>
      <c r="G2857" s="47">
        <v>14015</v>
      </c>
    </row>
    <row r="2858" spans="3:7">
      <c r="C2858" s="49">
        <f t="shared" si="46"/>
        <v>4</v>
      </c>
      <c r="D2858" s="48">
        <v>42488</v>
      </c>
      <c r="E2858" s="47">
        <v>24</v>
      </c>
      <c r="F2858" s="47">
        <v>15336</v>
      </c>
      <c r="G2858" s="47">
        <v>13045</v>
      </c>
    </row>
    <row r="2859" spans="3:7">
      <c r="C2859" s="49">
        <f t="shared" si="46"/>
        <v>4</v>
      </c>
      <c r="D2859" s="48">
        <v>42489</v>
      </c>
      <c r="E2859" s="47">
        <v>1</v>
      </c>
      <c r="F2859" s="47">
        <v>14867</v>
      </c>
      <c r="G2859" s="47">
        <v>12554</v>
      </c>
    </row>
    <row r="2860" spans="3:7">
      <c r="C2860" s="49">
        <f t="shared" si="46"/>
        <v>4</v>
      </c>
      <c r="D2860" s="48">
        <v>42489</v>
      </c>
      <c r="E2860" s="47">
        <v>2</v>
      </c>
      <c r="F2860" s="47">
        <v>14550</v>
      </c>
      <c r="G2860" s="47">
        <v>12252</v>
      </c>
    </row>
    <row r="2861" spans="3:7">
      <c r="C2861" s="49">
        <f t="shared" si="46"/>
        <v>4</v>
      </c>
      <c r="D2861" s="48">
        <v>42489</v>
      </c>
      <c r="E2861" s="47">
        <v>3</v>
      </c>
      <c r="F2861" s="47">
        <v>14366</v>
      </c>
      <c r="G2861" s="47">
        <v>12110</v>
      </c>
    </row>
    <row r="2862" spans="3:7">
      <c r="C2862" s="49">
        <f t="shared" si="46"/>
        <v>4</v>
      </c>
      <c r="D2862" s="48">
        <v>42489</v>
      </c>
      <c r="E2862" s="47">
        <v>4</v>
      </c>
      <c r="F2862" s="47">
        <v>14480</v>
      </c>
      <c r="G2862" s="47">
        <v>12207</v>
      </c>
    </row>
    <row r="2863" spans="3:7">
      <c r="C2863" s="49">
        <f t="shared" si="46"/>
        <v>4</v>
      </c>
      <c r="D2863" s="48">
        <v>42489</v>
      </c>
      <c r="E2863" s="47">
        <v>5</v>
      </c>
      <c r="F2863" s="47">
        <v>15153</v>
      </c>
      <c r="G2863" s="47">
        <v>12797</v>
      </c>
    </row>
    <row r="2864" spans="3:7">
      <c r="C2864" s="49">
        <f t="shared" si="46"/>
        <v>4</v>
      </c>
      <c r="D2864" s="48">
        <v>42489</v>
      </c>
      <c r="E2864" s="47">
        <v>6</v>
      </c>
      <c r="F2864" s="47">
        <v>16261</v>
      </c>
      <c r="G2864" s="47">
        <v>13982</v>
      </c>
    </row>
    <row r="2865" spans="3:7">
      <c r="C2865" s="49">
        <f t="shared" si="46"/>
        <v>4</v>
      </c>
      <c r="D2865" s="48">
        <v>42489</v>
      </c>
      <c r="E2865" s="47">
        <v>7</v>
      </c>
      <c r="F2865" s="47">
        <v>16712</v>
      </c>
      <c r="G2865" s="47">
        <v>15031</v>
      </c>
    </row>
    <row r="2866" spans="3:7">
      <c r="C2866" s="49">
        <f t="shared" si="46"/>
        <v>4</v>
      </c>
      <c r="D2866" s="48">
        <v>42489</v>
      </c>
      <c r="E2866" s="47">
        <v>8</v>
      </c>
      <c r="F2866" s="47">
        <v>17052</v>
      </c>
      <c r="G2866" s="47">
        <v>15150</v>
      </c>
    </row>
    <row r="2867" spans="3:7">
      <c r="C2867" s="49">
        <f t="shared" si="46"/>
        <v>4</v>
      </c>
      <c r="D2867" s="48">
        <v>42489</v>
      </c>
      <c r="E2867" s="47">
        <v>9</v>
      </c>
      <c r="F2867" s="47">
        <v>17226</v>
      </c>
      <c r="G2867" s="47">
        <v>15001</v>
      </c>
    </row>
    <row r="2868" spans="3:7">
      <c r="C2868" s="49">
        <f t="shared" si="46"/>
        <v>4</v>
      </c>
      <c r="D2868" s="48">
        <v>42489</v>
      </c>
      <c r="E2868" s="47">
        <v>10</v>
      </c>
      <c r="F2868" s="47">
        <v>16815</v>
      </c>
      <c r="G2868" s="47">
        <v>14778</v>
      </c>
    </row>
    <row r="2869" spans="3:7">
      <c r="C2869" s="49">
        <f t="shared" si="46"/>
        <v>4</v>
      </c>
      <c r="D2869" s="48">
        <v>42489</v>
      </c>
      <c r="E2869" s="47">
        <v>11</v>
      </c>
      <c r="F2869" s="47">
        <v>16754</v>
      </c>
      <c r="G2869" s="47">
        <v>14667</v>
      </c>
    </row>
    <row r="2870" spans="3:7">
      <c r="C2870" s="49">
        <f t="shared" si="46"/>
        <v>4</v>
      </c>
      <c r="D2870" s="48">
        <v>42489</v>
      </c>
      <c r="E2870" s="47">
        <v>12</v>
      </c>
      <c r="F2870" s="47">
        <v>16436</v>
      </c>
      <c r="G2870" s="47">
        <v>14466</v>
      </c>
    </row>
    <row r="2871" spans="3:7">
      <c r="C2871" s="49">
        <f t="shared" si="46"/>
        <v>4</v>
      </c>
      <c r="D2871" s="48">
        <v>42489</v>
      </c>
      <c r="E2871" s="47">
        <v>13</v>
      </c>
      <c r="F2871" s="47">
        <v>16386</v>
      </c>
      <c r="G2871" s="47">
        <v>14300</v>
      </c>
    </row>
    <row r="2872" spans="3:7">
      <c r="C2872" s="49">
        <f t="shared" si="46"/>
        <v>4</v>
      </c>
      <c r="D2872" s="48">
        <v>42489</v>
      </c>
      <c r="E2872" s="47">
        <v>14</v>
      </c>
      <c r="F2872" s="47">
        <v>16163</v>
      </c>
      <c r="G2872" s="47">
        <v>14273</v>
      </c>
    </row>
    <row r="2873" spans="3:7">
      <c r="C2873" s="49">
        <f t="shared" si="46"/>
        <v>4</v>
      </c>
      <c r="D2873" s="48">
        <v>42489</v>
      </c>
      <c r="E2873" s="47">
        <v>15</v>
      </c>
      <c r="F2873" s="47">
        <v>16286</v>
      </c>
      <c r="G2873" s="47">
        <v>14287</v>
      </c>
    </row>
    <row r="2874" spans="3:7">
      <c r="C2874" s="49">
        <f t="shared" si="46"/>
        <v>4</v>
      </c>
      <c r="D2874" s="48">
        <v>42489</v>
      </c>
      <c r="E2874" s="47">
        <v>16</v>
      </c>
      <c r="F2874" s="47">
        <v>16272</v>
      </c>
      <c r="G2874" s="47">
        <v>14288</v>
      </c>
    </row>
    <row r="2875" spans="3:7">
      <c r="C2875" s="49">
        <f t="shared" si="46"/>
        <v>4</v>
      </c>
      <c r="D2875" s="48">
        <v>42489</v>
      </c>
      <c r="E2875" s="47">
        <v>17</v>
      </c>
      <c r="F2875" s="47">
        <v>16483</v>
      </c>
      <c r="G2875" s="47">
        <v>14543</v>
      </c>
    </row>
    <row r="2876" spans="3:7">
      <c r="C2876" s="49">
        <f t="shared" si="46"/>
        <v>4</v>
      </c>
      <c r="D2876" s="48">
        <v>42489</v>
      </c>
      <c r="E2876" s="47">
        <v>18</v>
      </c>
      <c r="F2876" s="47">
        <v>16789</v>
      </c>
      <c r="G2876" s="47">
        <v>14766</v>
      </c>
    </row>
    <row r="2877" spans="3:7">
      <c r="C2877" s="49">
        <f t="shared" si="46"/>
        <v>4</v>
      </c>
      <c r="D2877" s="48">
        <v>42489</v>
      </c>
      <c r="E2877" s="47">
        <v>19</v>
      </c>
      <c r="F2877" s="47">
        <v>17037</v>
      </c>
      <c r="G2877" s="47">
        <v>15122</v>
      </c>
    </row>
    <row r="2878" spans="3:7">
      <c r="C2878" s="49">
        <f t="shared" si="46"/>
        <v>4</v>
      </c>
      <c r="D2878" s="48">
        <v>42489</v>
      </c>
      <c r="E2878" s="47">
        <v>20</v>
      </c>
      <c r="F2878" s="47">
        <v>18155</v>
      </c>
      <c r="G2878" s="47">
        <v>15774</v>
      </c>
    </row>
    <row r="2879" spans="3:7">
      <c r="C2879" s="49">
        <f t="shared" si="46"/>
        <v>4</v>
      </c>
      <c r="D2879" s="48">
        <v>42489</v>
      </c>
      <c r="E2879" s="47">
        <v>21</v>
      </c>
      <c r="F2879" s="47">
        <v>18589</v>
      </c>
      <c r="G2879" s="47">
        <v>15679</v>
      </c>
    </row>
    <row r="2880" spans="3:7">
      <c r="C2880" s="49">
        <f t="shared" si="46"/>
        <v>4</v>
      </c>
      <c r="D2880" s="48">
        <v>42489</v>
      </c>
      <c r="E2880" s="47">
        <v>22</v>
      </c>
      <c r="F2880" s="47">
        <v>17716</v>
      </c>
      <c r="G2880" s="47">
        <v>14737</v>
      </c>
    </row>
    <row r="2881" spans="3:7">
      <c r="C2881" s="49">
        <f t="shared" si="46"/>
        <v>4</v>
      </c>
      <c r="D2881" s="48">
        <v>42489</v>
      </c>
      <c r="E2881" s="47">
        <v>23</v>
      </c>
      <c r="F2881" s="47">
        <v>16413</v>
      </c>
      <c r="G2881" s="47">
        <v>13647</v>
      </c>
    </row>
    <row r="2882" spans="3:7">
      <c r="C2882" s="49">
        <f t="shared" si="46"/>
        <v>4</v>
      </c>
      <c r="D2882" s="48">
        <v>42489</v>
      </c>
      <c r="E2882" s="47">
        <v>24</v>
      </c>
      <c r="F2882" s="47">
        <v>15315</v>
      </c>
      <c r="G2882" s="47">
        <v>12692</v>
      </c>
    </row>
    <row r="2883" spans="3:7">
      <c r="C2883" s="49">
        <f t="shared" si="46"/>
        <v>4</v>
      </c>
      <c r="D2883" s="48">
        <v>42490</v>
      </c>
      <c r="E2883" s="47">
        <v>1</v>
      </c>
      <c r="F2883" s="47">
        <v>14783</v>
      </c>
      <c r="G2883" s="47">
        <v>12216</v>
      </c>
    </row>
    <row r="2884" spans="3:7">
      <c r="C2884" s="49">
        <f t="shared" ref="C2884:C2947" si="47">MONTH(D2884)</f>
        <v>4</v>
      </c>
      <c r="D2884" s="48">
        <v>42490</v>
      </c>
      <c r="E2884" s="47">
        <v>2</v>
      </c>
      <c r="F2884" s="47">
        <v>14644</v>
      </c>
      <c r="G2884" s="47">
        <v>12037</v>
      </c>
    </row>
    <row r="2885" spans="3:7">
      <c r="C2885" s="49">
        <f t="shared" si="47"/>
        <v>4</v>
      </c>
      <c r="D2885" s="48">
        <v>42490</v>
      </c>
      <c r="E2885" s="47">
        <v>3</v>
      </c>
      <c r="F2885" s="47">
        <v>14474</v>
      </c>
      <c r="G2885" s="47">
        <v>11895</v>
      </c>
    </row>
    <row r="2886" spans="3:7">
      <c r="C2886" s="49">
        <f t="shared" si="47"/>
        <v>4</v>
      </c>
      <c r="D2886" s="48">
        <v>42490</v>
      </c>
      <c r="E2886" s="47">
        <v>4</v>
      </c>
      <c r="F2886" s="47">
        <v>14878</v>
      </c>
      <c r="G2886" s="47">
        <v>11935</v>
      </c>
    </row>
    <row r="2887" spans="3:7">
      <c r="C2887" s="49">
        <f t="shared" si="47"/>
        <v>4</v>
      </c>
      <c r="D2887" s="48">
        <v>42490</v>
      </c>
      <c r="E2887" s="47">
        <v>5</v>
      </c>
      <c r="F2887" s="47">
        <v>14601</v>
      </c>
      <c r="G2887" s="47">
        <v>12132</v>
      </c>
    </row>
    <row r="2888" spans="3:7">
      <c r="C2888" s="49">
        <f t="shared" si="47"/>
        <v>4</v>
      </c>
      <c r="D2888" s="48">
        <v>42490</v>
      </c>
      <c r="E2888" s="47">
        <v>6</v>
      </c>
      <c r="F2888" s="47">
        <v>14843</v>
      </c>
      <c r="G2888" s="47">
        <v>12370</v>
      </c>
    </row>
    <row r="2889" spans="3:7">
      <c r="C2889" s="49">
        <f t="shared" si="47"/>
        <v>4</v>
      </c>
      <c r="D2889" s="48">
        <v>42490</v>
      </c>
      <c r="E2889" s="47">
        <v>7</v>
      </c>
      <c r="F2889" s="47">
        <v>15156</v>
      </c>
      <c r="G2889" s="47">
        <v>12740</v>
      </c>
    </row>
    <row r="2890" spans="3:7">
      <c r="C2890" s="49">
        <f t="shared" si="47"/>
        <v>4</v>
      </c>
      <c r="D2890" s="48">
        <v>42490</v>
      </c>
      <c r="E2890" s="47">
        <v>8</v>
      </c>
      <c r="F2890" s="47">
        <v>15491</v>
      </c>
      <c r="G2890" s="47">
        <v>12997</v>
      </c>
    </row>
    <row r="2891" spans="3:7">
      <c r="C2891" s="49">
        <f t="shared" si="47"/>
        <v>4</v>
      </c>
      <c r="D2891" s="48">
        <v>42490</v>
      </c>
      <c r="E2891" s="47">
        <v>9</v>
      </c>
      <c r="F2891" s="47">
        <v>15447</v>
      </c>
      <c r="G2891" s="47">
        <v>12969</v>
      </c>
    </row>
    <row r="2892" spans="3:7">
      <c r="C2892" s="49">
        <f t="shared" si="47"/>
        <v>4</v>
      </c>
      <c r="D2892" s="48">
        <v>42490</v>
      </c>
      <c r="E2892" s="47">
        <v>10</v>
      </c>
      <c r="F2892" s="47">
        <v>15398</v>
      </c>
      <c r="G2892" s="47">
        <v>12868</v>
      </c>
    </row>
    <row r="2893" spans="3:7">
      <c r="C2893" s="49">
        <f t="shared" si="47"/>
        <v>4</v>
      </c>
      <c r="D2893" s="48">
        <v>42490</v>
      </c>
      <c r="E2893" s="47">
        <v>11</v>
      </c>
      <c r="F2893" s="47">
        <v>15245</v>
      </c>
      <c r="G2893" s="47">
        <v>12701</v>
      </c>
    </row>
    <row r="2894" spans="3:7">
      <c r="C2894" s="49">
        <f t="shared" si="47"/>
        <v>4</v>
      </c>
      <c r="D2894" s="48">
        <v>42490</v>
      </c>
      <c r="E2894" s="47">
        <v>12</v>
      </c>
      <c r="F2894" s="47">
        <v>15110</v>
      </c>
      <c r="G2894" s="47">
        <v>12612</v>
      </c>
    </row>
    <row r="2895" spans="3:7">
      <c r="C2895" s="49">
        <f t="shared" si="47"/>
        <v>4</v>
      </c>
      <c r="D2895" s="48">
        <v>42490</v>
      </c>
      <c r="E2895" s="47">
        <v>13</v>
      </c>
      <c r="F2895" s="47">
        <v>14906</v>
      </c>
      <c r="G2895" s="47">
        <v>12419</v>
      </c>
    </row>
    <row r="2896" spans="3:7">
      <c r="C2896" s="49">
        <f t="shared" si="47"/>
        <v>4</v>
      </c>
      <c r="D2896" s="48">
        <v>42490</v>
      </c>
      <c r="E2896" s="47">
        <v>14</v>
      </c>
      <c r="F2896" s="47">
        <v>14785</v>
      </c>
      <c r="G2896" s="47">
        <v>12286</v>
      </c>
    </row>
    <row r="2897" spans="3:7">
      <c r="C2897" s="49">
        <f t="shared" si="47"/>
        <v>4</v>
      </c>
      <c r="D2897" s="48">
        <v>42490</v>
      </c>
      <c r="E2897" s="47">
        <v>15</v>
      </c>
      <c r="F2897" s="47">
        <v>14775</v>
      </c>
      <c r="G2897" s="47">
        <v>12346</v>
      </c>
    </row>
    <row r="2898" spans="3:7">
      <c r="C2898" s="49">
        <f t="shared" si="47"/>
        <v>4</v>
      </c>
      <c r="D2898" s="48">
        <v>42490</v>
      </c>
      <c r="E2898" s="47">
        <v>16</v>
      </c>
      <c r="F2898" s="47">
        <v>15128</v>
      </c>
      <c r="G2898" s="47">
        <v>12707</v>
      </c>
    </row>
    <row r="2899" spans="3:7">
      <c r="C2899" s="49">
        <f t="shared" si="47"/>
        <v>4</v>
      </c>
      <c r="D2899" s="48">
        <v>42490</v>
      </c>
      <c r="E2899" s="47">
        <v>17</v>
      </c>
      <c r="F2899" s="47">
        <v>15679</v>
      </c>
      <c r="G2899" s="47">
        <v>13235</v>
      </c>
    </row>
    <row r="2900" spans="3:7">
      <c r="C2900" s="49">
        <f t="shared" si="47"/>
        <v>4</v>
      </c>
      <c r="D2900" s="48">
        <v>42490</v>
      </c>
      <c r="E2900" s="47">
        <v>18</v>
      </c>
      <c r="F2900" s="47">
        <v>16081</v>
      </c>
      <c r="G2900" s="47">
        <v>13687</v>
      </c>
    </row>
    <row r="2901" spans="3:7">
      <c r="C2901" s="49">
        <f t="shared" si="47"/>
        <v>4</v>
      </c>
      <c r="D2901" s="48">
        <v>42490</v>
      </c>
      <c r="E2901" s="47">
        <v>19</v>
      </c>
      <c r="F2901" s="47">
        <v>16284</v>
      </c>
      <c r="G2901" s="47">
        <v>13844</v>
      </c>
    </row>
    <row r="2902" spans="3:7">
      <c r="C2902" s="49">
        <f t="shared" si="47"/>
        <v>4</v>
      </c>
      <c r="D2902" s="48">
        <v>42490</v>
      </c>
      <c r="E2902" s="47">
        <v>20</v>
      </c>
      <c r="F2902" s="47">
        <v>16875</v>
      </c>
      <c r="G2902" s="47">
        <v>14455</v>
      </c>
    </row>
    <row r="2903" spans="3:7">
      <c r="C2903" s="49">
        <f t="shared" si="47"/>
        <v>4</v>
      </c>
      <c r="D2903" s="48">
        <v>42490</v>
      </c>
      <c r="E2903" s="47">
        <v>21</v>
      </c>
      <c r="F2903" s="47">
        <v>16374</v>
      </c>
      <c r="G2903" s="47">
        <v>14064</v>
      </c>
    </row>
    <row r="2904" spans="3:7">
      <c r="C2904" s="49">
        <f t="shared" si="47"/>
        <v>4</v>
      </c>
      <c r="D2904" s="48">
        <v>42490</v>
      </c>
      <c r="E2904" s="47">
        <v>22</v>
      </c>
      <c r="F2904" s="47">
        <v>15696</v>
      </c>
      <c r="G2904" s="47">
        <v>13401</v>
      </c>
    </row>
    <row r="2905" spans="3:7">
      <c r="C2905" s="49">
        <f t="shared" si="47"/>
        <v>4</v>
      </c>
      <c r="D2905" s="48">
        <v>42490</v>
      </c>
      <c r="E2905" s="47">
        <v>23</v>
      </c>
      <c r="F2905" s="47">
        <v>14999</v>
      </c>
      <c r="G2905" s="47">
        <v>12534</v>
      </c>
    </row>
    <row r="2906" spans="3:7">
      <c r="C2906" s="49">
        <f t="shared" si="47"/>
        <v>4</v>
      </c>
      <c r="D2906" s="48">
        <v>42490</v>
      </c>
      <c r="E2906" s="47">
        <v>24</v>
      </c>
      <c r="F2906" s="47">
        <v>14001</v>
      </c>
      <c r="G2906" s="47">
        <v>11788</v>
      </c>
    </row>
    <row r="2907" spans="3:7">
      <c r="C2907" s="49">
        <f t="shared" si="47"/>
        <v>5</v>
      </c>
      <c r="D2907" s="48">
        <v>42491</v>
      </c>
      <c r="E2907" s="47">
        <v>1</v>
      </c>
      <c r="F2907" s="47">
        <v>13574</v>
      </c>
      <c r="G2907" s="47">
        <v>11292</v>
      </c>
    </row>
    <row r="2908" spans="3:7">
      <c r="C2908" s="49">
        <f t="shared" si="47"/>
        <v>5</v>
      </c>
      <c r="D2908" s="48">
        <v>42491</v>
      </c>
      <c r="E2908" s="47">
        <v>2</v>
      </c>
      <c r="F2908" s="47">
        <v>13433</v>
      </c>
      <c r="G2908" s="47">
        <v>11106</v>
      </c>
    </row>
    <row r="2909" spans="3:7">
      <c r="C2909" s="49">
        <f t="shared" si="47"/>
        <v>5</v>
      </c>
      <c r="D2909" s="48">
        <v>42491</v>
      </c>
      <c r="E2909" s="47">
        <v>3</v>
      </c>
      <c r="F2909" s="47">
        <v>13376</v>
      </c>
      <c r="G2909" s="47">
        <v>11100</v>
      </c>
    </row>
    <row r="2910" spans="3:7">
      <c r="C2910" s="49">
        <f t="shared" si="47"/>
        <v>5</v>
      </c>
      <c r="D2910" s="48">
        <v>42491</v>
      </c>
      <c r="E2910" s="47">
        <v>4</v>
      </c>
      <c r="F2910" s="47">
        <v>13320</v>
      </c>
      <c r="G2910" s="47">
        <v>11045</v>
      </c>
    </row>
    <row r="2911" spans="3:7">
      <c r="C2911" s="49">
        <f t="shared" si="47"/>
        <v>5</v>
      </c>
      <c r="D2911" s="48">
        <v>42491</v>
      </c>
      <c r="E2911" s="47">
        <v>5</v>
      </c>
      <c r="F2911" s="47">
        <v>13463</v>
      </c>
      <c r="G2911" s="47">
        <v>11180</v>
      </c>
    </row>
    <row r="2912" spans="3:7">
      <c r="C2912" s="49">
        <f t="shared" si="47"/>
        <v>5</v>
      </c>
      <c r="D2912" s="48">
        <v>42491</v>
      </c>
      <c r="E2912" s="47">
        <v>6</v>
      </c>
      <c r="F2912" s="47">
        <v>13599</v>
      </c>
      <c r="G2912" s="47">
        <v>11322</v>
      </c>
    </row>
    <row r="2913" spans="3:7">
      <c r="C2913" s="49">
        <f t="shared" si="47"/>
        <v>5</v>
      </c>
      <c r="D2913" s="48">
        <v>42491</v>
      </c>
      <c r="E2913" s="47">
        <v>7</v>
      </c>
      <c r="F2913" s="47">
        <v>14229</v>
      </c>
      <c r="G2913" s="47">
        <v>11973</v>
      </c>
    </row>
    <row r="2914" spans="3:7">
      <c r="C2914" s="49">
        <f t="shared" si="47"/>
        <v>5</v>
      </c>
      <c r="D2914" s="48">
        <v>42491</v>
      </c>
      <c r="E2914" s="47">
        <v>8</v>
      </c>
      <c r="F2914" s="47">
        <v>15058</v>
      </c>
      <c r="G2914" s="47">
        <v>12816</v>
      </c>
    </row>
    <row r="2915" spans="3:7">
      <c r="C2915" s="49">
        <f t="shared" si="47"/>
        <v>5</v>
      </c>
      <c r="D2915" s="48">
        <v>42491</v>
      </c>
      <c r="E2915" s="47">
        <v>9</v>
      </c>
      <c r="F2915" s="47">
        <v>15725</v>
      </c>
      <c r="G2915" s="47">
        <v>13504</v>
      </c>
    </row>
    <row r="2916" spans="3:7">
      <c r="C2916" s="49">
        <f t="shared" si="47"/>
        <v>5</v>
      </c>
      <c r="D2916" s="48">
        <v>42491</v>
      </c>
      <c r="E2916" s="47">
        <v>10</v>
      </c>
      <c r="F2916" s="47">
        <v>16113</v>
      </c>
      <c r="G2916" s="47">
        <v>13987</v>
      </c>
    </row>
    <row r="2917" spans="3:7">
      <c r="C2917" s="49">
        <f t="shared" si="47"/>
        <v>5</v>
      </c>
      <c r="D2917" s="48">
        <v>42491</v>
      </c>
      <c r="E2917" s="47">
        <v>11</v>
      </c>
      <c r="F2917" s="47">
        <v>16303</v>
      </c>
      <c r="G2917" s="47">
        <v>14221</v>
      </c>
    </row>
    <row r="2918" spans="3:7">
      <c r="C2918" s="49">
        <f t="shared" si="47"/>
        <v>5</v>
      </c>
      <c r="D2918" s="48">
        <v>42491</v>
      </c>
      <c r="E2918" s="47">
        <v>12</v>
      </c>
      <c r="F2918" s="47">
        <v>16458</v>
      </c>
      <c r="G2918" s="47">
        <v>14242</v>
      </c>
    </row>
    <row r="2919" spans="3:7">
      <c r="C2919" s="49">
        <f t="shared" si="47"/>
        <v>5</v>
      </c>
      <c r="D2919" s="48">
        <v>42491</v>
      </c>
      <c r="E2919" s="47">
        <v>13</v>
      </c>
      <c r="F2919" s="47">
        <v>16104</v>
      </c>
      <c r="G2919" s="47">
        <v>13868</v>
      </c>
    </row>
    <row r="2920" spans="3:7">
      <c r="C2920" s="49">
        <f t="shared" si="47"/>
        <v>5</v>
      </c>
      <c r="D2920" s="48">
        <v>42491</v>
      </c>
      <c r="E2920" s="47">
        <v>14</v>
      </c>
      <c r="F2920" s="47">
        <v>16048</v>
      </c>
      <c r="G2920" s="47">
        <v>13856</v>
      </c>
    </row>
    <row r="2921" spans="3:7">
      <c r="C2921" s="49">
        <f t="shared" si="47"/>
        <v>5</v>
      </c>
      <c r="D2921" s="48">
        <v>42491</v>
      </c>
      <c r="E2921" s="47">
        <v>15</v>
      </c>
      <c r="F2921" s="47">
        <v>16192</v>
      </c>
      <c r="G2921" s="47">
        <v>14042</v>
      </c>
    </row>
    <row r="2922" spans="3:7">
      <c r="C2922" s="49">
        <f t="shared" si="47"/>
        <v>5</v>
      </c>
      <c r="D2922" s="48">
        <v>42491</v>
      </c>
      <c r="E2922" s="47">
        <v>16</v>
      </c>
      <c r="F2922" s="47">
        <v>16798</v>
      </c>
      <c r="G2922" s="47">
        <v>14697</v>
      </c>
    </row>
    <row r="2923" spans="3:7">
      <c r="C2923" s="49">
        <f t="shared" si="47"/>
        <v>5</v>
      </c>
      <c r="D2923" s="48">
        <v>42491</v>
      </c>
      <c r="E2923" s="47">
        <v>17</v>
      </c>
      <c r="F2923" s="47">
        <v>16838</v>
      </c>
      <c r="G2923" s="47">
        <v>14875</v>
      </c>
    </row>
    <row r="2924" spans="3:7">
      <c r="C2924" s="49">
        <f t="shared" si="47"/>
        <v>5</v>
      </c>
      <c r="D2924" s="48">
        <v>42491</v>
      </c>
      <c r="E2924" s="47">
        <v>18</v>
      </c>
      <c r="F2924" s="47">
        <v>16828</v>
      </c>
      <c r="G2924" s="47">
        <v>14776</v>
      </c>
    </row>
    <row r="2925" spans="3:7">
      <c r="C2925" s="49">
        <f t="shared" si="47"/>
        <v>5</v>
      </c>
      <c r="D2925" s="48">
        <v>42491</v>
      </c>
      <c r="E2925" s="47">
        <v>19</v>
      </c>
      <c r="F2925" s="47">
        <v>16882</v>
      </c>
      <c r="G2925" s="47">
        <v>14772</v>
      </c>
    </row>
    <row r="2926" spans="3:7">
      <c r="C2926" s="49">
        <f t="shared" si="47"/>
        <v>5</v>
      </c>
      <c r="D2926" s="48">
        <v>42491</v>
      </c>
      <c r="E2926" s="47">
        <v>20</v>
      </c>
      <c r="F2926" s="47">
        <v>16854</v>
      </c>
      <c r="G2926" s="47">
        <v>15083</v>
      </c>
    </row>
    <row r="2927" spans="3:7">
      <c r="C2927" s="49">
        <f t="shared" si="47"/>
        <v>5</v>
      </c>
      <c r="D2927" s="48">
        <v>42491</v>
      </c>
      <c r="E2927" s="47">
        <v>21</v>
      </c>
      <c r="F2927" s="47">
        <v>16229</v>
      </c>
      <c r="G2927" s="47">
        <v>14810</v>
      </c>
    </row>
    <row r="2928" spans="3:7">
      <c r="C2928" s="49">
        <f t="shared" si="47"/>
        <v>5</v>
      </c>
      <c r="D2928" s="48">
        <v>42491</v>
      </c>
      <c r="E2928" s="47">
        <v>22</v>
      </c>
      <c r="F2928" s="47">
        <v>15791</v>
      </c>
      <c r="G2928" s="47">
        <v>13856</v>
      </c>
    </row>
    <row r="2929" spans="3:7">
      <c r="C2929" s="49">
        <f t="shared" si="47"/>
        <v>5</v>
      </c>
      <c r="D2929" s="48">
        <v>42491</v>
      </c>
      <c r="E2929" s="47">
        <v>23</v>
      </c>
      <c r="F2929" s="47">
        <v>15278</v>
      </c>
      <c r="G2929" s="47">
        <v>12902</v>
      </c>
    </row>
    <row r="2930" spans="3:7">
      <c r="C2930" s="49">
        <f t="shared" si="47"/>
        <v>5</v>
      </c>
      <c r="D2930" s="48">
        <v>42491</v>
      </c>
      <c r="E2930" s="47">
        <v>24</v>
      </c>
      <c r="F2930" s="47">
        <v>14331</v>
      </c>
      <c r="G2930" s="47">
        <v>12079</v>
      </c>
    </row>
    <row r="2931" spans="3:7">
      <c r="C2931" s="49">
        <f t="shared" si="47"/>
        <v>5</v>
      </c>
      <c r="D2931" s="48">
        <v>42492</v>
      </c>
      <c r="E2931" s="47">
        <v>1</v>
      </c>
      <c r="F2931" s="47">
        <v>13823</v>
      </c>
      <c r="G2931" s="47">
        <v>11620</v>
      </c>
    </row>
    <row r="2932" spans="3:7">
      <c r="C2932" s="49">
        <f t="shared" si="47"/>
        <v>5</v>
      </c>
      <c r="D2932" s="48">
        <v>42492</v>
      </c>
      <c r="E2932" s="47">
        <v>2</v>
      </c>
      <c r="F2932" s="47">
        <v>13752</v>
      </c>
      <c r="G2932" s="47">
        <v>11497</v>
      </c>
    </row>
    <row r="2933" spans="3:7">
      <c r="C2933" s="49">
        <f t="shared" si="47"/>
        <v>5</v>
      </c>
      <c r="D2933" s="48">
        <v>42492</v>
      </c>
      <c r="E2933" s="47">
        <v>3</v>
      </c>
      <c r="F2933" s="47">
        <v>13888</v>
      </c>
      <c r="G2933" s="47">
        <v>11641</v>
      </c>
    </row>
    <row r="2934" spans="3:7">
      <c r="C2934" s="49">
        <f t="shared" si="47"/>
        <v>5</v>
      </c>
      <c r="D2934" s="48">
        <v>42492</v>
      </c>
      <c r="E2934" s="47">
        <v>4</v>
      </c>
      <c r="F2934" s="47">
        <v>14036</v>
      </c>
      <c r="G2934" s="47">
        <v>11788</v>
      </c>
    </row>
    <row r="2935" spans="3:7">
      <c r="C2935" s="49">
        <f t="shared" si="47"/>
        <v>5</v>
      </c>
      <c r="D2935" s="48">
        <v>42492</v>
      </c>
      <c r="E2935" s="47">
        <v>5</v>
      </c>
      <c r="F2935" s="47">
        <v>14783</v>
      </c>
      <c r="G2935" s="47">
        <v>12536</v>
      </c>
    </row>
    <row r="2936" spans="3:7">
      <c r="C2936" s="49">
        <f t="shared" si="47"/>
        <v>5</v>
      </c>
      <c r="D2936" s="48">
        <v>42492</v>
      </c>
      <c r="E2936" s="47">
        <v>6</v>
      </c>
      <c r="F2936" s="47">
        <v>16242</v>
      </c>
      <c r="G2936" s="47">
        <v>14021</v>
      </c>
    </row>
    <row r="2937" spans="3:7">
      <c r="C2937" s="49">
        <f t="shared" si="47"/>
        <v>5</v>
      </c>
      <c r="D2937" s="48">
        <v>42492</v>
      </c>
      <c r="E2937" s="47">
        <v>7</v>
      </c>
      <c r="F2937" s="47">
        <v>17548</v>
      </c>
      <c r="G2937" s="47">
        <v>15442</v>
      </c>
    </row>
    <row r="2938" spans="3:7">
      <c r="C2938" s="49">
        <f t="shared" si="47"/>
        <v>5</v>
      </c>
      <c r="D2938" s="48">
        <v>42492</v>
      </c>
      <c r="E2938" s="47">
        <v>8</v>
      </c>
      <c r="F2938" s="47">
        <v>17831</v>
      </c>
      <c r="G2938" s="47">
        <v>15719</v>
      </c>
    </row>
    <row r="2939" spans="3:7">
      <c r="C2939" s="49">
        <f t="shared" si="47"/>
        <v>5</v>
      </c>
      <c r="D2939" s="48">
        <v>42492</v>
      </c>
      <c r="E2939" s="47">
        <v>9</v>
      </c>
      <c r="F2939" s="47">
        <v>17620</v>
      </c>
      <c r="G2939" s="47">
        <v>15693</v>
      </c>
    </row>
    <row r="2940" spans="3:7">
      <c r="C2940" s="49">
        <f t="shared" si="47"/>
        <v>5</v>
      </c>
      <c r="D2940" s="48">
        <v>42492</v>
      </c>
      <c r="E2940" s="47">
        <v>10</v>
      </c>
      <c r="F2940" s="47">
        <v>17779</v>
      </c>
      <c r="G2940" s="47">
        <v>15683</v>
      </c>
    </row>
    <row r="2941" spans="3:7">
      <c r="C2941" s="49">
        <f t="shared" si="47"/>
        <v>5</v>
      </c>
      <c r="D2941" s="48">
        <v>42492</v>
      </c>
      <c r="E2941" s="47">
        <v>11</v>
      </c>
      <c r="F2941" s="47">
        <v>17533</v>
      </c>
      <c r="G2941" s="47">
        <v>15455</v>
      </c>
    </row>
    <row r="2942" spans="3:7">
      <c r="C2942" s="49">
        <f t="shared" si="47"/>
        <v>5</v>
      </c>
      <c r="D2942" s="48">
        <v>42492</v>
      </c>
      <c r="E2942" s="47">
        <v>12</v>
      </c>
      <c r="F2942" s="47">
        <v>17243</v>
      </c>
      <c r="G2942" s="47">
        <v>15247</v>
      </c>
    </row>
    <row r="2943" spans="3:7">
      <c r="C2943" s="49">
        <f t="shared" si="47"/>
        <v>5</v>
      </c>
      <c r="D2943" s="48">
        <v>42492</v>
      </c>
      <c r="E2943" s="47">
        <v>13</v>
      </c>
      <c r="F2943" s="47">
        <v>17179</v>
      </c>
      <c r="G2943" s="47">
        <v>15120</v>
      </c>
    </row>
    <row r="2944" spans="3:7">
      <c r="C2944" s="49">
        <f t="shared" si="47"/>
        <v>5</v>
      </c>
      <c r="D2944" s="48">
        <v>42492</v>
      </c>
      <c r="E2944" s="47">
        <v>14</v>
      </c>
      <c r="F2944" s="47">
        <v>17072</v>
      </c>
      <c r="G2944" s="47">
        <v>14999</v>
      </c>
    </row>
    <row r="2945" spans="3:7">
      <c r="C2945" s="49">
        <f t="shared" si="47"/>
        <v>5</v>
      </c>
      <c r="D2945" s="48">
        <v>42492</v>
      </c>
      <c r="E2945" s="47">
        <v>15</v>
      </c>
      <c r="F2945" s="47">
        <v>16976</v>
      </c>
      <c r="G2945" s="47">
        <v>14814</v>
      </c>
    </row>
    <row r="2946" spans="3:7">
      <c r="C2946" s="49">
        <f t="shared" si="47"/>
        <v>5</v>
      </c>
      <c r="D2946" s="48">
        <v>42492</v>
      </c>
      <c r="E2946" s="47">
        <v>16</v>
      </c>
      <c r="F2946" s="47">
        <v>17090</v>
      </c>
      <c r="G2946" s="47">
        <v>14921</v>
      </c>
    </row>
    <row r="2947" spans="3:7">
      <c r="C2947" s="49">
        <f t="shared" si="47"/>
        <v>5</v>
      </c>
      <c r="D2947" s="48">
        <v>42492</v>
      </c>
      <c r="E2947" s="47">
        <v>17</v>
      </c>
      <c r="F2947" s="47">
        <v>17397</v>
      </c>
      <c r="G2947" s="47">
        <v>15248</v>
      </c>
    </row>
    <row r="2948" spans="3:7">
      <c r="C2948" s="49">
        <f t="shared" ref="C2948:C3011" si="48">MONTH(D2948)</f>
        <v>5</v>
      </c>
      <c r="D2948" s="48">
        <v>42492</v>
      </c>
      <c r="E2948" s="47">
        <v>18</v>
      </c>
      <c r="F2948" s="47">
        <v>17326</v>
      </c>
      <c r="G2948" s="47">
        <v>15141</v>
      </c>
    </row>
    <row r="2949" spans="3:7">
      <c r="C2949" s="49">
        <f t="shared" si="48"/>
        <v>5</v>
      </c>
      <c r="D2949" s="48">
        <v>42492</v>
      </c>
      <c r="E2949" s="47">
        <v>19</v>
      </c>
      <c r="F2949" s="47">
        <v>17419</v>
      </c>
      <c r="G2949" s="47">
        <v>15400</v>
      </c>
    </row>
    <row r="2950" spans="3:7">
      <c r="C2950" s="49">
        <f t="shared" si="48"/>
        <v>5</v>
      </c>
      <c r="D2950" s="48">
        <v>42492</v>
      </c>
      <c r="E2950" s="47">
        <v>20</v>
      </c>
      <c r="F2950" s="47">
        <v>17795</v>
      </c>
      <c r="G2950" s="47">
        <v>15896</v>
      </c>
    </row>
    <row r="2951" spans="3:7">
      <c r="C2951" s="49">
        <f t="shared" si="48"/>
        <v>5</v>
      </c>
      <c r="D2951" s="48">
        <v>42492</v>
      </c>
      <c r="E2951" s="47">
        <v>21</v>
      </c>
      <c r="F2951" s="47">
        <v>18129</v>
      </c>
      <c r="G2951" s="47">
        <v>16116</v>
      </c>
    </row>
    <row r="2952" spans="3:7">
      <c r="C2952" s="49">
        <f t="shared" si="48"/>
        <v>5</v>
      </c>
      <c r="D2952" s="48">
        <v>42492</v>
      </c>
      <c r="E2952" s="47">
        <v>22</v>
      </c>
      <c r="F2952" s="47">
        <v>16982</v>
      </c>
      <c r="G2952" s="47">
        <v>14862</v>
      </c>
    </row>
    <row r="2953" spans="3:7">
      <c r="C2953" s="49">
        <f t="shared" si="48"/>
        <v>5</v>
      </c>
      <c r="D2953" s="48">
        <v>42492</v>
      </c>
      <c r="E2953" s="47">
        <v>23</v>
      </c>
      <c r="F2953" s="47">
        <v>15870</v>
      </c>
      <c r="G2953" s="47">
        <v>13767</v>
      </c>
    </row>
    <row r="2954" spans="3:7">
      <c r="C2954" s="49">
        <f t="shared" si="48"/>
        <v>5</v>
      </c>
      <c r="D2954" s="48">
        <v>42492</v>
      </c>
      <c r="E2954" s="47">
        <v>24</v>
      </c>
      <c r="F2954" s="47">
        <v>14847</v>
      </c>
      <c r="G2954" s="47">
        <v>12829</v>
      </c>
    </row>
    <row r="2955" spans="3:7">
      <c r="C2955" s="49">
        <f t="shared" si="48"/>
        <v>5</v>
      </c>
      <c r="D2955" s="48">
        <v>42493</v>
      </c>
      <c r="E2955" s="47">
        <v>1</v>
      </c>
      <c r="F2955" s="47">
        <v>14266</v>
      </c>
      <c r="G2955" s="47">
        <v>12300</v>
      </c>
    </row>
    <row r="2956" spans="3:7">
      <c r="C2956" s="49">
        <f t="shared" si="48"/>
        <v>5</v>
      </c>
      <c r="D2956" s="48">
        <v>42493</v>
      </c>
      <c r="E2956" s="47">
        <v>2</v>
      </c>
      <c r="F2956" s="47">
        <v>13975</v>
      </c>
      <c r="G2956" s="47">
        <v>11958</v>
      </c>
    </row>
    <row r="2957" spans="3:7">
      <c r="C2957" s="49">
        <f t="shared" si="48"/>
        <v>5</v>
      </c>
      <c r="D2957" s="48">
        <v>42493</v>
      </c>
      <c r="E2957" s="47">
        <v>3</v>
      </c>
      <c r="F2957" s="47">
        <v>13858</v>
      </c>
      <c r="G2957" s="47">
        <v>11789</v>
      </c>
    </row>
    <row r="2958" spans="3:7">
      <c r="C2958" s="49">
        <f t="shared" si="48"/>
        <v>5</v>
      </c>
      <c r="D2958" s="48">
        <v>42493</v>
      </c>
      <c r="E2958" s="47">
        <v>4</v>
      </c>
      <c r="F2958" s="47">
        <v>13951</v>
      </c>
      <c r="G2958" s="47">
        <v>11879</v>
      </c>
    </row>
    <row r="2959" spans="3:7">
      <c r="C2959" s="49">
        <f t="shared" si="48"/>
        <v>5</v>
      </c>
      <c r="D2959" s="48">
        <v>42493</v>
      </c>
      <c r="E2959" s="47">
        <v>5</v>
      </c>
      <c r="F2959" s="47">
        <v>14598</v>
      </c>
      <c r="G2959" s="47">
        <v>12529</v>
      </c>
    </row>
    <row r="2960" spans="3:7">
      <c r="C2960" s="49">
        <f t="shared" si="48"/>
        <v>5</v>
      </c>
      <c r="D2960" s="48">
        <v>42493</v>
      </c>
      <c r="E2960" s="47">
        <v>6</v>
      </c>
      <c r="F2960" s="47">
        <v>15895</v>
      </c>
      <c r="G2960" s="47">
        <v>13851</v>
      </c>
    </row>
    <row r="2961" spans="3:7">
      <c r="C2961" s="49">
        <f t="shared" si="48"/>
        <v>5</v>
      </c>
      <c r="D2961" s="48">
        <v>42493</v>
      </c>
      <c r="E2961" s="47">
        <v>7</v>
      </c>
      <c r="F2961" s="47">
        <v>16267</v>
      </c>
      <c r="G2961" s="47">
        <v>14786</v>
      </c>
    </row>
    <row r="2962" spans="3:7">
      <c r="C2962" s="49">
        <f t="shared" si="48"/>
        <v>5</v>
      </c>
      <c r="D2962" s="48">
        <v>42493</v>
      </c>
      <c r="E2962" s="47">
        <v>8</v>
      </c>
      <c r="F2962" s="47">
        <v>16503</v>
      </c>
      <c r="G2962" s="47">
        <v>15000</v>
      </c>
    </row>
    <row r="2963" spans="3:7">
      <c r="C2963" s="49">
        <f t="shared" si="48"/>
        <v>5</v>
      </c>
      <c r="D2963" s="48">
        <v>42493</v>
      </c>
      <c r="E2963" s="47">
        <v>9</v>
      </c>
      <c r="F2963" s="47">
        <v>16119</v>
      </c>
      <c r="G2963" s="47">
        <v>14676</v>
      </c>
    </row>
    <row r="2964" spans="3:7">
      <c r="C2964" s="49">
        <f t="shared" si="48"/>
        <v>5</v>
      </c>
      <c r="D2964" s="48">
        <v>42493</v>
      </c>
      <c r="E2964" s="47">
        <v>10</v>
      </c>
      <c r="F2964" s="47">
        <v>15818</v>
      </c>
      <c r="G2964" s="47">
        <v>14319</v>
      </c>
    </row>
    <row r="2965" spans="3:7">
      <c r="C2965" s="49">
        <f t="shared" si="48"/>
        <v>5</v>
      </c>
      <c r="D2965" s="48">
        <v>42493</v>
      </c>
      <c r="E2965" s="47">
        <v>11</v>
      </c>
      <c r="F2965" s="47">
        <v>15667</v>
      </c>
      <c r="G2965" s="47">
        <v>14194</v>
      </c>
    </row>
    <row r="2966" spans="3:7">
      <c r="C2966" s="49">
        <f t="shared" si="48"/>
        <v>5</v>
      </c>
      <c r="D2966" s="48">
        <v>42493</v>
      </c>
      <c r="E2966" s="47">
        <v>12</v>
      </c>
      <c r="F2966" s="47">
        <v>15715</v>
      </c>
      <c r="G2966" s="47">
        <v>14240</v>
      </c>
    </row>
    <row r="2967" spans="3:7">
      <c r="C2967" s="49">
        <f t="shared" si="48"/>
        <v>5</v>
      </c>
      <c r="D2967" s="48">
        <v>42493</v>
      </c>
      <c r="E2967" s="47">
        <v>13</v>
      </c>
      <c r="F2967" s="47">
        <v>15992</v>
      </c>
      <c r="G2967" s="47">
        <v>14472</v>
      </c>
    </row>
    <row r="2968" spans="3:7">
      <c r="C2968" s="49">
        <f t="shared" si="48"/>
        <v>5</v>
      </c>
      <c r="D2968" s="48">
        <v>42493</v>
      </c>
      <c r="E2968" s="47">
        <v>14</v>
      </c>
      <c r="F2968" s="47">
        <v>15982</v>
      </c>
      <c r="G2968" s="47">
        <v>14565</v>
      </c>
    </row>
    <row r="2969" spans="3:7">
      <c r="C2969" s="49">
        <f t="shared" si="48"/>
        <v>5</v>
      </c>
      <c r="D2969" s="48">
        <v>42493</v>
      </c>
      <c r="E2969" s="47">
        <v>15</v>
      </c>
      <c r="F2969" s="47">
        <v>15967</v>
      </c>
      <c r="G2969" s="47">
        <v>14517</v>
      </c>
    </row>
    <row r="2970" spans="3:7">
      <c r="C2970" s="49">
        <f t="shared" si="48"/>
        <v>5</v>
      </c>
      <c r="D2970" s="48">
        <v>42493</v>
      </c>
      <c r="E2970" s="47">
        <v>16</v>
      </c>
      <c r="F2970" s="47">
        <v>16094</v>
      </c>
      <c r="G2970" s="47">
        <v>14649</v>
      </c>
    </row>
    <row r="2971" spans="3:7">
      <c r="C2971" s="49">
        <f t="shared" si="48"/>
        <v>5</v>
      </c>
      <c r="D2971" s="48">
        <v>42493</v>
      </c>
      <c r="E2971" s="47">
        <v>17</v>
      </c>
      <c r="F2971" s="47">
        <v>16265</v>
      </c>
      <c r="G2971" s="47">
        <v>14962</v>
      </c>
    </row>
    <row r="2972" spans="3:7">
      <c r="C2972" s="49">
        <f t="shared" si="48"/>
        <v>5</v>
      </c>
      <c r="D2972" s="48">
        <v>42493</v>
      </c>
      <c r="E2972" s="47">
        <v>18</v>
      </c>
      <c r="F2972" s="47">
        <v>17087</v>
      </c>
      <c r="G2972" s="47">
        <v>15063</v>
      </c>
    </row>
    <row r="2973" spans="3:7">
      <c r="C2973" s="49">
        <f t="shared" si="48"/>
        <v>5</v>
      </c>
      <c r="D2973" s="48">
        <v>42493</v>
      </c>
      <c r="E2973" s="47">
        <v>19</v>
      </c>
      <c r="F2973" s="47">
        <v>17545</v>
      </c>
      <c r="G2973" s="47">
        <v>15354</v>
      </c>
    </row>
    <row r="2974" spans="3:7">
      <c r="C2974" s="49">
        <f t="shared" si="48"/>
        <v>5</v>
      </c>
      <c r="D2974" s="48">
        <v>42493</v>
      </c>
      <c r="E2974" s="47">
        <v>20</v>
      </c>
      <c r="F2974" s="47">
        <v>17911</v>
      </c>
      <c r="G2974" s="47">
        <v>15855</v>
      </c>
    </row>
    <row r="2975" spans="3:7">
      <c r="C2975" s="49">
        <f t="shared" si="48"/>
        <v>5</v>
      </c>
      <c r="D2975" s="48">
        <v>42493</v>
      </c>
      <c r="E2975" s="47">
        <v>21</v>
      </c>
      <c r="F2975" s="47">
        <v>17543</v>
      </c>
      <c r="G2975" s="47">
        <v>15651</v>
      </c>
    </row>
    <row r="2976" spans="3:7">
      <c r="C2976" s="49">
        <f t="shared" si="48"/>
        <v>5</v>
      </c>
      <c r="D2976" s="48">
        <v>42493</v>
      </c>
      <c r="E2976" s="47">
        <v>22</v>
      </c>
      <c r="F2976" s="47">
        <v>16552</v>
      </c>
      <c r="G2976" s="47">
        <v>14476</v>
      </c>
    </row>
    <row r="2977" spans="3:7">
      <c r="C2977" s="49">
        <f t="shared" si="48"/>
        <v>5</v>
      </c>
      <c r="D2977" s="48">
        <v>42493</v>
      </c>
      <c r="E2977" s="47">
        <v>23</v>
      </c>
      <c r="F2977" s="47">
        <v>15282</v>
      </c>
      <c r="G2977" s="47">
        <v>13217</v>
      </c>
    </row>
    <row r="2978" spans="3:7">
      <c r="C2978" s="49">
        <f t="shared" si="48"/>
        <v>5</v>
      </c>
      <c r="D2978" s="48">
        <v>42493</v>
      </c>
      <c r="E2978" s="47">
        <v>24</v>
      </c>
      <c r="F2978" s="47">
        <v>14470</v>
      </c>
      <c r="G2978" s="47">
        <v>12403</v>
      </c>
    </row>
    <row r="2979" spans="3:7">
      <c r="C2979" s="49">
        <f t="shared" si="48"/>
        <v>5</v>
      </c>
      <c r="D2979" s="48">
        <v>42494</v>
      </c>
      <c r="E2979" s="47">
        <v>1</v>
      </c>
      <c r="F2979" s="47">
        <v>14150</v>
      </c>
      <c r="G2979" s="47">
        <v>11970</v>
      </c>
    </row>
    <row r="2980" spans="3:7">
      <c r="C2980" s="49">
        <f t="shared" si="48"/>
        <v>5</v>
      </c>
      <c r="D2980" s="48">
        <v>42494</v>
      </c>
      <c r="E2980" s="47">
        <v>2</v>
      </c>
      <c r="F2980" s="47">
        <v>13961</v>
      </c>
      <c r="G2980" s="47">
        <v>11739</v>
      </c>
    </row>
    <row r="2981" spans="3:7">
      <c r="C2981" s="49">
        <f t="shared" si="48"/>
        <v>5</v>
      </c>
      <c r="D2981" s="48">
        <v>42494</v>
      </c>
      <c r="E2981" s="47">
        <v>3</v>
      </c>
      <c r="F2981" s="47">
        <v>13725</v>
      </c>
      <c r="G2981" s="47">
        <v>11579</v>
      </c>
    </row>
    <row r="2982" spans="3:7">
      <c r="C2982" s="49">
        <f t="shared" si="48"/>
        <v>5</v>
      </c>
      <c r="D2982" s="48">
        <v>42494</v>
      </c>
      <c r="E2982" s="47">
        <v>4</v>
      </c>
      <c r="F2982" s="47">
        <v>13891</v>
      </c>
      <c r="G2982" s="47">
        <v>11740</v>
      </c>
    </row>
    <row r="2983" spans="3:7">
      <c r="C2983" s="49">
        <f t="shared" si="48"/>
        <v>5</v>
      </c>
      <c r="D2983" s="48">
        <v>42494</v>
      </c>
      <c r="E2983" s="47">
        <v>5</v>
      </c>
      <c r="F2983" s="47">
        <v>14486</v>
      </c>
      <c r="G2983" s="47">
        <v>12397</v>
      </c>
    </row>
    <row r="2984" spans="3:7">
      <c r="C2984" s="49">
        <f t="shared" si="48"/>
        <v>5</v>
      </c>
      <c r="D2984" s="48">
        <v>42494</v>
      </c>
      <c r="E2984" s="47">
        <v>6</v>
      </c>
      <c r="F2984" s="47">
        <v>15482</v>
      </c>
      <c r="G2984" s="47">
        <v>13493</v>
      </c>
    </row>
    <row r="2985" spans="3:7">
      <c r="C2985" s="49">
        <f t="shared" si="48"/>
        <v>5</v>
      </c>
      <c r="D2985" s="48">
        <v>42494</v>
      </c>
      <c r="E2985" s="47">
        <v>7</v>
      </c>
      <c r="F2985" s="47">
        <v>16630</v>
      </c>
      <c r="G2985" s="47">
        <v>14557</v>
      </c>
    </row>
    <row r="2986" spans="3:7">
      <c r="C2986" s="49">
        <f t="shared" si="48"/>
        <v>5</v>
      </c>
      <c r="D2986" s="48">
        <v>42494</v>
      </c>
      <c r="E2986" s="47">
        <v>8</v>
      </c>
      <c r="F2986" s="47">
        <v>16959</v>
      </c>
      <c r="G2986" s="47">
        <v>14811</v>
      </c>
    </row>
    <row r="2987" spans="3:7">
      <c r="C2987" s="49">
        <f t="shared" si="48"/>
        <v>5</v>
      </c>
      <c r="D2987" s="48">
        <v>42494</v>
      </c>
      <c r="E2987" s="47">
        <v>9</v>
      </c>
      <c r="F2987" s="47">
        <v>16837</v>
      </c>
      <c r="G2987" s="47">
        <v>14572</v>
      </c>
    </row>
    <row r="2988" spans="3:7">
      <c r="C2988" s="49">
        <f t="shared" si="48"/>
        <v>5</v>
      </c>
      <c r="D2988" s="48">
        <v>42494</v>
      </c>
      <c r="E2988" s="47">
        <v>10</v>
      </c>
      <c r="F2988" s="47">
        <v>16809</v>
      </c>
      <c r="G2988" s="47">
        <v>14559</v>
      </c>
    </row>
    <row r="2989" spans="3:7">
      <c r="C2989" s="49">
        <f t="shared" si="48"/>
        <v>5</v>
      </c>
      <c r="D2989" s="48">
        <v>42494</v>
      </c>
      <c r="E2989" s="47">
        <v>11</v>
      </c>
      <c r="F2989" s="47">
        <v>16545</v>
      </c>
      <c r="G2989" s="47">
        <v>14395</v>
      </c>
    </row>
    <row r="2990" spans="3:7">
      <c r="C2990" s="49">
        <f t="shared" si="48"/>
        <v>5</v>
      </c>
      <c r="D2990" s="48">
        <v>42494</v>
      </c>
      <c r="E2990" s="47">
        <v>12</v>
      </c>
      <c r="F2990" s="47">
        <v>16571</v>
      </c>
      <c r="G2990" s="47">
        <v>14419</v>
      </c>
    </row>
    <row r="2991" spans="3:7">
      <c r="C2991" s="49">
        <f t="shared" si="48"/>
        <v>5</v>
      </c>
      <c r="D2991" s="48">
        <v>42494</v>
      </c>
      <c r="E2991" s="47">
        <v>13</v>
      </c>
      <c r="F2991" s="47">
        <v>16678</v>
      </c>
      <c r="G2991" s="47">
        <v>14527</v>
      </c>
    </row>
    <row r="2992" spans="3:7">
      <c r="C2992" s="49">
        <f t="shared" si="48"/>
        <v>5</v>
      </c>
      <c r="D2992" s="48">
        <v>42494</v>
      </c>
      <c r="E2992" s="47">
        <v>14</v>
      </c>
      <c r="F2992" s="47">
        <v>16613</v>
      </c>
      <c r="G2992" s="47">
        <v>14485</v>
      </c>
    </row>
    <row r="2993" spans="3:7">
      <c r="C2993" s="49">
        <f t="shared" si="48"/>
        <v>5</v>
      </c>
      <c r="D2993" s="48">
        <v>42494</v>
      </c>
      <c r="E2993" s="47">
        <v>15</v>
      </c>
      <c r="F2993" s="47">
        <v>16707</v>
      </c>
      <c r="G2993" s="47">
        <v>14615</v>
      </c>
    </row>
    <row r="2994" spans="3:7">
      <c r="C2994" s="49">
        <f t="shared" si="48"/>
        <v>5</v>
      </c>
      <c r="D2994" s="48">
        <v>42494</v>
      </c>
      <c r="E2994" s="47">
        <v>16</v>
      </c>
      <c r="F2994" s="47">
        <v>16917</v>
      </c>
      <c r="G2994" s="47">
        <v>14824</v>
      </c>
    </row>
    <row r="2995" spans="3:7">
      <c r="C2995" s="49">
        <f t="shared" si="48"/>
        <v>5</v>
      </c>
      <c r="D2995" s="48">
        <v>42494</v>
      </c>
      <c r="E2995" s="47">
        <v>17</v>
      </c>
      <c r="F2995" s="47">
        <v>17042</v>
      </c>
      <c r="G2995" s="47">
        <v>14984</v>
      </c>
    </row>
    <row r="2996" spans="3:7">
      <c r="C2996" s="49">
        <f t="shared" si="48"/>
        <v>5</v>
      </c>
      <c r="D2996" s="48">
        <v>42494</v>
      </c>
      <c r="E2996" s="47">
        <v>18</v>
      </c>
      <c r="F2996" s="47">
        <v>17242</v>
      </c>
      <c r="G2996" s="47">
        <v>15125</v>
      </c>
    </row>
    <row r="2997" spans="3:7">
      <c r="C2997" s="49">
        <f t="shared" si="48"/>
        <v>5</v>
      </c>
      <c r="D2997" s="48">
        <v>42494</v>
      </c>
      <c r="E2997" s="47">
        <v>19</v>
      </c>
      <c r="F2997" s="47">
        <v>17298</v>
      </c>
      <c r="G2997" s="47">
        <v>15290</v>
      </c>
    </row>
    <row r="2998" spans="3:7">
      <c r="C2998" s="49">
        <f t="shared" si="48"/>
        <v>5</v>
      </c>
      <c r="D2998" s="48">
        <v>42494</v>
      </c>
      <c r="E2998" s="47">
        <v>20</v>
      </c>
      <c r="F2998" s="47">
        <v>17871</v>
      </c>
      <c r="G2998" s="47">
        <v>15884</v>
      </c>
    </row>
    <row r="2999" spans="3:7">
      <c r="C2999" s="49">
        <f t="shared" si="48"/>
        <v>5</v>
      </c>
      <c r="D2999" s="48">
        <v>42494</v>
      </c>
      <c r="E2999" s="47">
        <v>21</v>
      </c>
      <c r="F2999" s="47">
        <v>17857</v>
      </c>
      <c r="G2999" s="47">
        <v>15859</v>
      </c>
    </row>
    <row r="3000" spans="3:7">
      <c r="C3000" s="49">
        <f t="shared" si="48"/>
        <v>5</v>
      </c>
      <c r="D3000" s="48">
        <v>42494</v>
      </c>
      <c r="E3000" s="47">
        <v>22</v>
      </c>
      <c r="F3000" s="47">
        <v>16822</v>
      </c>
      <c r="G3000" s="47">
        <v>14751</v>
      </c>
    </row>
    <row r="3001" spans="3:7">
      <c r="C3001" s="49">
        <f t="shared" si="48"/>
        <v>5</v>
      </c>
      <c r="D3001" s="48">
        <v>42494</v>
      </c>
      <c r="E3001" s="47">
        <v>23</v>
      </c>
      <c r="F3001" s="47">
        <v>15571</v>
      </c>
      <c r="G3001" s="47">
        <v>13523</v>
      </c>
    </row>
    <row r="3002" spans="3:7">
      <c r="C3002" s="49">
        <f t="shared" si="48"/>
        <v>5</v>
      </c>
      <c r="D3002" s="48">
        <v>42494</v>
      </c>
      <c r="E3002" s="47">
        <v>24</v>
      </c>
      <c r="F3002" s="47">
        <v>14652</v>
      </c>
      <c r="G3002" s="47">
        <v>12544</v>
      </c>
    </row>
    <row r="3003" spans="3:7">
      <c r="C3003" s="49">
        <f t="shared" si="48"/>
        <v>5</v>
      </c>
      <c r="D3003" s="48">
        <v>42495</v>
      </c>
      <c r="E3003" s="47">
        <v>1</v>
      </c>
      <c r="F3003" s="47">
        <v>14078</v>
      </c>
      <c r="G3003" s="47">
        <v>11966</v>
      </c>
    </row>
    <row r="3004" spans="3:7">
      <c r="C3004" s="49">
        <f t="shared" si="48"/>
        <v>5</v>
      </c>
      <c r="D3004" s="48">
        <v>42495</v>
      </c>
      <c r="E3004" s="47">
        <v>2</v>
      </c>
      <c r="F3004" s="47">
        <v>13847</v>
      </c>
      <c r="G3004" s="47">
        <v>11722</v>
      </c>
    </row>
    <row r="3005" spans="3:7">
      <c r="C3005" s="49">
        <f t="shared" si="48"/>
        <v>5</v>
      </c>
      <c r="D3005" s="48">
        <v>42495</v>
      </c>
      <c r="E3005" s="47">
        <v>3</v>
      </c>
      <c r="F3005" s="47">
        <v>13744</v>
      </c>
      <c r="G3005" s="47">
        <v>11635</v>
      </c>
    </row>
    <row r="3006" spans="3:7">
      <c r="C3006" s="49">
        <f t="shared" si="48"/>
        <v>5</v>
      </c>
      <c r="D3006" s="48">
        <v>42495</v>
      </c>
      <c r="E3006" s="47">
        <v>4</v>
      </c>
      <c r="F3006" s="47">
        <v>13777</v>
      </c>
      <c r="G3006" s="47">
        <v>11648</v>
      </c>
    </row>
    <row r="3007" spans="3:7">
      <c r="C3007" s="49">
        <f t="shared" si="48"/>
        <v>5</v>
      </c>
      <c r="D3007" s="48">
        <v>42495</v>
      </c>
      <c r="E3007" s="47">
        <v>5</v>
      </c>
      <c r="F3007" s="47">
        <v>14264</v>
      </c>
      <c r="G3007" s="47">
        <v>12155</v>
      </c>
    </row>
    <row r="3008" spans="3:7">
      <c r="C3008" s="49">
        <f t="shared" si="48"/>
        <v>5</v>
      </c>
      <c r="D3008" s="48">
        <v>42495</v>
      </c>
      <c r="E3008" s="47">
        <v>6</v>
      </c>
      <c r="F3008" s="47">
        <v>15622</v>
      </c>
      <c r="G3008" s="47">
        <v>13541</v>
      </c>
    </row>
    <row r="3009" spans="3:7">
      <c r="C3009" s="49">
        <f t="shared" si="48"/>
        <v>5</v>
      </c>
      <c r="D3009" s="48">
        <v>42495</v>
      </c>
      <c r="E3009" s="47">
        <v>7</v>
      </c>
      <c r="F3009" s="47">
        <v>16695</v>
      </c>
      <c r="G3009" s="47">
        <v>14656</v>
      </c>
    </row>
    <row r="3010" spans="3:7">
      <c r="C3010" s="49">
        <f t="shared" si="48"/>
        <v>5</v>
      </c>
      <c r="D3010" s="48">
        <v>42495</v>
      </c>
      <c r="E3010" s="47">
        <v>8</v>
      </c>
      <c r="F3010" s="47">
        <v>16813</v>
      </c>
      <c r="G3010" s="47">
        <v>14770</v>
      </c>
    </row>
    <row r="3011" spans="3:7">
      <c r="C3011" s="49">
        <f t="shared" si="48"/>
        <v>5</v>
      </c>
      <c r="D3011" s="48">
        <v>42495</v>
      </c>
      <c r="E3011" s="47">
        <v>9</v>
      </c>
      <c r="F3011" s="47">
        <v>16479</v>
      </c>
      <c r="G3011" s="47">
        <v>14462</v>
      </c>
    </row>
    <row r="3012" spans="3:7">
      <c r="C3012" s="49">
        <f t="shared" ref="C3012:C3075" si="49">MONTH(D3012)</f>
        <v>5</v>
      </c>
      <c r="D3012" s="48">
        <v>42495</v>
      </c>
      <c r="E3012" s="47">
        <v>10</v>
      </c>
      <c r="F3012" s="47">
        <v>16396</v>
      </c>
      <c r="G3012" s="47">
        <v>14387</v>
      </c>
    </row>
    <row r="3013" spans="3:7">
      <c r="C3013" s="49">
        <f t="shared" si="49"/>
        <v>5</v>
      </c>
      <c r="D3013" s="48">
        <v>42495</v>
      </c>
      <c r="E3013" s="47">
        <v>11</v>
      </c>
      <c r="F3013" s="47">
        <v>16366</v>
      </c>
      <c r="G3013" s="47">
        <v>14365</v>
      </c>
    </row>
    <row r="3014" spans="3:7">
      <c r="C3014" s="49">
        <f t="shared" si="49"/>
        <v>5</v>
      </c>
      <c r="D3014" s="48">
        <v>42495</v>
      </c>
      <c r="E3014" s="47">
        <v>12</v>
      </c>
      <c r="F3014" s="47">
        <v>16209</v>
      </c>
      <c r="G3014" s="47">
        <v>14197</v>
      </c>
    </row>
    <row r="3015" spans="3:7">
      <c r="C3015" s="49">
        <f t="shared" si="49"/>
        <v>5</v>
      </c>
      <c r="D3015" s="48">
        <v>42495</v>
      </c>
      <c r="E3015" s="47">
        <v>13</v>
      </c>
      <c r="F3015" s="47">
        <v>16027</v>
      </c>
      <c r="G3015" s="47">
        <v>14018</v>
      </c>
    </row>
    <row r="3016" spans="3:7">
      <c r="C3016" s="49">
        <f t="shared" si="49"/>
        <v>5</v>
      </c>
      <c r="D3016" s="48">
        <v>42495</v>
      </c>
      <c r="E3016" s="47">
        <v>14</v>
      </c>
      <c r="F3016" s="47">
        <v>16097</v>
      </c>
      <c r="G3016" s="47">
        <v>14103</v>
      </c>
    </row>
    <row r="3017" spans="3:7">
      <c r="C3017" s="49">
        <f t="shared" si="49"/>
        <v>5</v>
      </c>
      <c r="D3017" s="48">
        <v>42495</v>
      </c>
      <c r="E3017" s="47">
        <v>15</v>
      </c>
      <c r="F3017" s="47">
        <v>16063</v>
      </c>
      <c r="G3017" s="47">
        <v>14060</v>
      </c>
    </row>
    <row r="3018" spans="3:7">
      <c r="C3018" s="49">
        <f t="shared" si="49"/>
        <v>5</v>
      </c>
      <c r="D3018" s="48">
        <v>42495</v>
      </c>
      <c r="E3018" s="47">
        <v>16</v>
      </c>
      <c r="F3018" s="47">
        <v>16099</v>
      </c>
      <c r="G3018" s="47">
        <v>14156</v>
      </c>
    </row>
    <row r="3019" spans="3:7">
      <c r="C3019" s="49">
        <f t="shared" si="49"/>
        <v>5</v>
      </c>
      <c r="D3019" s="48">
        <v>42495</v>
      </c>
      <c r="E3019" s="47">
        <v>17</v>
      </c>
      <c r="F3019" s="47">
        <v>16457</v>
      </c>
      <c r="G3019" s="47">
        <v>14514</v>
      </c>
    </row>
    <row r="3020" spans="3:7">
      <c r="C3020" s="49">
        <f t="shared" si="49"/>
        <v>5</v>
      </c>
      <c r="D3020" s="48">
        <v>42495</v>
      </c>
      <c r="E3020" s="47">
        <v>18</v>
      </c>
      <c r="F3020" s="47">
        <v>16906</v>
      </c>
      <c r="G3020" s="47">
        <v>14899</v>
      </c>
    </row>
    <row r="3021" spans="3:7">
      <c r="C3021" s="49">
        <f t="shared" si="49"/>
        <v>5</v>
      </c>
      <c r="D3021" s="48">
        <v>42495</v>
      </c>
      <c r="E3021" s="47">
        <v>19</v>
      </c>
      <c r="F3021" s="47">
        <v>17213</v>
      </c>
      <c r="G3021" s="47">
        <v>15206</v>
      </c>
    </row>
    <row r="3022" spans="3:7">
      <c r="C3022" s="49">
        <f t="shared" si="49"/>
        <v>5</v>
      </c>
      <c r="D3022" s="48">
        <v>42495</v>
      </c>
      <c r="E3022" s="47">
        <v>20</v>
      </c>
      <c r="F3022" s="47">
        <v>17816</v>
      </c>
      <c r="G3022" s="47">
        <v>15809</v>
      </c>
    </row>
    <row r="3023" spans="3:7">
      <c r="C3023" s="49">
        <f t="shared" si="49"/>
        <v>5</v>
      </c>
      <c r="D3023" s="48">
        <v>42495</v>
      </c>
      <c r="E3023" s="47">
        <v>21</v>
      </c>
      <c r="F3023" s="47">
        <v>17804</v>
      </c>
      <c r="G3023" s="47">
        <v>15791</v>
      </c>
    </row>
    <row r="3024" spans="3:7">
      <c r="C3024" s="49">
        <f t="shared" si="49"/>
        <v>5</v>
      </c>
      <c r="D3024" s="48">
        <v>42495</v>
      </c>
      <c r="E3024" s="47">
        <v>22</v>
      </c>
      <c r="F3024" s="47">
        <v>16525</v>
      </c>
      <c r="G3024" s="47">
        <v>14469</v>
      </c>
    </row>
    <row r="3025" spans="3:7">
      <c r="C3025" s="49">
        <f t="shared" si="49"/>
        <v>5</v>
      </c>
      <c r="D3025" s="48">
        <v>42495</v>
      </c>
      <c r="E3025" s="47">
        <v>23</v>
      </c>
      <c r="F3025" s="47">
        <v>15250</v>
      </c>
      <c r="G3025" s="47">
        <v>13194</v>
      </c>
    </row>
    <row r="3026" spans="3:7">
      <c r="C3026" s="49">
        <f t="shared" si="49"/>
        <v>5</v>
      </c>
      <c r="D3026" s="48">
        <v>42495</v>
      </c>
      <c r="E3026" s="47">
        <v>24</v>
      </c>
      <c r="F3026" s="47">
        <v>14333</v>
      </c>
      <c r="G3026" s="47">
        <v>12278</v>
      </c>
    </row>
    <row r="3027" spans="3:7">
      <c r="C3027" s="49">
        <f t="shared" si="49"/>
        <v>5</v>
      </c>
      <c r="D3027" s="48">
        <v>42496</v>
      </c>
      <c r="E3027" s="47">
        <v>1</v>
      </c>
      <c r="F3027" s="47">
        <v>13676</v>
      </c>
      <c r="G3027" s="47">
        <v>11647</v>
      </c>
    </row>
    <row r="3028" spans="3:7">
      <c r="C3028" s="49">
        <f t="shared" si="49"/>
        <v>5</v>
      </c>
      <c r="D3028" s="48">
        <v>42496</v>
      </c>
      <c r="E3028" s="47">
        <v>2</v>
      </c>
      <c r="F3028" s="47">
        <v>13520</v>
      </c>
      <c r="G3028" s="47">
        <v>11461</v>
      </c>
    </row>
    <row r="3029" spans="3:7">
      <c r="C3029" s="49">
        <f t="shared" si="49"/>
        <v>5</v>
      </c>
      <c r="D3029" s="48">
        <v>42496</v>
      </c>
      <c r="E3029" s="47">
        <v>3</v>
      </c>
      <c r="F3029" s="47">
        <v>13509</v>
      </c>
      <c r="G3029" s="47">
        <v>11444</v>
      </c>
    </row>
    <row r="3030" spans="3:7">
      <c r="C3030" s="49">
        <f t="shared" si="49"/>
        <v>5</v>
      </c>
      <c r="D3030" s="48">
        <v>42496</v>
      </c>
      <c r="E3030" s="47">
        <v>4</v>
      </c>
      <c r="F3030" s="47">
        <v>13603</v>
      </c>
      <c r="G3030" s="47">
        <v>11552</v>
      </c>
    </row>
    <row r="3031" spans="3:7">
      <c r="C3031" s="49">
        <f t="shared" si="49"/>
        <v>5</v>
      </c>
      <c r="D3031" s="48">
        <v>42496</v>
      </c>
      <c r="E3031" s="47">
        <v>5</v>
      </c>
      <c r="F3031" s="47">
        <v>14071</v>
      </c>
      <c r="G3031" s="47">
        <v>12170</v>
      </c>
    </row>
    <row r="3032" spans="3:7">
      <c r="C3032" s="49">
        <f t="shared" si="49"/>
        <v>5</v>
      </c>
      <c r="D3032" s="48">
        <v>42496</v>
      </c>
      <c r="E3032" s="47">
        <v>6</v>
      </c>
      <c r="F3032" s="47">
        <v>15068</v>
      </c>
      <c r="G3032" s="47">
        <v>13203</v>
      </c>
    </row>
    <row r="3033" spans="3:7">
      <c r="C3033" s="49">
        <f t="shared" si="49"/>
        <v>5</v>
      </c>
      <c r="D3033" s="48">
        <v>42496</v>
      </c>
      <c r="E3033" s="47">
        <v>7</v>
      </c>
      <c r="F3033" s="47">
        <v>16258</v>
      </c>
      <c r="G3033" s="47">
        <v>14348</v>
      </c>
    </row>
    <row r="3034" spans="3:7">
      <c r="C3034" s="49">
        <f t="shared" si="49"/>
        <v>5</v>
      </c>
      <c r="D3034" s="48">
        <v>42496</v>
      </c>
      <c r="E3034" s="47">
        <v>8</v>
      </c>
      <c r="F3034" s="47">
        <v>16545</v>
      </c>
      <c r="G3034" s="47">
        <v>14504</v>
      </c>
    </row>
    <row r="3035" spans="3:7">
      <c r="C3035" s="49">
        <f t="shared" si="49"/>
        <v>5</v>
      </c>
      <c r="D3035" s="48">
        <v>42496</v>
      </c>
      <c r="E3035" s="47">
        <v>9</v>
      </c>
      <c r="F3035" s="47">
        <v>16268</v>
      </c>
      <c r="G3035" s="47">
        <v>14234</v>
      </c>
    </row>
    <row r="3036" spans="3:7">
      <c r="C3036" s="49">
        <f t="shared" si="49"/>
        <v>5</v>
      </c>
      <c r="D3036" s="48">
        <v>42496</v>
      </c>
      <c r="E3036" s="47">
        <v>10</v>
      </c>
      <c r="F3036" s="47">
        <v>15934</v>
      </c>
      <c r="G3036" s="47">
        <v>13931</v>
      </c>
    </row>
    <row r="3037" spans="3:7">
      <c r="C3037" s="49">
        <f t="shared" si="49"/>
        <v>5</v>
      </c>
      <c r="D3037" s="48">
        <v>42496</v>
      </c>
      <c r="E3037" s="47">
        <v>11</v>
      </c>
      <c r="F3037" s="47">
        <v>15919</v>
      </c>
      <c r="G3037" s="47">
        <v>14029</v>
      </c>
    </row>
    <row r="3038" spans="3:7">
      <c r="C3038" s="49">
        <f t="shared" si="49"/>
        <v>5</v>
      </c>
      <c r="D3038" s="48">
        <v>42496</v>
      </c>
      <c r="E3038" s="47">
        <v>12</v>
      </c>
      <c r="F3038" s="47">
        <v>16000</v>
      </c>
      <c r="G3038" s="47">
        <v>13993</v>
      </c>
    </row>
    <row r="3039" spans="3:7">
      <c r="C3039" s="49">
        <f t="shared" si="49"/>
        <v>5</v>
      </c>
      <c r="D3039" s="48">
        <v>42496</v>
      </c>
      <c r="E3039" s="47">
        <v>13</v>
      </c>
      <c r="F3039" s="47">
        <v>15944</v>
      </c>
      <c r="G3039" s="47">
        <v>13942</v>
      </c>
    </row>
    <row r="3040" spans="3:7">
      <c r="C3040" s="49">
        <f t="shared" si="49"/>
        <v>5</v>
      </c>
      <c r="D3040" s="48">
        <v>42496</v>
      </c>
      <c r="E3040" s="47">
        <v>14</v>
      </c>
      <c r="F3040" s="47">
        <v>15913</v>
      </c>
      <c r="G3040" s="47">
        <v>13956</v>
      </c>
    </row>
    <row r="3041" spans="3:7">
      <c r="C3041" s="49">
        <f t="shared" si="49"/>
        <v>5</v>
      </c>
      <c r="D3041" s="48">
        <v>42496</v>
      </c>
      <c r="E3041" s="47">
        <v>15</v>
      </c>
      <c r="F3041" s="47">
        <v>15739</v>
      </c>
      <c r="G3041" s="47">
        <v>13728</v>
      </c>
    </row>
    <row r="3042" spans="3:7">
      <c r="C3042" s="49">
        <f t="shared" si="49"/>
        <v>5</v>
      </c>
      <c r="D3042" s="48">
        <v>42496</v>
      </c>
      <c r="E3042" s="47">
        <v>16</v>
      </c>
      <c r="F3042" s="47">
        <v>16107</v>
      </c>
      <c r="G3042" s="47">
        <v>14078</v>
      </c>
    </row>
    <row r="3043" spans="3:7">
      <c r="C3043" s="49">
        <f t="shared" si="49"/>
        <v>5</v>
      </c>
      <c r="D3043" s="48">
        <v>42496</v>
      </c>
      <c r="E3043" s="47">
        <v>17</v>
      </c>
      <c r="F3043" s="47">
        <v>16328</v>
      </c>
      <c r="G3043" s="47">
        <v>14309</v>
      </c>
    </row>
    <row r="3044" spans="3:7">
      <c r="C3044" s="49">
        <f t="shared" si="49"/>
        <v>5</v>
      </c>
      <c r="D3044" s="48">
        <v>42496</v>
      </c>
      <c r="E3044" s="47">
        <v>18</v>
      </c>
      <c r="F3044" s="47">
        <v>16728</v>
      </c>
      <c r="G3044" s="47">
        <v>14603</v>
      </c>
    </row>
    <row r="3045" spans="3:7">
      <c r="C3045" s="49">
        <f t="shared" si="49"/>
        <v>5</v>
      </c>
      <c r="D3045" s="48">
        <v>42496</v>
      </c>
      <c r="E3045" s="47">
        <v>19</v>
      </c>
      <c r="F3045" s="47">
        <v>17031</v>
      </c>
      <c r="G3045" s="47">
        <v>14837</v>
      </c>
    </row>
    <row r="3046" spans="3:7">
      <c r="C3046" s="49">
        <f t="shared" si="49"/>
        <v>5</v>
      </c>
      <c r="D3046" s="48">
        <v>42496</v>
      </c>
      <c r="E3046" s="47">
        <v>20</v>
      </c>
      <c r="F3046" s="47">
        <v>16962</v>
      </c>
      <c r="G3046" s="47">
        <v>15086</v>
      </c>
    </row>
    <row r="3047" spans="3:7">
      <c r="C3047" s="49">
        <f t="shared" si="49"/>
        <v>5</v>
      </c>
      <c r="D3047" s="48">
        <v>42496</v>
      </c>
      <c r="E3047" s="47">
        <v>21</v>
      </c>
      <c r="F3047" s="47">
        <v>17053</v>
      </c>
      <c r="G3047" s="47">
        <v>15311</v>
      </c>
    </row>
    <row r="3048" spans="3:7">
      <c r="C3048" s="49">
        <f t="shared" si="49"/>
        <v>5</v>
      </c>
      <c r="D3048" s="48">
        <v>42496</v>
      </c>
      <c r="E3048" s="47">
        <v>22</v>
      </c>
      <c r="F3048" s="47">
        <v>16405</v>
      </c>
      <c r="G3048" s="47">
        <v>14255</v>
      </c>
    </row>
    <row r="3049" spans="3:7">
      <c r="C3049" s="49">
        <f t="shared" si="49"/>
        <v>5</v>
      </c>
      <c r="D3049" s="48">
        <v>42496</v>
      </c>
      <c r="E3049" s="47">
        <v>23</v>
      </c>
      <c r="F3049" s="47">
        <v>15404</v>
      </c>
      <c r="G3049" s="47">
        <v>13220</v>
      </c>
    </row>
    <row r="3050" spans="3:7">
      <c r="C3050" s="49">
        <f t="shared" si="49"/>
        <v>5</v>
      </c>
      <c r="D3050" s="48">
        <v>42496</v>
      </c>
      <c r="E3050" s="47">
        <v>24</v>
      </c>
      <c r="F3050" s="47">
        <v>14491</v>
      </c>
      <c r="G3050" s="47">
        <v>12235</v>
      </c>
    </row>
    <row r="3051" spans="3:7">
      <c r="C3051" s="49">
        <f t="shared" si="49"/>
        <v>5</v>
      </c>
      <c r="D3051" s="48">
        <v>42497</v>
      </c>
      <c r="E3051" s="47">
        <v>1</v>
      </c>
      <c r="F3051" s="47">
        <v>13851</v>
      </c>
      <c r="G3051" s="47">
        <v>11599</v>
      </c>
    </row>
    <row r="3052" spans="3:7">
      <c r="C3052" s="49">
        <f t="shared" si="49"/>
        <v>5</v>
      </c>
      <c r="D3052" s="48">
        <v>42497</v>
      </c>
      <c r="E3052" s="47">
        <v>2</v>
      </c>
      <c r="F3052" s="47">
        <v>13297</v>
      </c>
      <c r="G3052" s="47">
        <v>11146</v>
      </c>
    </row>
    <row r="3053" spans="3:7">
      <c r="C3053" s="49">
        <f t="shared" si="49"/>
        <v>5</v>
      </c>
      <c r="D3053" s="48">
        <v>42497</v>
      </c>
      <c r="E3053" s="47">
        <v>3</v>
      </c>
      <c r="F3053" s="47">
        <v>12999</v>
      </c>
      <c r="G3053" s="47">
        <v>10905</v>
      </c>
    </row>
    <row r="3054" spans="3:7">
      <c r="C3054" s="49">
        <f t="shared" si="49"/>
        <v>5</v>
      </c>
      <c r="D3054" s="48">
        <v>42497</v>
      </c>
      <c r="E3054" s="47">
        <v>4</v>
      </c>
      <c r="F3054" s="47">
        <v>13010</v>
      </c>
      <c r="G3054" s="47">
        <v>10851</v>
      </c>
    </row>
    <row r="3055" spans="3:7">
      <c r="C3055" s="49">
        <f t="shared" si="49"/>
        <v>5</v>
      </c>
      <c r="D3055" s="48">
        <v>42497</v>
      </c>
      <c r="E3055" s="47">
        <v>5</v>
      </c>
      <c r="F3055" s="47">
        <v>13144</v>
      </c>
      <c r="G3055" s="47">
        <v>11040</v>
      </c>
    </row>
    <row r="3056" spans="3:7">
      <c r="C3056" s="49">
        <f t="shared" si="49"/>
        <v>5</v>
      </c>
      <c r="D3056" s="48">
        <v>42497</v>
      </c>
      <c r="E3056" s="47">
        <v>6</v>
      </c>
      <c r="F3056" s="47">
        <v>13423</v>
      </c>
      <c r="G3056" s="47">
        <v>11340</v>
      </c>
    </row>
    <row r="3057" spans="3:7">
      <c r="C3057" s="49">
        <f t="shared" si="49"/>
        <v>5</v>
      </c>
      <c r="D3057" s="48">
        <v>42497</v>
      </c>
      <c r="E3057" s="47">
        <v>7</v>
      </c>
      <c r="F3057" s="47">
        <v>14085</v>
      </c>
      <c r="G3057" s="47">
        <v>11940</v>
      </c>
    </row>
    <row r="3058" spans="3:7">
      <c r="C3058" s="49">
        <f t="shared" si="49"/>
        <v>5</v>
      </c>
      <c r="D3058" s="48">
        <v>42497</v>
      </c>
      <c r="E3058" s="47">
        <v>8</v>
      </c>
      <c r="F3058" s="47">
        <v>14825</v>
      </c>
      <c r="G3058" s="47">
        <v>12503</v>
      </c>
    </row>
    <row r="3059" spans="3:7">
      <c r="C3059" s="49">
        <f t="shared" si="49"/>
        <v>5</v>
      </c>
      <c r="D3059" s="48">
        <v>42497</v>
      </c>
      <c r="E3059" s="47">
        <v>9</v>
      </c>
      <c r="F3059" s="47">
        <v>15090</v>
      </c>
      <c r="G3059" s="47">
        <v>12737</v>
      </c>
    </row>
    <row r="3060" spans="3:7">
      <c r="C3060" s="49">
        <f t="shared" si="49"/>
        <v>5</v>
      </c>
      <c r="D3060" s="48">
        <v>42497</v>
      </c>
      <c r="E3060" s="47">
        <v>10</v>
      </c>
      <c r="F3060" s="47">
        <v>15210</v>
      </c>
      <c r="G3060" s="47">
        <v>12859</v>
      </c>
    </row>
    <row r="3061" spans="3:7">
      <c r="C3061" s="49">
        <f t="shared" si="49"/>
        <v>5</v>
      </c>
      <c r="D3061" s="48">
        <v>42497</v>
      </c>
      <c r="E3061" s="47">
        <v>11</v>
      </c>
      <c r="F3061" s="47">
        <v>15333</v>
      </c>
      <c r="G3061" s="47">
        <v>12992</v>
      </c>
    </row>
    <row r="3062" spans="3:7">
      <c r="C3062" s="49">
        <f t="shared" si="49"/>
        <v>5</v>
      </c>
      <c r="D3062" s="48">
        <v>42497</v>
      </c>
      <c r="E3062" s="47">
        <v>12</v>
      </c>
      <c r="F3062" s="47">
        <v>15727</v>
      </c>
      <c r="G3062" s="47">
        <v>13352</v>
      </c>
    </row>
    <row r="3063" spans="3:7">
      <c r="C3063" s="49">
        <f t="shared" si="49"/>
        <v>5</v>
      </c>
      <c r="D3063" s="48">
        <v>42497</v>
      </c>
      <c r="E3063" s="47">
        <v>13</v>
      </c>
      <c r="F3063" s="47">
        <v>15797</v>
      </c>
      <c r="G3063" s="47">
        <v>13412</v>
      </c>
    </row>
    <row r="3064" spans="3:7">
      <c r="C3064" s="49">
        <f t="shared" si="49"/>
        <v>5</v>
      </c>
      <c r="D3064" s="48">
        <v>42497</v>
      </c>
      <c r="E3064" s="47">
        <v>14</v>
      </c>
      <c r="F3064" s="47">
        <v>15460</v>
      </c>
      <c r="G3064" s="47">
        <v>13240</v>
      </c>
    </row>
    <row r="3065" spans="3:7">
      <c r="C3065" s="49">
        <f t="shared" si="49"/>
        <v>5</v>
      </c>
      <c r="D3065" s="48">
        <v>42497</v>
      </c>
      <c r="E3065" s="47">
        <v>15</v>
      </c>
      <c r="F3065" s="47">
        <v>15439</v>
      </c>
      <c r="G3065" s="47">
        <v>13355</v>
      </c>
    </row>
    <row r="3066" spans="3:7">
      <c r="C3066" s="49">
        <f t="shared" si="49"/>
        <v>5</v>
      </c>
      <c r="D3066" s="48">
        <v>42497</v>
      </c>
      <c r="E3066" s="47">
        <v>16</v>
      </c>
      <c r="F3066" s="47">
        <v>15483</v>
      </c>
      <c r="G3066" s="47">
        <v>13405</v>
      </c>
    </row>
    <row r="3067" spans="3:7">
      <c r="C3067" s="49">
        <f t="shared" si="49"/>
        <v>5</v>
      </c>
      <c r="D3067" s="48">
        <v>42497</v>
      </c>
      <c r="E3067" s="47">
        <v>17</v>
      </c>
      <c r="F3067" s="47">
        <v>15634</v>
      </c>
      <c r="G3067" s="47">
        <v>13494</v>
      </c>
    </row>
    <row r="3068" spans="3:7">
      <c r="C3068" s="49">
        <f t="shared" si="49"/>
        <v>5</v>
      </c>
      <c r="D3068" s="48">
        <v>42497</v>
      </c>
      <c r="E3068" s="47">
        <v>18</v>
      </c>
      <c r="F3068" s="47">
        <v>15537</v>
      </c>
      <c r="G3068" s="47">
        <v>13424</v>
      </c>
    </row>
    <row r="3069" spans="3:7">
      <c r="C3069" s="49">
        <f t="shared" si="49"/>
        <v>5</v>
      </c>
      <c r="D3069" s="48">
        <v>42497</v>
      </c>
      <c r="E3069" s="47">
        <v>19</v>
      </c>
      <c r="F3069" s="47">
        <v>15717</v>
      </c>
      <c r="G3069" s="47">
        <v>13508</v>
      </c>
    </row>
    <row r="3070" spans="3:7">
      <c r="C3070" s="49">
        <f t="shared" si="49"/>
        <v>5</v>
      </c>
      <c r="D3070" s="48">
        <v>42497</v>
      </c>
      <c r="E3070" s="47">
        <v>20</v>
      </c>
      <c r="F3070" s="47">
        <v>16244</v>
      </c>
      <c r="G3070" s="47">
        <v>13891</v>
      </c>
    </row>
    <row r="3071" spans="3:7">
      <c r="C3071" s="49">
        <f t="shared" si="49"/>
        <v>5</v>
      </c>
      <c r="D3071" s="48">
        <v>42497</v>
      </c>
      <c r="E3071" s="47">
        <v>21</v>
      </c>
      <c r="F3071" s="47">
        <v>15898</v>
      </c>
      <c r="G3071" s="47">
        <v>13699</v>
      </c>
    </row>
    <row r="3072" spans="3:7">
      <c r="C3072" s="49">
        <f t="shared" si="49"/>
        <v>5</v>
      </c>
      <c r="D3072" s="48">
        <v>42497</v>
      </c>
      <c r="E3072" s="47">
        <v>22</v>
      </c>
      <c r="F3072" s="47">
        <v>15072</v>
      </c>
      <c r="G3072" s="47">
        <v>12861</v>
      </c>
    </row>
    <row r="3073" spans="3:7">
      <c r="C3073" s="49">
        <f t="shared" si="49"/>
        <v>5</v>
      </c>
      <c r="D3073" s="48">
        <v>42497</v>
      </c>
      <c r="E3073" s="47">
        <v>23</v>
      </c>
      <c r="F3073" s="47">
        <v>14376</v>
      </c>
      <c r="G3073" s="47">
        <v>12083</v>
      </c>
    </row>
    <row r="3074" spans="3:7">
      <c r="C3074" s="49">
        <f t="shared" si="49"/>
        <v>5</v>
      </c>
      <c r="D3074" s="48">
        <v>42497</v>
      </c>
      <c r="E3074" s="47">
        <v>24</v>
      </c>
      <c r="F3074" s="47">
        <v>13895</v>
      </c>
      <c r="G3074" s="47">
        <v>11527</v>
      </c>
    </row>
    <row r="3075" spans="3:7">
      <c r="C3075" s="49">
        <f t="shared" si="49"/>
        <v>5</v>
      </c>
      <c r="D3075" s="48">
        <v>42498</v>
      </c>
      <c r="E3075" s="47">
        <v>1</v>
      </c>
      <c r="F3075" s="47">
        <v>13621</v>
      </c>
      <c r="G3075" s="47">
        <v>11267</v>
      </c>
    </row>
    <row r="3076" spans="3:7">
      <c r="C3076" s="49">
        <f t="shared" ref="C3076:C3139" si="50">MONTH(D3076)</f>
        <v>5</v>
      </c>
      <c r="D3076" s="48">
        <v>42498</v>
      </c>
      <c r="E3076" s="47">
        <v>2</v>
      </c>
      <c r="F3076" s="47">
        <v>13209</v>
      </c>
      <c r="G3076" s="47">
        <v>10889</v>
      </c>
    </row>
    <row r="3077" spans="3:7">
      <c r="C3077" s="49">
        <f t="shared" si="50"/>
        <v>5</v>
      </c>
      <c r="D3077" s="48">
        <v>42498</v>
      </c>
      <c r="E3077" s="47">
        <v>3</v>
      </c>
      <c r="F3077" s="47">
        <v>13143</v>
      </c>
      <c r="G3077" s="47">
        <v>10881</v>
      </c>
    </row>
    <row r="3078" spans="3:7">
      <c r="C3078" s="49">
        <f t="shared" si="50"/>
        <v>5</v>
      </c>
      <c r="D3078" s="48">
        <v>42498</v>
      </c>
      <c r="E3078" s="47">
        <v>4</v>
      </c>
      <c r="F3078" s="47">
        <v>13012</v>
      </c>
      <c r="G3078" s="47">
        <v>10804</v>
      </c>
    </row>
    <row r="3079" spans="3:7">
      <c r="C3079" s="49">
        <f t="shared" si="50"/>
        <v>5</v>
      </c>
      <c r="D3079" s="48">
        <v>42498</v>
      </c>
      <c r="E3079" s="47">
        <v>5</v>
      </c>
      <c r="F3079" s="47">
        <v>13129</v>
      </c>
      <c r="G3079" s="47">
        <v>10930</v>
      </c>
    </row>
    <row r="3080" spans="3:7">
      <c r="C3080" s="49">
        <f t="shared" si="50"/>
        <v>5</v>
      </c>
      <c r="D3080" s="48">
        <v>42498</v>
      </c>
      <c r="E3080" s="47">
        <v>6</v>
      </c>
      <c r="F3080" s="47">
        <v>13230</v>
      </c>
      <c r="G3080" s="47">
        <v>11082</v>
      </c>
    </row>
    <row r="3081" spans="3:7">
      <c r="C3081" s="49">
        <f t="shared" si="50"/>
        <v>5</v>
      </c>
      <c r="D3081" s="48">
        <v>42498</v>
      </c>
      <c r="E3081" s="47">
        <v>7</v>
      </c>
      <c r="F3081" s="47">
        <v>13910</v>
      </c>
      <c r="G3081" s="47">
        <v>11560</v>
      </c>
    </row>
    <row r="3082" spans="3:7">
      <c r="C3082" s="49">
        <f t="shared" si="50"/>
        <v>5</v>
      </c>
      <c r="D3082" s="48">
        <v>42498</v>
      </c>
      <c r="E3082" s="47">
        <v>8</v>
      </c>
      <c r="F3082" s="47">
        <v>14376</v>
      </c>
      <c r="G3082" s="47">
        <v>12075</v>
      </c>
    </row>
    <row r="3083" spans="3:7">
      <c r="C3083" s="49">
        <f t="shared" si="50"/>
        <v>5</v>
      </c>
      <c r="D3083" s="48">
        <v>42498</v>
      </c>
      <c r="E3083" s="47">
        <v>9</v>
      </c>
      <c r="F3083" s="47">
        <v>14193</v>
      </c>
      <c r="G3083" s="47">
        <v>12039</v>
      </c>
    </row>
    <row r="3084" spans="3:7">
      <c r="C3084" s="49">
        <f t="shared" si="50"/>
        <v>5</v>
      </c>
      <c r="D3084" s="48">
        <v>42498</v>
      </c>
      <c r="E3084" s="47">
        <v>10</v>
      </c>
      <c r="F3084" s="47">
        <v>14402</v>
      </c>
      <c r="G3084" s="47">
        <v>12222</v>
      </c>
    </row>
    <row r="3085" spans="3:7">
      <c r="C3085" s="49">
        <f t="shared" si="50"/>
        <v>5</v>
      </c>
      <c r="D3085" s="48">
        <v>42498</v>
      </c>
      <c r="E3085" s="47">
        <v>11</v>
      </c>
      <c r="F3085" s="47">
        <v>14258</v>
      </c>
      <c r="G3085" s="47">
        <v>12108</v>
      </c>
    </row>
    <row r="3086" spans="3:7">
      <c r="C3086" s="49">
        <f t="shared" si="50"/>
        <v>5</v>
      </c>
      <c r="D3086" s="48">
        <v>42498</v>
      </c>
      <c r="E3086" s="47">
        <v>12</v>
      </c>
      <c r="F3086" s="47">
        <v>14260</v>
      </c>
      <c r="G3086" s="47">
        <v>12112</v>
      </c>
    </row>
    <row r="3087" spans="3:7">
      <c r="C3087" s="49">
        <f t="shared" si="50"/>
        <v>5</v>
      </c>
      <c r="D3087" s="48">
        <v>42498</v>
      </c>
      <c r="E3087" s="47">
        <v>13</v>
      </c>
      <c r="F3087" s="47">
        <v>14093</v>
      </c>
      <c r="G3087" s="47">
        <v>11981</v>
      </c>
    </row>
    <row r="3088" spans="3:7">
      <c r="C3088" s="49">
        <f t="shared" si="50"/>
        <v>5</v>
      </c>
      <c r="D3088" s="48">
        <v>42498</v>
      </c>
      <c r="E3088" s="47">
        <v>14</v>
      </c>
      <c r="F3088" s="47">
        <v>14117</v>
      </c>
      <c r="G3088" s="47">
        <v>11972</v>
      </c>
    </row>
    <row r="3089" spans="3:7">
      <c r="C3089" s="49">
        <f t="shared" si="50"/>
        <v>5</v>
      </c>
      <c r="D3089" s="48">
        <v>42498</v>
      </c>
      <c r="E3089" s="47">
        <v>15</v>
      </c>
      <c r="F3089" s="47">
        <v>14141</v>
      </c>
      <c r="G3089" s="47">
        <v>11989</v>
      </c>
    </row>
    <row r="3090" spans="3:7">
      <c r="C3090" s="49">
        <f t="shared" si="50"/>
        <v>5</v>
      </c>
      <c r="D3090" s="48">
        <v>42498</v>
      </c>
      <c r="E3090" s="47">
        <v>16</v>
      </c>
      <c r="F3090" s="47">
        <v>14398</v>
      </c>
      <c r="G3090" s="47">
        <v>12215</v>
      </c>
    </row>
    <row r="3091" spans="3:7">
      <c r="C3091" s="49">
        <f t="shared" si="50"/>
        <v>5</v>
      </c>
      <c r="D3091" s="48">
        <v>42498</v>
      </c>
      <c r="E3091" s="47">
        <v>17</v>
      </c>
      <c r="F3091" s="47">
        <v>14693</v>
      </c>
      <c r="G3091" s="47">
        <v>12678</v>
      </c>
    </row>
    <row r="3092" spans="3:7">
      <c r="C3092" s="49">
        <f t="shared" si="50"/>
        <v>5</v>
      </c>
      <c r="D3092" s="48">
        <v>42498</v>
      </c>
      <c r="E3092" s="47">
        <v>18</v>
      </c>
      <c r="F3092" s="47">
        <v>14710</v>
      </c>
      <c r="G3092" s="47">
        <v>12963</v>
      </c>
    </row>
    <row r="3093" spans="3:7">
      <c r="C3093" s="49">
        <f t="shared" si="50"/>
        <v>5</v>
      </c>
      <c r="D3093" s="48">
        <v>42498</v>
      </c>
      <c r="E3093" s="47">
        <v>19</v>
      </c>
      <c r="F3093" s="47">
        <v>15439</v>
      </c>
      <c r="G3093" s="47">
        <v>13317</v>
      </c>
    </row>
    <row r="3094" spans="3:7">
      <c r="C3094" s="49">
        <f t="shared" si="50"/>
        <v>5</v>
      </c>
      <c r="D3094" s="48">
        <v>42498</v>
      </c>
      <c r="E3094" s="47">
        <v>20</v>
      </c>
      <c r="F3094" s="47">
        <v>16210</v>
      </c>
      <c r="G3094" s="47">
        <v>14063</v>
      </c>
    </row>
    <row r="3095" spans="3:7">
      <c r="C3095" s="49">
        <f t="shared" si="50"/>
        <v>5</v>
      </c>
      <c r="D3095" s="48">
        <v>42498</v>
      </c>
      <c r="E3095" s="47">
        <v>21</v>
      </c>
      <c r="F3095" s="47">
        <v>16504</v>
      </c>
      <c r="G3095" s="47">
        <v>14361</v>
      </c>
    </row>
    <row r="3096" spans="3:7">
      <c r="C3096" s="49">
        <f t="shared" si="50"/>
        <v>5</v>
      </c>
      <c r="D3096" s="48">
        <v>42498</v>
      </c>
      <c r="E3096" s="47">
        <v>22</v>
      </c>
      <c r="F3096" s="47">
        <v>15854</v>
      </c>
      <c r="G3096" s="47">
        <v>13722</v>
      </c>
    </row>
    <row r="3097" spans="3:7">
      <c r="C3097" s="49">
        <f t="shared" si="50"/>
        <v>5</v>
      </c>
      <c r="D3097" s="48">
        <v>42498</v>
      </c>
      <c r="E3097" s="47">
        <v>23</v>
      </c>
      <c r="F3097" s="47">
        <v>14853</v>
      </c>
      <c r="G3097" s="47">
        <v>12758</v>
      </c>
    </row>
    <row r="3098" spans="3:7">
      <c r="C3098" s="49">
        <f t="shared" si="50"/>
        <v>5</v>
      </c>
      <c r="D3098" s="48">
        <v>42498</v>
      </c>
      <c r="E3098" s="47">
        <v>24</v>
      </c>
      <c r="F3098" s="47">
        <v>14072</v>
      </c>
      <c r="G3098" s="47">
        <v>11872</v>
      </c>
    </row>
    <row r="3099" spans="3:7">
      <c r="C3099" s="49">
        <f t="shared" si="50"/>
        <v>5</v>
      </c>
      <c r="D3099" s="48">
        <v>42499</v>
      </c>
      <c r="E3099" s="47">
        <v>1</v>
      </c>
      <c r="F3099" s="47">
        <v>13831</v>
      </c>
      <c r="G3099" s="47">
        <v>11579</v>
      </c>
    </row>
    <row r="3100" spans="3:7">
      <c r="C3100" s="49">
        <f t="shared" si="50"/>
        <v>5</v>
      </c>
      <c r="D3100" s="48">
        <v>42499</v>
      </c>
      <c r="E3100" s="47">
        <v>2</v>
      </c>
      <c r="F3100" s="47">
        <v>13801</v>
      </c>
      <c r="G3100" s="47">
        <v>11493</v>
      </c>
    </row>
    <row r="3101" spans="3:7">
      <c r="C3101" s="49">
        <f t="shared" si="50"/>
        <v>5</v>
      </c>
      <c r="D3101" s="48">
        <v>42499</v>
      </c>
      <c r="E3101" s="47">
        <v>3</v>
      </c>
      <c r="F3101" s="47">
        <v>13795</v>
      </c>
      <c r="G3101" s="47">
        <v>11458</v>
      </c>
    </row>
    <row r="3102" spans="3:7">
      <c r="C3102" s="49">
        <f t="shared" si="50"/>
        <v>5</v>
      </c>
      <c r="D3102" s="48">
        <v>42499</v>
      </c>
      <c r="E3102" s="47">
        <v>4</v>
      </c>
      <c r="F3102" s="47">
        <v>14066</v>
      </c>
      <c r="G3102" s="47">
        <v>11748</v>
      </c>
    </row>
    <row r="3103" spans="3:7">
      <c r="C3103" s="49">
        <f t="shared" si="50"/>
        <v>5</v>
      </c>
      <c r="D3103" s="48">
        <v>42499</v>
      </c>
      <c r="E3103" s="47">
        <v>5</v>
      </c>
      <c r="F3103" s="47">
        <v>14657</v>
      </c>
      <c r="G3103" s="47">
        <v>12354</v>
      </c>
    </row>
    <row r="3104" spans="3:7">
      <c r="C3104" s="49">
        <f t="shared" si="50"/>
        <v>5</v>
      </c>
      <c r="D3104" s="48">
        <v>42499</v>
      </c>
      <c r="E3104" s="47">
        <v>6</v>
      </c>
      <c r="F3104" s="47">
        <v>15396</v>
      </c>
      <c r="G3104" s="47">
        <v>13495</v>
      </c>
    </row>
    <row r="3105" spans="3:7">
      <c r="C3105" s="49">
        <f t="shared" si="50"/>
        <v>5</v>
      </c>
      <c r="D3105" s="48">
        <v>42499</v>
      </c>
      <c r="E3105" s="47">
        <v>7</v>
      </c>
      <c r="F3105" s="47">
        <v>16272</v>
      </c>
      <c r="G3105" s="47">
        <v>14461</v>
      </c>
    </row>
    <row r="3106" spans="3:7">
      <c r="C3106" s="49">
        <f t="shared" si="50"/>
        <v>5</v>
      </c>
      <c r="D3106" s="48">
        <v>42499</v>
      </c>
      <c r="E3106" s="47">
        <v>8</v>
      </c>
      <c r="F3106" s="47">
        <v>16314</v>
      </c>
      <c r="G3106" s="47">
        <v>14524</v>
      </c>
    </row>
    <row r="3107" spans="3:7">
      <c r="C3107" s="49">
        <f t="shared" si="50"/>
        <v>5</v>
      </c>
      <c r="D3107" s="48">
        <v>42499</v>
      </c>
      <c r="E3107" s="47">
        <v>9</v>
      </c>
      <c r="F3107" s="47">
        <v>16077</v>
      </c>
      <c r="G3107" s="47">
        <v>14121</v>
      </c>
    </row>
    <row r="3108" spans="3:7">
      <c r="C3108" s="49">
        <f t="shared" si="50"/>
        <v>5</v>
      </c>
      <c r="D3108" s="48">
        <v>42499</v>
      </c>
      <c r="E3108" s="47">
        <v>10</v>
      </c>
      <c r="F3108" s="47">
        <v>15895</v>
      </c>
      <c r="G3108" s="47">
        <v>14063</v>
      </c>
    </row>
    <row r="3109" spans="3:7">
      <c r="C3109" s="49">
        <f t="shared" si="50"/>
        <v>5</v>
      </c>
      <c r="D3109" s="48">
        <v>42499</v>
      </c>
      <c r="E3109" s="47">
        <v>11</v>
      </c>
      <c r="F3109" s="47">
        <v>15852</v>
      </c>
      <c r="G3109" s="47">
        <v>14033</v>
      </c>
    </row>
    <row r="3110" spans="3:7">
      <c r="C3110" s="49">
        <f t="shared" si="50"/>
        <v>5</v>
      </c>
      <c r="D3110" s="48">
        <v>42499</v>
      </c>
      <c r="E3110" s="47">
        <v>12</v>
      </c>
      <c r="F3110" s="47">
        <v>15635</v>
      </c>
      <c r="G3110" s="47">
        <v>14129</v>
      </c>
    </row>
    <row r="3111" spans="3:7">
      <c r="C3111" s="49">
        <f t="shared" si="50"/>
        <v>5</v>
      </c>
      <c r="D3111" s="48">
        <v>42499</v>
      </c>
      <c r="E3111" s="47">
        <v>13</v>
      </c>
      <c r="F3111" s="47">
        <v>16220</v>
      </c>
      <c r="G3111" s="47">
        <v>14162</v>
      </c>
    </row>
    <row r="3112" spans="3:7">
      <c r="C3112" s="49">
        <f t="shared" si="50"/>
        <v>5</v>
      </c>
      <c r="D3112" s="48">
        <v>42499</v>
      </c>
      <c r="E3112" s="47">
        <v>14</v>
      </c>
      <c r="F3112" s="47">
        <v>16054</v>
      </c>
      <c r="G3112" s="47">
        <v>14010</v>
      </c>
    </row>
    <row r="3113" spans="3:7">
      <c r="C3113" s="49">
        <f t="shared" si="50"/>
        <v>5</v>
      </c>
      <c r="D3113" s="48">
        <v>42499</v>
      </c>
      <c r="E3113" s="47">
        <v>15</v>
      </c>
      <c r="F3113" s="47">
        <v>15856</v>
      </c>
      <c r="G3113" s="47">
        <v>13959</v>
      </c>
    </row>
    <row r="3114" spans="3:7">
      <c r="C3114" s="49">
        <f t="shared" si="50"/>
        <v>5</v>
      </c>
      <c r="D3114" s="48">
        <v>42499</v>
      </c>
      <c r="E3114" s="47">
        <v>16</v>
      </c>
      <c r="F3114" s="47">
        <v>16011</v>
      </c>
      <c r="G3114" s="47">
        <v>14027</v>
      </c>
    </row>
    <row r="3115" spans="3:7">
      <c r="C3115" s="49">
        <f t="shared" si="50"/>
        <v>5</v>
      </c>
      <c r="D3115" s="48">
        <v>42499</v>
      </c>
      <c r="E3115" s="47">
        <v>17</v>
      </c>
      <c r="F3115" s="47">
        <v>16335</v>
      </c>
      <c r="G3115" s="47">
        <v>14458</v>
      </c>
    </row>
    <row r="3116" spans="3:7">
      <c r="C3116" s="49">
        <f t="shared" si="50"/>
        <v>5</v>
      </c>
      <c r="D3116" s="48">
        <v>42499</v>
      </c>
      <c r="E3116" s="47">
        <v>18</v>
      </c>
      <c r="F3116" s="47">
        <v>16815</v>
      </c>
      <c r="G3116" s="47">
        <v>14912</v>
      </c>
    </row>
    <row r="3117" spans="3:7">
      <c r="C3117" s="49">
        <f t="shared" si="50"/>
        <v>5</v>
      </c>
      <c r="D3117" s="48">
        <v>42499</v>
      </c>
      <c r="E3117" s="47">
        <v>19</v>
      </c>
      <c r="F3117" s="47">
        <v>17121</v>
      </c>
      <c r="G3117" s="47">
        <v>15269</v>
      </c>
    </row>
    <row r="3118" spans="3:7">
      <c r="C3118" s="49">
        <f t="shared" si="50"/>
        <v>5</v>
      </c>
      <c r="D3118" s="48">
        <v>42499</v>
      </c>
      <c r="E3118" s="47">
        <v>20</v>
      </c>
      <c r="F3118" s="47">
        <v>17536</v>
      </c>
      <c r="G3118" s="47">
        <v>15818</v>
      </c>
    </row>
    <row r="3119" spans="3:7">
      <c r="C3119" s="49">
        <f t="shared" si="50"/>
        <v>5</v>
      </c>
      <c r="D3119" s="48">
        <v>42499</v>
      </c>
      <c r="E3119" s="47">
        <v>21</v>
      </c>
      <c r="F3119" s="47">
        <v>17555</v>
      </c>
      <c r="G3119" s="47">
        <v>15710</v>
      </c>
    </row>
    <row r="3120" spans="3:7">
      <c r="C3120" s="49">
        <f t="shared" si="50"/>
        <v>5</v>
      </c>
      <c r="D3120" s="48">
        <v>42499</v>
      </c>
      <c r="E3120" s="47">
        <v>22</v>
      </c>
      <c r="F3120" s="47">
        <v>16607</v>
      </c>
      <c r="G3120" s="47">
        <v>14640</v>
      </c>
    </row>
    <row r="3121" spans="3:7">
      <c r="C3121" s="49">
        <f t="shared" si="50"/>
        <v>5</v>
      </c>
      <c r="D3121" s="48">
        <v>42499</v>
      </c>
      <c r="E3121" s="47">
        <v>23</v>
      </c>
      <c r="F3121" s="47">
        <v>15391</v>
      </c>
      <c r="G3121" s="47">
        <v>13313</v>
      </c>
    </row>
    <row r="3122" spans="3:7">
      <c r="C3122" s="49">
        <f t="shared" si="50"/>
        <v>5</v>
      </c>
      <c r="D3122" s="48">
        <v>42499</v>
      </c>
      <c r="E3122" s="47">
        <v>24</v>
      </c>
      <c r="F3122" s="47">
        <v>14605</v>
      </c>
      <c r="G3122" s="47">
        <v>12435</v>
      </c>
    </row>
    <row r="3123" spans="3:7">
      <c r="C3123" s="49">
        <f t="shared" si="50"/>
        <v>5</v>
      </c>
      <c r="D3123" s="48">
        <v>42500</v>
      </c>
      <c r="E3123" s="47">
        <v>1</v>
      </c>
      <c r="F3123" s="47">
        <v>14009</v>
      </c>
      <c r="G3123" s="47">
        <v>11871</v>
      </c>
    </row>
    <row r="3124" spans="3:7">
      <c r="C3124" s="49">
        <f t="shared" si="50"/>
        <v>5</v>
      </c>
      <c r="D3124" s="48">
        <v>42500</v>
      </c>
      <c r="E3124" s="47">
        <v>2</v>
      </c>
      <c r="F3124" s="47">
        <v>13786</v>
      </c>
      <c r="G3124" s="47">
        <v>11581</v>
      </c>
    </row>
    <row r="3125" spans="3:7">
      <c r="C3125" s="49">
        <f t="shared" si="50"/>
        <v>5</v>
      </c>
      <c r="D3125" s="48">
        <v>42500</v>
      </c>
      <c r="E3125" s="47">
        <v>3</v>
      </c>
      <c r="F3125" s="47">
        <v>13621</v>
      </c>
      <c r="G3125" s="47">
        <v>11394</v>
      </c>
    </row>
    <row r="3126" spans="3:7">
      <c r="C3126" s="49">
        <f t="shared" si="50"/>
        <v>5</v>
      </c>
      <c r="D3126" s="48">
        <v>42500</v>
      </c>
      <c r="E3126" s="47">
        <v>4</v>
      </c>
      <c r="F3126" s="47">
        <v>13727</v>
      </c>
      <c r="G3126" s="47">
        <v>11424</v>
      </c>
    </row>
    <row r="3127" spans="3:7">
      <c r="C3127" s="49">
        <f t="shared" si="50"/>
        <v>5</v>
      </c>
      <c r="D3127" s="48">
        <v>42500</v>
      </c>
      <c r="E3127" s="47">
        <v>5</v>
      </c>
      <c r="F3127" s="47">
        <v>14236</v>
      </c>
      <c r="G3127" s="47">
        <v>11985</v>
      </c>
    </row>
    <row r="3128" spans="3:7">
      <c r="C3128" s="49">
        <f t="shared" si="50"/>
        <v>5</v>
      </c>
      <c r="D3128" s="48">
        <v>42500</v>
      </c>
      <c r="E3128" s="47">
        <v>6</v>
      </c>
      <c r="F3128" s="47">
        <v>15295</v>
      </c>
      <c r="G3128" s="47">
        <v>13064</v>
      </c>
    </row>
    <row r="3129" spans="3:7">
      <c r="C3129" s="49">
        <f t="shared" si="50"/>
        <v>5</v>
      </c>
      <c r="D3129" s="48">
        <v>42500</v>
      </c>
      <c r="E3129" s="47">
        <v>7</v>
      </c>
      <c r="F3129" s="47">
        <v>16402</v>
      </c>
      <c r="G3129" s="47">
        <v>14213</v>
      </c>
    </row>
    <row r="3130" spans="3:7">
      <c r="C3130" s="49">
        <f t="shared" si="50"/>
        <v>5</v>
      </c>
      <c r="D3130" s="48">
        <v>42500</v>
      </c>
      <c r="E3130" s="47">
        <v>8</v>
      </c>
      <c r="F3130" s="47">
        <v>16525</v>
      </c>
      <c r="G3130" s="47">
        <v>14342</v>
      </c>
    </row>
    <row r="3131" spans="3:7">
      <c r="C3131" s="49">
        <f t="shared" si="50"/>
        <v>5</v>
      </c>
      <c r="D3131" s="48">
        <v>42500</v>
      </c>
      <c r="E3131" s="47">
        <v>9</v>
      </c>
      <c r="F3131" s="47">
        <v>16312</v>
      </c>
      <c r="G3131" s="47">
        <v>14128</v>
      </c>
    </row>
    <row r="3132" spans="3:7">
      <c r="C3132" s="49">
        <f t="shared" si="50"/>
        <v>5</v>
      </c>
      <c r="D3132" s="48">
        <v>42500</v>
      </c>
      <c r="E3132" s="47">
        <v>10</v>
      </c>
      <c r="F3132" s="47">
        <v>16243</v>
      </c>
      <c r="G3132" s="47">
        <v>14068</v>
      </c>
    </row>
    <row r="3133" spans="3:7">
      <c r="C3133" s="49">
        <f t="shared" si="50"/>
        <v>5</v>
      </c>
      <c r="D3133" s="48">
        <v>42500</v>
      </c>
      <c r="E3133" s="47">
        <v>11</v>
      </c>
      <c r="F3133" s="47">
        <v>16256</v>
      </c>
      <c r="G3133" s="47">
        <v>14081</v>
      </c>
    </row>
    <row r="3134" spans="3:7">
      <c r="C3134" s="49">
        <f t="shared" si="50"/>
        <v>5</v>
      </c>
      <c r="D3134" s="48">
        <v>42500</v>
      </c>
      <c r="E3134" s="47">
        <v>12</v>
      </c>
      <c r="F3134" s="47">
        <v>16144</v>
      </c>
      <c r="G3134" s="47">
        <v>13939</v>
      </c>
    </row>
    <row r="3135" spans="3:7">
      <c r="C3135" s="49">
        <f t="shared" si="50"/>
        <v>5</v>
      </c>
      <c r="D3135" s="48">
        <v>42500</v>
      </c>
      <c r="E3135" s="47">
        <v>13</v>
      </c>
      <c r="F3135" s="47">
        <v>16157</v>
      </c>
      <c r="G3135" s="47">
        <v>13939</v>
      </c>
    </row>
    <row r="3136" spans="3:7">
      <c r="C3136" s="49">
        <f t="shared" si="50"/>
        <v>5</v>
      </c>
      <c r="D3136" s="48">
        <v>42500</v>
      </c>
      <c r="E3136" s="47">
        <v>14</v>
      </c>
      <c r="F3136" s="47">
        <v>15944</v>
      </c>
      <c r="G3136" s="47">
        <v>13757</v>
      </c>
    </row>
    <row r="3137" spans="3:7">
      <c r="C3137" s="49">
        <f t="shared" si="50"/>
        <v>5</v>
      </c>
      <c r="D3137" s="48">
        <v>42500</v>
      </c>
      <c r="E3137" s="47">
        <v>15</v>
      </c>
      <c r="F3137" s="47">
        <v>15959</v>
      </c>
      <c r="G3137" s="47">
        <v>13787</v>
      </c>
    </row>
    <row r="3138" spans="3:7">
      <c r="C3138" s="49">
        <f t="shared" si="50"/>
        <v>5</v>
      </c>
      <c r="D3138" s="48">
        <v>42500</v>
      </c>
      <c r="E3138" s="47">
        <v>16</v>
      </c>
      <c r="F3138" s="47">
        <v>16341</v>
      </c>
      <c r="G3138" s="47">
        <v>14171</v>
      </c>
    </row>
    <row r="3139" spans="3:7">
      <c r="C3139" s="49">
        <f t="shared" si="50"/>
        <v>5</v>
      </c>
      <c r="D3139" s="48">
        <v>42500</v>
      </c>
      <c r="E3139" s="47">
        <v>17</v>
      </c>
      <c r="F3139" s="47">
        <v>16654</v>
      </c>
      <c r="G3139" s="47">
        <v>14522</v>
      </c>
    </row>
    <row r="3140" spans="3:7">
      <c r="C3140" s="49">
        <f t="shared" ref="C3140:C3203" si="51">MONTH(D3140)</f>
        <v>5</v>
      </c>
      <c r="D3140" s="48">
        <v>42500</v>
      </c>
      <c r="E3140" s="47">
        <v>18</v>
      </c>
      <c r="F3140" s="47">
        <v>16824</v>
      </c>
      <c r="G3140" s="47">
        <v>14717</v>
      </c>
    </row>
    <row r="3141" spans="3:7">
      <c r="C3141" s="49">
        <f t="shared" si="51"/>
        <v>5</v>
      </c>
      <c r="D3141" s="48">
        <v>42500</v>
      </c>
      <c r="E3141" s="47">
        <v>19</v>
      </c>
      <c r="F3141" s="47">
        <v>17060</v>
      </c>
      <c r="G3141" s="47">
        <v>15043</v>
      </c>
    </row>
    <row r="3142" spans="3:7">
      <c r="C3142" s="49">
        <f t="shared" si="51"/>
        <v>5</v>
      </c>
      <c r="D3142" s="48">
        <v>42500</v>
      </c>
      <c r="E3142" s="47">
        <v>20</v>
      </c>
      <c r="F3142" s="47">
        <v>17296</v>
      </c>
      <c r="G3142" s="47">
        <v>15434</v>
      </c>
    </row>
    <row r="3143" spans="3:7">
      <c r="C3143" s="49">
        <f t="shared" si="51"/>
        <v>5</v>
      </c>
      <c r="D3143" s="48">
        <v>42500</v>
      </c>
      <c r="E3143" s="47">
        <v>21</v>
      </c>
      <c r="F3143" s="47">
        <v>17556</v>
      </c>
      <c r="G3143" s="47">
        <v>15570</v>
      </c>
    </row>
    <row r="3144" spans="3:7">
      <c r="C3144" s="49">
        <f t="shared" si="51"/>
        <v>5</v>
      </c>
      <c r="D3144" s="48">
        <v>42500</v>
      </c>
      <c r="E3144" s="47">
        <v>22</v>
      </c>
      <c r="F3144" s="47">
        <v>16432</v>
      </c>
      <c r="G3144" s="47">
        <v>14372</v>
      </c>
    </row>
    <row r="3145" spans="3:7">
      <c r="C3145" s="49">
        <f t="shared" si="51"/>
        <v>5</v>
      </c>
      <c r="D3145" s="48">
        <v>42500</v>
      </c>
      <c r="E3145" s="47">
        <v>23</v>
      </c>
      <c r="F3145" s="47">
        <v>15129</v>
      </c>
      <c r="G3145" s="47">
        <v>13015</v>
      </c>
    </row>
    <row r="3146" spans="3:7">
      <c r="C3146" s="49">
        <f t="shared" si="51"/>
        <v>5</v>
      </c>
      <c r="D3146" s="48">
        <v>42500</v>
      </c>
      <c r="E3146" s="47">
        <v>24</v>
      </c>
      <c r="F3146" s="47">
        <v>14224</v>
      </c>
      <c r="G3146" s="47">
        <v>12092</v>
      </c>
    </row>
    <row r="3147" spans="3:7">
      <c r="C3147" s="49">
        <f t="shared" si="51"/>
        <v>5</v>
      </c>
      <c r="D3147" s="48">
        <v>42501</v>
      </c>
      <c r="E3147" s="47">
        <v>1</v>
      </c>
      <c r="F3147" s="47">
        <v>13734</v>
      </c>
      <c r="G3147" s="47">
        <v>11687</v>
      </c>
    </row>
    <row r="3148" spans="3:7">
      <c r="C3148" s="49">
        <f t="shared" si="51"/>
        <v>5</v>
      </c>
      <c r="D3148" s="48">
        <v>42501</v>
      </c>
      <c r="E3148" s="47">
        <v>2</v>
      </c>
      <c r="F3148" s="47">
        <v>13604</v>
      </c>
      <c r="G3148" s="47">
        <v>11456</v>
      </c>
    </row>
    <row r="3149" spans="3:7">
      <c r="C3149" s="49">
        <f t="shared" si="51"/>
        <v>5</v>
      </c>
      <c r="D3149" s="48">
        <v>42501</v>
      </c>
      <c r="E3149" s="47">
        <v>3</v>
      </c>
      <c r="F3149" s="47">
        <v>13622</v>
      </c>
      <c r="G3149" s="47">
        <v>11411</v>
      </c>
    </row>
    <row r="3150" spans="3:7">
      <c r="C3150" s="49">
        <f t="shared" si="51"/>
        <v>5</v>
      </c>
      <c r="D3150" s="48">
        <v>42501</v>
      </c>
      <c r="E3150" s="47">
        <v>4</v>
      </c>
      <c r="F3150" s="47">
        <v>13652</v>
      </c>
      <c r="G3150" s="47">
        <v>11478</v>
      </c>
    </row>
    <row r="3151" spans="3:7">
      <c r="C3151" s="49">
        <f t="shared" si="51"/>
        <v>5</v>
      </c>
      <c r="D3151" s="48">
        <v>42501</v>
      </c>
      <c r="E3151" s="47">
        <v>5</v>
      </c>
      <c r="F3151" s="47">
        <v>14277</v>
      </c>
      <c r="G3151" s="47">
        <v>12042</v>
      </c>
    </row>
    <row r="3152" spans="3:7">
      <c r="C3152" s="49">
        <f t="shared" si="51"/>
        <v>5</v>
      </c>
      <c r="D3152" s="48">
        <v>42501</v>
      </c>
      <c r="E3152" s="47">
        <v>6</v>
      </c>
      <c r="F3152" s="47">
        <v>15131</v>
      </c>
      <c r="G3152" s="47">
        <v>12999</v>
      </c>
    </row>
    <row r="3153" spans="3:7">
      <c r="C3153" s="49">
        <f t="shared" si="51"/>
        <v>5</v>
      </c>
      <c r="D3153" s="48">
        <v>42501</v>
      </c>
      <c r="E3153" s="47">
        <v>7</v>
      </c>
      <c r="F3153" s="47">
        <v>16202</v>
      </c>
      <c r="G3153" s="47">
        <v>14078</v>
      </c>
    </row>
    <row r="3154" spans="3:7">
      <c r="C3154" s="49">
        <f t="shared" si="51"/>
        <v>5</v>
      </c>
      <c r="D3154" s="48">
        <v>42501</v>
      </c>
      <c r="E3154" s="47">
        <v>8</v>
      </c>
      <c r="F3154" s="47">
        <v>16373</v>
      </c>
      <c r="G3154" s="47">
        <v>14334</v>
      </c>
    </row>
    <row r="3155" spans="3:7">
      <c r="C3155" s="49">
        <f t="shared" si="51"/>
        <v>5</v>
      </c>
      <c r="D3155" s="48">
        <v>42501</v>
      </c>
      <c r="E3155" s="47">
        <v>9</v>
      </c>
      <c r="F3155" s="47">
        <v>16092</v>
      </c>
      <c r="G3155" s="47">
        <v>14011</v>
      </c>
    </row>
    <row r="3156" spans="3:7">
      <c r="C3156" s="49">
        <f t="shared" si="51"/>
        <v>5</v>
      </c>
      <c r="D3156" s="48">
        <v>42501</v>
      </c>
      <c r="E3156" s="47">
        <v>10</v>
      </c>
      <c r="F3156" s="47">
        <v>16015</v>
      </c>
      <c r="G3156" s="47">
        <v>13931</v>
      </c>
    </row>
    <row r="3157" spans="3:7">
      <c r="C3157" s="49">
        <f t="shared" si="51"/>
        <v>5</v>
      </c>
      <c r="D3157" s="48">
        <v>42501</v>
      </c>
      <c r="E3157" s="47">
        <v>11</v>
      </c>
      <c r="F3157" s="47">
        <v>15936</v>
      </c>
      <c r="G3157" s="47">
        <v>13834</v>
      </c>
    </row>
    <row r="3158" spans="3:7">
      <c r="C3158" s="49">
        <f t="shared" si="51"/>
        <v>5</v>
      </c>
      <c r="D3158" s="48">
        <v>42501</v>
      </c>
      <c r="E3158" s="47">
        <v>12</v>
      </c>
      <c r="F3158" s="47">
        <v>15929</v>
      </c>
      <c r="G3158" s="47">
        <v>13824</v>
      </c>
    </row>
    <row r="3159" spans="3:7">
      <c r="C3159" s="49">
        <f t="shared" si="51"/>
        <v>5</v>
      </c>
      <c r="D3159" s="48">
        <v>42501</v>
      </c>
      <c r="E3159" s="47">
        <v>13</v>
      </c>
      <c r="F3159" s="47">
        <v>16109</v>
      </c>
      <c r="G3159" s="47">
        <v>14002</v>
      </c>
    </row>
    <row r="3160" spans="3:7">
      <c r="C3160" s="49">
        <f t="shared" si="51"/>
        <v>5</v>
      </c>
      <c r="D3160" s="48">
        <v>42501</v>
      </c>
      <c r="E3160" s="47">
        <v>14</v>
      </c>
      <c r="F3160" s="47">
        <v>16101</v>
      </c>
      <c r="G3160" s="47">
        <v>13991</v>
      </c>
    </row>
    <row r="3161" spans="3:7">
      <c r="C3161" s="49">
        <f t="shared" si="51"/>
        <v>5</v>
      </c>
      <c r="D3161" s="48">
        <v>42501</v>
      </c>
      <c r="E3161" s="47">
        <v>15</v>
      </c>
      <c r="F3161" s="47">
        <v>16279</v>
      </c>
      <c r="G3161" s="47">
        <v>14178</v>
      </c>
    </row>
    <row r="3162" spans="3:7">
      <c r="C3162" s="49">
        <f t="shared" si="51"/>
        <v>5</v>
      </c>
      <c r="D3162" s="48">
        <v>42501</v>
      </c>
      <c r="E3162" s="47">
        <v>16</v>
      </c>
      <c r="F3162" s="47">
        <v>16584</v>
      </c>
      <c r="G3162" s="47">
        <v>14546</v>
      </c>
    </row>
    <row r="3163" spans="3:7">
      <c r="C3163" s="49">
        <f t="shared" si="51"/>
        <v>5</v>
      </c>
      <c r="D3163" s="48">
        <v>42501</v>
      </c>
      <c r="E3163" s="47">
        <v>17</v>
      </c>
      <c r="F3163" s="47">
        <v>16666</v>
      </c>
      <c r="G3163" s="47">
        <v>14917</v>
      </c>
    </row>
    <row r="3164" spans="3:7">
      <c r="C3164" s="49">
        <f t="shared" si="51"/>
        <v>5</v>
      </c>
      <c r="D3164" s="48">
        <v>42501</v>
      </c>
      <c r="E3164" s="47">
        <v>18</v>
      </c>
      <c r="F3164" s="47">
        <v>16123</v>
      </c>
      <c r="G3164" s="47">
        <v>14916</v>
      </c>
    </row>
    <row r="3165" spans="3:7">
      <c r="C3165" s="49">
        <f t="shared" si="51"/>
        <v>5</v>
      </c>
      <c r="D3165" s="48">
        <v>42501</v>
      </c>
      <c r="E3165" s="47">
        <v>19</v>
      </c>
      <c r="F3165" s="47">
        <v>16505</v>
      </c>
      <c r="G3165" s="47">
        <v>15197</v>
      </c>
    </row>
    <row r="3166" spans="3:7">
      <c r="C3166" s="49">
        <f t="shared" si="51"/>
        <v>5</v>
      </c>
      <c r="D3166" s="48">
        <v>42501</v>
      </c>
      <c r="E3166" s="47">
        <v>20</v>
      </c>
      <c r="F3166" s="47">
        <v>16717</v>
      </c>
      <c r="G3166" s="47">
        <v>15462</v>
      </c>
    </row>
    <row r="3167" spans="3:7">
      <c r="C3167" s="49">
        <f t="shared" si="51"/>
        <v>5</v>
      </c>
      <c r="D3167" s="48">
        <v>42501</v>
      </c>
      <c r="E3167" s="47">
        <v>21</v>
      </c>
      <c r="F3167" s="47">
        <v>16947</v>
      </c>
      <c r="G3167" s="47">
        <v>15663</v>
      </c>
    </row>
    <row r="3168" spans="3:7">
      <c r="C3168" s="49">
        <f t="shared" si="51"/>
        <v>5</v>
      </c>
      <c r="D3168" s="48">
        <v>42501</v>
      </c>
      <c r="E3168" s="47">
        <v>22</v>
      </c>
      <c r="F3168" s="47">
        <v>16324</v>
      </c>
      <c r="G3168" s="47">
        <v>14477</v>
      </c>
    </row>
    <row r="3169" spans="3:7">
      <c r="C3169" s="49">
        <f t="shared" si="51"/>
        <v>5</v>
      </c>
      <c r="D3169" s="48">
        <v>42501</v>
      </c>
      <c r="E3169" s="47">
        <v>23</v>
      </c>
      <c r="F3169" s="47">
        <v>14681</v>
      </c>
      <c r="G3169" s="47">
        <v>12936</v>
      </c>
    </row>
    <row r="3170" spans="3:7">
      <c r="C3170" s="49">
        <f t="shared" si="51"/>
        <v>5</v>
      </c>
      <c r="D3170" s="48">
        <v>42501</v>
      </c>
      <c r="E3170" s="47">
        <v>24</v>
      </c>
      <c r="F3170" s="47">
        <v>14076</v>
      </c>
      <c r="G3170" s="47">
        <v>11908</v>
      </c>
    </row>
    <row r="3171" spans="3:7">
      <c r="C3171" s="49">
        <f t="shared" si="51"/>
        <v>5</v>
      </c>
      <c r="D3171" s="48">
        <v>42502</v>
      </c>
      <c r="E3171" s="47">
        <v>1</v>
      </c>
      <c r="F3171" s="47">
        <v>13621</v>
      </c>
      <c r="G3171" s="47">
        <v>11453</v>
      </c>
    </row>
    <row r="3172" spans="3:7">
      <c r="C3172" s="49">
        <f t="shared" si="51"/>
        <v>5</v>
      </c>
      <c r="D3172" s="48">
        <v>42502</v>
      </c>
      <c r="E3172" s="47">
        <v>2</v>
      </c>
      <c r="F3172" s="47">
        <v>13541</v>
      </c>
      <c r="G3172" s="47">
        <v>11454</v>
      </c>
    </row>
    <row r="3173" spans="3:7">
      <c r="C3173" s="49">
        <f t="shared" si="51"/>
        <v>5</v>
      </c>
      <c r="D3173" s="48">
        <v>42502</v>
      </c>
      <c r="E3173" s="47">
        <v>3</v>
      </c>
      <c r="F3173" s="47">
        <v>13516</v>
      </c>
      <c r="G3173" s="47">
        <v>11240</v>
      </c>
    </row>
    <row r="3174" spans="3:7">
      <c r="C3174" s="49">
        <f t="shared" si="51"/>
        <v>5</v>
      </c>
      <c r="D3174" s="48">
        <v>42502</v>
      </c>
      <c r="E3174" s="47">
        <v>4</v>
      </c>
      <c r="F3174" s="47">
        <v>13521</v>
      </c>
      <c r="G3174" s="47">
        <v>11276</v>
      </c>
    </row>
    <row r="3175" spans="3:7">
      <c r="C3175" s="49">
        <f t="shared" si="51"/>
        <v>5</v>
      </c>
      <c r="D3175" s="48">
        <v>42502</v>
      </c>
      <c r="E3175" s="47">
        <v>5</v>
      </c>
      <c r="F3175" s="47">
        <v>13979</v>
      </c>
      <c r="G3175" s="47">
        <v>11704</v>
      </c>
    </row>
    <row r="3176" spans="3:7">
      <c r="C3176" s="49">
        <f t="shared" si="51"/>
        <v>5</v>
      </c>
      <c r="D3176" s="48">
        <v>42502</v>
      </c>
      <c r="E3176" s="47">
        <v>6</v>
      </c>
      <c r="F3176" s="47">
        <v>14927</v>
      </c>
      <c r="G3176" s="47">
        <v>12766</v>
      </c>
    </row>
    <row r="3177" spans="3:7">
      <c r="C3177" s="49">
        <f t="shared" si="51"/>
        <v>5</v>
      </c>
      <c r="D3177" s="48">
        <v>42502</v>
      </c>
      <c r="E3177" s="47">
        <v>7</v>
      </c>
      <c r="F3177" s="47">
        <v>16307</v>
      </c>
      <c r="G3177" s="47">
        <v>14157</v>
      </c>
    </row>
    <row r="3178" spans="3:7">
      <c r="C3178" s="49">
        <f t="shared" si="51"/>
        <v>5</v>
      </c>
      <c r="D3178" s="48">
        <v>42502</v>
      </c>
      <c r="E3178" s="47">
        <v>8</v>
      </c>
      <c r="F3178" s="47">
        <v>16851</v>
      </c>
      <c r="G3178" s="47">
        <v>14703</v>
      </c>
    </row>
    <row r="3179" spans="3:7">
      <c r="C3179" s="49">
        <f t="shared" si="51"/>
        <v>5</v>
      </c>
      <c r="D3179" s="48">
        <v>42502</v>
      </c>
      <c r="E3179" s="47">
        <v>9</v>
      </c>
      <c r="F3179" s="47">
        <v>16783</v>
      </c>
      <c r="G3179" s="47">
        <v>14661</v>
      </c>
    </row>
    <row r="3180" spans="3:7">
      <c r="C3180" s="49">
        <f t="shared" si="51"/>
        <v>5</v>
      </c>
      <c r="D3180" s="48">
        <v>42502</v>
      </c>
      <c r="E3180" s="47">
        <v>10</v>
      </c>
      <c r="F3180" s="47">
        <v>16529</v>
      </c>
      <c r="G3180" s="47">
        <v>14585</v>
      </c>
    </row>
    <row r="3181" spans="3:7">
      <c r="C3181" s="49">
        <f t="shared" si="51"/>
        <v>5</v>
      </c>
      <c r="D3181" s="48">
        <v>42502</v>
      </c>
      <c r="E3181" s="47">
        <v>11</v>
      </c>
      <c r="F3181" s="47">
        <v>16458</v>
      </c>
      <c r="G3181" s="47">
        <v>14462</v>
      </c>
    </row>
    <row r="3182" spans="3:7">
      <c r="C3182" s="49">
        <f t="shared" si="51"/>
        <v>5</v>
      </c>
      <c r="D3182" s="48">
        <v>42502</v>
      </c>
      <c r="E3182" s="47">
        <v>12</v>
      </c>
      <c r="F3182" s="47">
        <v>16624</v>
      </c>
      <c r="G3182" s="47">
        <v>14567</v>
      </c>
    </row>
    <row r="3183" spans="3:7">
      <c r="C3183" s="49">
        <f t="shared" si="51"/>
        <v>5</v>
      </c>
      <c r="D3183" s="48">
        <v>42502</v>
      </c>
      <c r="E3183" s="47">
        <v>13</v>
      </c>
      <c r="F3183" s="47">
        <v>16825</v>
      </c>
      <c r="G3183" s="47">
        <v>14713</v>
      </c>
    </row>
    <row r="3184" spans="3:7">
      <c r="C3184" s="49">
        <f t="shared" si="51"/>
        <v>5</v>
      </c>
      <c r="D3184" s="48">
        <v>42502</v>
      </c>
      <c r="E3184" s="47">
        <v>14</v>
      </c>
      <c r="F3184" s="47">
        <v>16933</v>
      </c>
      <c r="G3184" s="47">
        <v>14822</v>
      </c>
    </row>
    <row r="3185" spans="3:7">
      <c r="C3185" s="49">
        <f t="shared" si="51"/>
        <v>5</v>
      </c>
      <c r="D3185" s="48">
        <v>42502</v>
      </c>
      <c r="E3185" s="47">
        <v>15</v>
      </c>
      <c r="F3185" s="47">
        <v>16900</v>
      </c>
      <c r="G3185" s="47">
        <v>14834</v>
      </c>
    </row>
    <row r="3186" spans="3:7">
      <c r="C3186" s="49">
        <f t="shared" si="51"/>
        <v>5</v>
      </c>
      <c r="D3186" s="48">
        <v>42502</v>
      </c>
      <c r="E3186" s="47">
        <v>16</v>
      </c>
      <c r="F3186" s="47">
        <v>17125</v>
      </c>
      <c r="G3186" s="47">
        <v>15185</v>
      </c>
    </row>
    <row r="3187" spans="3:7">
      <c r="C3187" s="49">
        <f t="shared" si="51"/>
        <v>5</v>
      </c>
      <c r="D3187" s="48">
        <v>42502</v>
      </c>
      <c r="E3187" s="47">
        <v>17</v>
      </c>
      <c r="F3187" s="47">
        <v>17691</v>
      </c>
      <c r="G3187" s="47">
        <v>15534</v>
      </c>
    </row>
    <row r="3188" spans="3:7">
      <c r="C3188" s="49">
        <f t="shared" si="51"/>
        <v>5</v>
      </c>
      <c r="D3188" s="48">
        <v>42502</v>
      </c>
      <c r="E3188" s="47">
        <v>18</v>
      </c>
      <c r="F3188" s="47">
        <v>17547</v>
      </c>
      <c r="G3188" s="47">
        <v>15476</v>
      </c>
    </row>
    <row r="3189" spans="3:7">
      <c r="C3189" s="49">
        <f t="shared" si="51"/>
        <v>5</v>
      </c>
      <c r="D3189" s="48">
        <v>42502</v>
      </c>
      <c r="E3189" s="47">
        <v>19</v>
      </c>
      <c r="F3189" s="47">
        <v>17683</v>
      </c>
      <c r="G3189" s="47">
        <v>15622</v>
      </c>
    </row>
    <row r="3190" spans="3:7">
      <c r="C3190" s="49">
        <f t="shared" si="51"/>
        <v>5</v>
      </c>
      <c r="D3190" s="48">
        <v>42502</v>
      </c>
      <c r="E3190" s="47">
        <v>20</v>
      </c>
      <c r="F3190" s="47">
        <v>17782</v>
      </c>
      <c r="G3190" s="47">
        <v>15884</v>
      </c>
    </row>
    <row r="3191" spans="3:7">
      <c r="C3191" s="49">
        <f t="shared" si="51"/>
        <v>5</v>
      </c>
      <c r="D3191" s="48">
        <v>42502</v>
      </c>
      <c r="E3191" s="47">
        <v>21</v>
      </c>
      <c r="F3191" s="47">
        <v>17637</v>
      </c>
      <c r="G3191" s="47">
        <v>15685</v>
      </c>
    </row>
    <row r="3192" spans="3:7">
      <c r="C3192" s="49">
        <f t="shared" si="51"/>
        <v>5</v>
      </c>
      <c r="D3192" s="48">
        <v>42502</v>
      </c>
      <c r="E3192" s="47">
        <v>22</v>
      </c>
      <c r="F3192" s="47">
        <v>16784</v>
      </c>
      <c r="G3192" s="47">
        <v>14751</v>
      </c>
    </row>
    <row r="3193" spans="3:7">
      <c r="C3193" s="49">
        <f t="shared" si="51"/>
        <v>5</v>
      </c>
      <c r="D3193" s="48">
        <v>42502</v>
      </c>
      <c r="E3193" s="47">
        <v>23</v>
      </c>
      <c r="F3193" s="47">
        <v>15569</v>
      </c>
      <c r="G3193" s="47">
        <v>13391</v>
      </c>
    </row>
    <row r="3194" spans="3:7">
      <c r="C3194" s="49">
        <f t="shared" si="51"/>
        <v>5</v>
      </c>
      <c r="D3194" s="48">
        <v>42502</v>
      </c>
      <c r="E3194" s="47">
        <v>24</v>
      </c>
      <c r="F3194" s="47">
        <v>14567</v>
      </c>
      <c r="G3194" s="47">
        <v>12412</v>
      </c>
    </row>
    <row r="3195" spans="3:7">
      <c r="C3195" s="49">
        <f t="shared" si="51"/>
        <v>5</v>
      </c>
      <c r="D3195" s="48">
        <v>42503</v>
      </c>
      <c r="E3195" s="47">
        <v>1</v>
      </c>
      <c r="F3195" s="47">
        <v>14207</v>
      </c>
      <c r="G3195" s="47">
        <v>11878</v>
      </c>
    </row>
    <row r="3196" spans="3:7">
      <c r="C3196" s="49">
        <f t="shared" si="51"/>
        <v>5</v>
      </c>
      <c r="D3196" s="48">
        <v>42503</v>
      </c>
      <c r="E3196" s="47">
        <v>2</v>
      </c>
      <c r="F3196" s="47">
        <v>13331</v>
      </c>
      <c r="G3196" s="47">
        <v>11596</v>
      </c>
    </row>
    <row r="3197" spans="3:7">
      <c r="C3197" s="49">
        <f t="shared" si="51"/>
        <v>5</v>
      </c>
      <c r="D3197" s="48">
        <v>42503</v>
      </c>
      <c r="E3197" s="47">
        <v>3</v>
      </c>
      <c r="F3197" s="47">
        <v>13027</v>
      </c>
      <c r="G3197" s="47">
        <v>11446</v>
      </c>
    </row>
    <row r="3198" spans="3:7">
      <c r="C3198" s="49">
        <f t="shared" si="51"/>
        <v>5</v>
      </c>
      <c r="D3198" s="48">
        <v>42503</v>
      </c>
      <c r="E3198" s="47">
        <v>4</v>
      </c>
      <c r="F3198" s="47">
        <v>13133</v>
      </c>
      <c r="G3198" s="47">
        <v>11448</v>
      </c>
    </row>
    <row r="3199" spans="3:7">
      <c r="C3199" s="49">
        <f t="shared" si="51"/>
        <v>5</v>
      </c>
      <c r="D3199" s="48">
        <v>42503</v>
      </c>
      <c r="E3199" s="47">
        <v>5</v>
      </c>
      <c r="F3199" s="47">
        <v>13934</v>
      </c>
      <c r="G3199" s="47">
        <v>11769</v>
      </c>
    </row>
    <row r="3200" spans="3:7">
      <c r="C3200" s="49">
        <f t="shared" si="51"/>
        <v>5</v>
      </c>
      <c r="D3200" s="48">
        <v>42503</v>
      </c>
      <c r="E3200" s="47">
        <v>6</v>
      </c>
      <c r="F3200" s="47">
        <v>14837</v>
      </c>
      <c r="G3200" s="47">
        <v>12881</v>
      </c>
    </row>
    <row r="3201" spans="3:7">
      <c r="C3201" s="49">
        <f t="shared" si="51"/>
        <v>5</v>
      </c>
      <c r="D3201" s="48">
        <v>42503</v>
      </c>
      <c r="E3201" s="47">
        <v>7</v>
      </c>
      <c r="F3201" s="47">
        <v>15965</v>
      </c>
      <c r="G3201" s="47">
        <v>14239</v>
      </c>
    </row>
    <row r="3202" spans="3:7">
      <c r="C3202" s="49">
        <f t="shared" si="51"/>
        <v>5</v>
      </c>
      <c r="D3202" s="48">
        <v>42503</v>
      </c>
      <c r="E3202" s="47">
        <v>8</v>
      </c>
      <c r="F3202" s="47">
        <v>16203</v>
      </c>
      <c r="G3202" s="47">
        <v>14846</v>
      </c>
    </row>
    <row r="3203" spans="3:7">
      <c r="C3203" s="49">
        <f t="shared" si="51"/>
        <v>5</v>
      </c>
      <c r="D3203" s="48">
        <v>42503</v>
      </c>
      <c r="E3203" s="47">
        <v>9</v>
      </c>
      <c r="F3203" s="47">
        <v>16241</v>
      </c>
      <c r="G3203" s="47">
        <v>14734</v>
      </c>
    </row>
    <row r="3204" spans="3:7">
      <c r="C3204" s="49">
        <f t="shared" ref="C3204:C3267" si="52">MONTH(D3204)</f>
        <v>5</v>
      </c>
      <c r="D3204" s="48">
        <v>42503</v>
      </c>
      <c r="E3204" s="47">
        <v>10</v>
      </c>
      <c r="F3204" s="47">
        <v>16650</v>
      </c>
      <c r="G3204" s="47">
        <v>14855</v>
      </c>
    </row>
    <row r="3205" spans="3:7">
      <c r="C3205" s="49">
        <f t="shared" si="52"/>
        <v>5</v>
      </c>
      <c r="D3205" s="48">
        <v>42503</v>
      </c>
      <c r="E3205" s="47">
        <v>11</v>
      </c>
      <c r="F3205" s="47">
        <v>16609</v>
      </c>
      <c r="G3205" s="47">
        <v>14919</v>
      </c>
    </row>
    <row r="3206" spans="3:7">
      <c r="C3206" s="49">
        <f t="shared" si="52"/>
        <v>5</v>
      </c>
      <c r="D3206" s="48">
        <v>42503</v>
      </c>
      <c r="E3206" s="47">
        <v>12</v>
      </c>
      <c r="F3206" s="47">
        <v>16440</v>
      </c>
      <c r="G3206" s="47">
        <v>14538</v>
      </c>
    </row>
    <row r="3207" spans="3:7">
      <c r="C3207" s="49">
        <f t="shared" si="52"/>
        <v>5</v>
      </c>
      <c r="D3207" s="48">
        <v>42503</v>
      </c>
      <c r="E3207" s="47">
        <v>13</v>
      </c>
      <c r="F3207" s="47">
        <v>16225</v>
      </c>
      <c r="G3207" s="47">
        <v>14297</v>
      </c>
    </row>
    <row r="3208" spans="3:7">
      <c r="C3208" s="49">
        <f t="shared" si="52"/>
        <v>5</v>
      </c>
      <c r="D3208" s="48">
        <v>42503</v>
      </c>
      <c r="E3208" s="47">
        <v>14</v>
      </c>
      <c r="F3208" s="47">
        <v>16201</v>
      </c>
      <c r="G3208" s="47">
        <v>14331</v>
      </c>
    </row>
    <row r="3209" spans="3:7">
      <c r="C3209" s="49">
        <f t="shared" si="52"/>
        <v>5</v>
      </c>
      <c r="D3209" s="48">
        <v>42503</v>
      </c>
      <c r="E3209" s="47">
        <v>15</v>
      </c>
      <c r="F3209" s="47">
        <v>16065</v>
      </c>
      <c r="G3209" s="47">
        <v>14176</v>
      </c>
    </row>
    <row r="3210" spans="3:7">
      <c r="C3210" s="49">
        <f t="shared" si="52"/>
        <v>5</v>
      </c>
      <c r="D3210" s="48">
        <v>42503</v>
      </c>
      <c r="E3210" s="47">
        <v>16</v>
      </c>
      <c r="F3210" s="47">
        <v>16004</v>
      </c>
      <c r="G3210" s="47">
        <v>14213</v>
      </c>
    </row>
    <row r="3211" spans="3:7">
      <c r="C3211" s="49">
        <f t="shared" si="52"/>
        <v>5</v>
      </c>
      <c r="D3211" s="48">
        <v>42503</v>
      </c>
      <c r="E3211" s="47">
        <v>17</v>
      </c>
      <c r="F3211" s="47">
        <v>16283</v>
      </c>
      <c r="G3211" s="47">
        <v>14503</v>
      </c>
    </row>
    <row r="3212" spans="3:7">
      <c r="C3212" s="49">
        <f t="shared" si="52"/>
        <v>5</v>
      </c>
      <c r="D3212" s="48">
        <v>42503</v>
      </c>
      <c r="E3212" s="47">
        <v>18</v>
      </c>
      <c r="F3212" s="47">
        <v>16371</v>
      </c>
      <c r="G3212" s="47">
        <v>14621</v>
      </c>
    </row>
    <row r="3213" spans="3:7">
      <c r="C3213" s="49">
        <f t="shared" si="52"/>
        <v>5</v>
      </c>
      <c r="D3213" s="48">
        <v>42503</v>
      </c>
      <c r="E3213" s="47">
        <v>19</v>
      </c>
      <c r="F3213" s="47">
        <v>16575</v>
      </c>
      <c r="G3213" s="47">
        <v>14832</v>
      </c>
    </row>
    <row r="3214" spans="3:7">
      <c r="C3214" s="49">
        <f t="shared" si="52"/>
        <v>5</v>
      </c>
      <c r="D3214" s="48">
        <v>42503</v>
      </c>
      <c r="E3214" s="47">
        <v>20</v>
      </c>
      <c r="F3214" s="47">
        <v>16694</v>
      </c>
      <c r="G3214" s="47">
        <v>15253</v>
      </c>
    </row>
    <row r="3215" spans="3:7">
      <c r="C3215" s="49">
        <f t="shared" si="52"/>
        <v>5</v>
      </c>
      <c r="D3215" s="48">
        <v>42503</v>
      </c>
      <c r="E3215" s="47">
        <v>21</v>
      </c>
      <c r="F3215" s="47">
        <v>17156</v>
      </c>
      <c r="G3215" s="47">
        <v>15387</v>
      </c>
    </row>
    <row r="3216" spans="3:7">
      <c r="C3216" s="49">
        <f t="shared" si="52"/>
        <v>5</v>
      </c>
      <c r="D3216" s="48">
        <v>42503</v>
      </c>
      <c r="E3216" s="47">
        <v>22</v>
      </c>
      <c r="F3216" s="47">
        <v>16272</v>
      </c>
      <c r="G3216" s="47">
        <v>14336</v>
      </c>
    </row>
    <row r="3217" spans="3:7">
      <c r="C3217" s="49">
        <f t="shared" si="52"/>
        <v>5</v>
      </c>
      <c r="D3217" s="48">
        <v>42503</v>
      </c>
      <c r="E3217" s="47">
        <v>23</v>
      </c>
      <c r="F3217" s="47">
        <v>15091</v>
      </c>
      <c r="G3217" s="47">
        <v>13171</v>
      </c>
    </row>
    <row r="3218" spans="3:7">
      <c r="C3218" s="49">
        <f t="shared" si="52"/>
        <v>5</v>
      </c>
      <c r="D3218" s="48">
        <v>42503</v>
      </c>
      <c r="E3218" s="47">
        <v>24</v>
      </c>
      <c r="F3218" s="47">
        <v>14239</v>
      </c>
      <c r="G3218" s="47">
        <v>12288</v>
      </c>
    </row>
    <row r="3219" spans="3:7">
      <c r="C3219" s="49">
        <f t="shared" si="52"/>
        <v>5</v>
      </c>
      <c r="D3219" s="48">
        <v>42504</v>
      </c>
      <c r="E3219" s="47">
        <v>1</v>
      </c>
      <c r="F3219" s="47">
        <v>13632</v>
      </c>
      <c r="G3219" s="47">
        <v>11691</v>
      </c>
    </row>
    <row r="3220" spans="3:7">
      <c r="C3220" s="49">
        <f t="shared" si="52"/>
        <v>5</v>
      </c>
      <c r="D3220" s="48">
        <v>42504</v>
      </c>
      <c r="E3220" s="47">
        <v>2</v>
      </c>
      <c r="F3220" s="47">
        <v>13294</v>
      </c>
      <c r="G3220" s="47">
        <v>11343</v>
      </c>
    </row>
    <row r="3221" spans="3:7">
      <c r="C3221" s="49">
        <f t="shared" si="52"/>
        <v>5</v>
      </c>
      <c r="D3221" s="48">
        <v>42504</v>
      </c>
      <c r="E3221" s="47">
        <v>3</v>
      </c>
      <c r="F3221" s="47">
        <v>13080</v>
      </c>
      <c r="G3221" s="47">
        <v>11141</v>
      </c>
    </row>
    <row r="3222" spans="3:7">
      <c r="C3222" s="49">
        <f t="shared" si="52"/>
        <v>5</v>
      </c>
      <c r="D3222" s="48">
        <v>42504</v>
      </c>
      <c r="E3222" s="47">
        <v>4</v>
      </c>
      <c r="F3222" s="47">
        <v>12953</v>
      </c>
      <c r="G3222" s="47">
        <v>11050</v>
      </c>
    </row>
    <row r="3223" spans="3:7">
      <c r="C3223" s="49">
        <f t="shared" si="52"/>
        <v>5</v>
      </c>
      <c r="D3223" s="48">
        <v>42504</v>
      </c>
      <c r="E3223" s="47">
        <v>5</v>
      </c>
      <c r="F3223" s="47">
        <v>12970</v>
      </c>
      <c r="G3223" s="47">
        <v>11003</v>
      </c>
    </row>
    <row r="3224" spans="3:7">
      <c r="C3224" s="49">
        <f t="shared" si="52"/>
        <v>5</v>
      </c>
      <c r="D3224" s="48">
        <v>42504</v>
      </c>
      <c r="E3224" s="47">
        <v>6</v>
      </c>
      <c r="F3224" s="47">
        <v>13288</v>
      </c>
      <c r="G3224" s="47">
        <v>11185</v>
      </c>
    </row>
    <row r="3225" spans="3:7">
      <c r="C3225" s="49">
        <f t="shared" si="52"/>
        <v>5</v>
      </c>
      <c r="D3225" s="48">
        <v>42504</v>
      </c>
      <c r="E3225" s="47">
        <v>7</v>
      </c>
      <c r="F3225" s="47">
        <v>13864</v>
      </c>
      <c r="G3225" s="47">
        <v>11810</v>
      </c>
    </row>
    <row r="3226" spans="3:7">
      <c r="C3226" s="49">
        <f t="shared" si="52"/>
        <v>5</v>
      </c>
      <c r="D3226" s="48">
        <v>42504</v>
      </c>
      <c r="E3226" s="47">
        <v>8</v>
      </c>
      <c r="F3226" s="47">
        <v>14564</v>
      </c>
      <c r="G3226" s="47">
        <v>12592</v>
      </c>
    </row>
    <row r="3227" spans="3:7">
      <c r="C3227" s="49">
        <f t="shared" si="52"/>
        <v>5</v>
      </c>
      <c r="D3227" s="48">
        <v>42504</v>
      </c>
      <c r="E3227" s="47">
        <v>9</v>
      </c>
      <c r="F3227" s="47">
        <v>15374</v>
      </c>
      <c r="G3227" s="47">
        <v>13341</v>
      </c>
    </row>
    <row r="3228" spans="3:7">
      <c r="C3228" s="49">
        <f t="shared" si="52"/>
        <v>5</v>
      </c>
      <c r="D3228" s="48">
        <v>42504</v>
      </c>
      <c r="E3228" s="47">
        <v>10</v>
      </c>
      <c r="F3228" s="47">
        <v>15953</v>
      </c>
      <c r="G3228" s="47">
        <v>13737</v>
      </c>
    </row>
    <row r="3229" spans="3:7">
      <c r="C3229" s="49">
        <f t="shared" si="52"/>
        <v>5</v>
      </c>
      <c r="D3229" s="48">
        <v>42504</v>
      </c>
      <c r="E3229" s="47">
        <v>11</v>
      </c>
      <c r="F3229" s="47">
        <v>16075</v>
      </c>
      <c r="G3229" s="47">
        <v>13848</v>
      </c>
    </row>
    <row r="3230" spans="3:7">
      <c r="C3230" s="49">
        <f t="shared" si="52"/>
        <v>5</v>
      </c>
      <c r="D3230" s="48">
        <v>42504</v>
      </c>
      <c r="E3230" s="47">
        <v>12</v>
      </c>
      <c r="F3230" s="47">
        <v>15895</v>
      </c>
      <c r="G3230" s="47">
        <v>13722</v>
      </c>
    </row>
    <row r="3231" spans="3:7">
      <c r="C3231" s="49">
        <f t="shared" si="52"/>
        <v>5</v>
      </c>
      <c r="D3231" s="48">
        <v>42504</v>
      </c>
      <c r="E3231" s="47">
        <v>13</v>
      </c>
      <c r="F3231" s="47">
        <v>15682</v>
      </c>
      <c r="G3231" s="47">
        <v>13568</v>
      </c>
    </row>
    <row r="3232" spans="3:7">
      <c r="C3232" s="49">
        <f t="shared" si="52"/>
        <v>5</v>
      </c>
      <c r="D3232" s="48">
        <v>42504</v>
      </c>
      <c r="E3232" s="47">
        <v>14</v>
      </c>
      <c r="F3232" s="47">
        <v>15564</v>
      </c>
      <c r="G3232" s="47">
        <v>13389</v>
      </c>
    </row>
    <row r="3233" spans="3:7">
      <c r="C3233" s="49">
        <f t="shared" si="52"/>
        <v>5</v>
      </c>
      <c r="D3233" s="48">
        <v>42504</v>
      </c>
      <c r="E3233" s="47">
        <v>15</v>
      </c>
      <c r="F3233" s="47">
        <v>15276</v>
      </c>
      <c r="G3233" s="47">
        <v>13199</v>
      </c>
    </row>
    <row r="3234" spans="3:7">
      <c r="C3234" s="49">
        <f t="shared" si="52"/>
        <v>5</v>
      </c>
      <c r="D3234" s="48">
        <v>42504</v>
      </c>
      <c r="E3234" s="47">
        <v>16</v>
      </c>
      <c r="F3234" s="47">
        <v>15191</v>
      </c>
      <c r="G3234" s="47">
        <v>13323</v>
      </c>
    </row>
    <row r="3235" spans="3:7">
      <c r="C3235" s="49">
        <f t="shared" si="52"/>
        <v>5</v>
      </c>
      <c r="D3235" s="48">
        <v>42504</v>
      </c>
      <c r="E3235" s="47">
        <v>17</v>
      </c>
      <c r="F3235" s="47">
        <v>15496</v>
      </c>
      <c r="G3235" s="47">
        <v>13410</v>
      </c>
    </row>
    <row r="3236" spans="3:7">
      <c r="C3236" s="49">
        <f t="shared" si="52"/>
        <v>5</v>
      </c>
      <c r="D3236" s="48">
        <v>42504</v>
      </c>
      <c r="E3236" s="47">
        <v>18</v>
      </c>
      <c r="F3236" s="47">
        <v>15562</v>
      </c>
      <c r="G3236" s="47">
        <v>13552</v>
      </c>
    </row>
    <row r="3237" spans="3:7">
      <c r="C3237" s="49">
        <f t="shared" si="52"/>
        <v>5</v>
      </c>
      <c r="D3237" s="48">
        <v>42504</v>
      </c>
      <c r="E3237" s="47">
        <v>19</v>
      </c>
      <c r="F3237" s="47">
        <v>15702</v>
      </c>
      <c r="G3237" s="47">
        <v>13760</v>
      </c>
    </row>
    <row r="3238" spans="3:7">
      <c r="C3238" s="49">
        <f t="shared" si="52"/>
        <v>5</v>
      </c>
      <c r="D3238" s="48">
        <v>42504</v>
      </c>
      <c r="E3238" s="47">
        <v>20</v>
      </c>
      <c r="F3238" s="47">
        <v>15928</v>
      </c>
      <c r="G3238" s="47">
        <v>13877</v>
      </c>
    </row>
    <row r="3239" spans="3:7">
      <c r="C3239" s="49">
        <f t="shared" si="52"/>
        <v>5</v>
      </c>
      <c r="D3239" s="48">
        <v>42504</v>
      </c>
      <c r="E3239" s="47">
        <v>21</v>
      </c>
      <c r="F3239" s="47">
        <v>16107</v>
      </c>
      <c r="G3239" s="47">
        <v>14050</v>
      </c>
    </row>
    <row r="3240" spans="3:7">
      <c r="C3240" s="49">
        <f t="shared" si="52"/>
        <v>5</v>
      </c>
      <c r="D3240" s="48">
        <v>42504</v>
      </c>
      <c r="E3240" s="47">
        <v>22</v>
      </c>
      <c r="F3240" s="47">
        <v>15547</v>
      </c>
      <c r="G3240" s="47">
        <v>13435</v>
      </c>
    </row>
    <row r="3241" spans="3:7">
      <c r="C3241" s="49">
        <f t="shared" si="52"/>
        <v>5</v>
      </c>
      <c r="D3241" s="48">
        <v>42504</v>
      </c>
      <c r="E3241" s="47">
        <v>23</v>
      </c>
      <c r="F3241" s="47">
        <v>14666</v>
      </c>
      <c r="G3241" s="47">
        <v>12563</v>
      </c>
    </row>
    <row r="3242" spans="3:7">
      <c r="C3242" s="49">
        <f t="shared" si="52"/>
        <v>5</v>
      </c>
      <c r="D3242" s="48">
        <v>42504</v>
      </c>
      <c r="E3242" s="47">
        <v>24</v>
      </c>
      <c r="F3242" s="47">
        <v>13399</v>
      </c>
      <c r="G3242" s="47">
        <v>11682</v>
      </c>
    </row>
    <row r="3243" spans="3:7">
      <c r="C3243" s="49">
        <f t="shared" si="52"/>
        <v>5</v>
      </c>
      <c r="D3243" s="48">
        <v>42505</v>
      </c>
      <c r="E3243" s="47">
        <v>1</v>
      </c>
      <c r="F3243" s="47">
        <v>12768</v>
      </c>
      <c r="G3243" s="47">
        <v>11340</v>
      </c>
    </row>
    <row r="3244" spans="3:7">
      <c r="C3244" s="49">
        <f t="shared" si="52"/>
        <v>5</v>
      </c>
      <c r="D3244" s="48">
        <v>42505</v>
      </c>
      <c r="E3244" s="47">
        <v>2</v>
      </c>
      <c r="F3244" s="47">
        <v>12557</v>
      </c>
      <c r="G3244" s="47">
        <v>11128</v>
      </c>
    </row>
    <row r="3245" spans="3:7">
      <c r="C3245" s="49">
        <f t="shared" si="52"/>
        <v>5</v>
      </c>
      <c r="D3245" s="48">
        <v>42505</v>
      </c>
      <c r="E3245" s="47">
        <v>3</v>
      </c>
      <c r="F3245" s="47">
        <v>12443</v>
      </c>
      <c r="G3245" s="47">
        <v>10956</v>
      </c>
    </row>
    <row r="3246" spans="3:7">
      <c r="C3246" s="49">
        <f t="shared" si="52"/>
        <v>5</v>
      </c>
      <c r="D3246" s="48">
        <v>42505</v>
      </c>
      <c r="E3246" s="47">
        <v>4</v>
      </c>
      <c r="F3246" s="47">
        <v>12351</v>
      </c>
      <c r="G3246" s="47">
        <v>10900</v>
      </c>
    </row>
    <row r="3247" spans="3:7">
      <c r="C3247" s="49">
        <f t="shared" si="52"/>
        <v>5</v>
      </c>
      <c r="D3247" s="48">
        <v>42505</v>
      </c>
      <c r="E3247" s="47">
        <v>5</v>
      </c>
      <c r="F3247" s="47">
        <v>12593</v>
      </c>
      <c r="G3247" s="47">
        <v>11101</v>
      </c>
    </row>
    <row r="3248" spans="3:7">
      <c r="C3248" s="49">
        <f t="shared" si="52"/>
        <v>5</v>
      </c>
      <c r="D3248" s="48">
        <v>42505</v>
      </c>
      <c r="E3248" s="47">
        <v>6</v>
      </c>
      <c r="F3248" s="47">
        <v>12635</v>
      </c>
      <c r="G3248" s="47">
        <v>11260</v>
      </c>
    </row>
    <row r="3249" spans="3:7">
      <c r="C3249" s="49">
        <f t="shared" si="52"/>
        <v>5</v>
      </c>
      <c r="D3249" s="48">
        <v>42505</v>
      </c>
      <c r="E3249" s="47">
        <v>7</v>
      </c>
      <c r="F3249" s="47">
        <v>13152</v>
      </c>
      <c r="G3249" s="47">
        <v>11778</v>
      </c>
    </row>
    <row r="3250" spans="3:7">
      <c r="C3250" s="49">
        <f t="shared" si="52"/>
        <v>5</v>
      </c>
      <c r="D3250" s="48">
        <v>42505</v>
      </c>
      <c r="E3250" s="47">
        <v>8</v>
      </c>
      <c r="F3250" s="47">
        <v>13744</v>
      </c>
      <c r="G3250" s="47">
        <v>12395</v>
      </c>
    </row>
    <row r="3251" spans="3:7">
      <c r="C3251" s="49">
        <f t="shared" si="52"/>
        <v>5</v>
      </c>
      <c r="D3251" s="48">
        <v>42505</v>
      </c>
      <c r="E3251" s="47">
        <v>9</v>
      </c>
      <c r="F3251" s="47">
        <v>14221</v>
      </c>
      <c r="G3251" s="47">
        <v>12808</v>
      </c>
    </row>
    <row r="3252" spans="3:7">
      <c r="C3252" s="49">
        <f t="shared" si="52"/>
        <v>5</v>
      </c>
      <c r="D3252" s="48">
        <v>42505</v>
      </c>
      <c r="E3252" s="47">
        <v>10</v>
      </c>
      <c r="F3252" s="47">
        <v>14408</v>
      </c>
      <c r="G3252" s="47">
        <v>12985</v>
      </c>
    </row>
    <row r="3253" spans="3:7">
      <c r="C3253" s="49">
        <f t="shared" si="52"/>
        <v>5</v>
      </c>
      <c r="D3253" s="48">
        <v>42505</v>
      </c>
      <c r="E3253" s="47">
        <v>11</v>
      </c>
      <c r="F3253" s="47">
        <v>14659</v>
      </c>
      <c r="G3253" s="47">
        <v>13077</v>
      </c>
    </row>
    <row r="3254" spans="3:7">
      <c r="C3254" s="49">
        <f t="shared" si="52"/>
        <v>5</v>
      </c>
      <c r="D3254" s="48">
        <v>42505</v>
      </c>
      <c r="E3254" s="47">
        <v>12</v>
      </c>
      <c r="F3254" s="47">
        <v>14681</v>
      </c>
      <c r="G3254" s="47">
        <v>13146</v>
      </c>
    </row>
    <row r="3255" spans="3:7">
      <c r="C3255" s="49">
        <f t="shared" si="52"/>
        <v>5</v>
      </c>
      <c r="D3255" s="48">
        <v>42505</v>
      </c>
      <c r="E3255" s="47">
        <v>13</v>
      </c>
      <c r="F3255" s="47">
        <v>14620</v>
      </c>
      <c r="G3255" s="47">
        <v>13027</v>
      </c>
    </row>
    <row r="3256" spans="3:7">
      <c r="C3256" s="49">
        <f t="shared" si="52"/>
        <v>5</v>
      </c>
      <c r="D3256" s="48">
        <v>42505</v>
      </c>
      <c r="E3256" s="47">
        <v>14</v>
      </c>
      <c r="F3256" s="47">
        <v>14448</v>
      </c>
      <c r="G3256" s="47">
        <v>12959</v>
      </c>
    </row>
    <row r="3257" spans="3:7">
      <c r="C3257" s="49">
        <f t="shared" si="52"/>
        <v>5</v>
      </c>
      <c r="D3257" s="48">
        <v>42505</v>
      </c>
      <c r="E3257" s="47">
        <v>15</v>
      </c>
      <c r="F3257" s="47">
        <v>14689</v>
      </c>
      <c r="G3257" s="47">
        <v>13156</v>
      </c>
    </row>
    <row r="3258" spans="3:7">
      <c r="C3258" s="49">
        <f t="shared" si="52"/>
        <v>5</v>
      </c>
      <c r="D3258" s="48">
        <v>42505</v>
      </c>
      <c r="E3258" s="47">
        <v>16</v>
      </c>
      <c r="F3258" s="47">
        <v>15083</v>
      </c>
      <c r="G3258" s="47">
        <v>13519</v>
      </c>
    </row>
    <row r="3259" spans="3:7">
      <c r="C3259" s="49">
        <f t="shared" si="52"/>
        <v>5</v>
      </c>
      <c r="D3259" s="48">
        <v>42505</v>
      </c>
      <c r="E3259" s="47">
        <v>17</v>
      </c>
      <c r="F3259" s="47">
        <v>15615</v>
      </c>
      <c r="G3259" s="47">
        <v>14172</v>
      </c>
    </row>
    <row r="3260" spans="3:7">
      <c r="C3260" s="49">
        <f t="shared" si="52"/>
        <v>5</v>
      </c>
      <c r="D3260" s="48">
        <v>42505</v>
      </c>
      <c r="E3260" s="47">
        <v>18</v>
      </c>
      <c r="F3260" s="47">
        <v>15439</v>
      </c>
      <c r="G3260" s="47">
        <v>14051</v>
      </c>
    </row>
    <row r="3261" spans="3:7">
      <c r="C3261" s="49">
        <f t="shared" si="52"/>
        <v>5</v>
      </c>
      <c r="D3261" s="48">
        <v>42505</v>
      </c>
      <c r="E3261" s="47">
        <v>19</v>
      </c>
      <c r="F3261" s="47">
        <v>15570</v>
      </c>
      <c r="G3261" s="47">
        <v>14174</v>
      </c>
    </row>
    <row r="3262" spans="3:7">
      <c r="C3262" s="49">
        <f t="shared" si="52"/>
        <v>5</v>
      </c>
      <c r="D3262" s="48">
        <v>42505</v>
      </c>
      <c r="E3262" s="47">
        <v>20</v>
      </c>
      <c r="F3262" s="47">
        <v>15883</v>
      </c>
      <c r="G3262" s="47">
        <v>14655</v>
      </c>
    </row>
    <row r="3263" spans="3:7">
      <c r="C3263" s="49">
        <f t="shared" si="52"/>
        <v>5</v>
      </c>
      <c r="D3263" s="48">
        <v>42505</v>
      </c>
      <c r="E3263" s="47">
        <v>21</v>
      </c>
      <c r="F3263" s="47">
        <v>16657</v>
      </c>
      <c r="G3263" s="47">
        <v>15222</v>
      </c>
    </row>
    <row r="3264" spans="3:7">
      <c r="C3264" s="49">
        <f t="shared" si="52"/>
        <v>5</v>
      </c>
      <c r="D3264" s="48">
        <v>42505</v>
      </c>
      <c r="E3264" s="47">
        <v>22</v>
      </c>
      <c r="F3264" s="47">
        <v>15777</v>
      </c>
      <c r="G3264" s="47">
        <v>14318</v>
      </c>
    </row>
    <row r="3265" spans="3:7">
      <c r="C3265" s="49">
        <f t="shared" si="52"/>
        <v>5</v>
      </c>
      <c r="D3265" s="48">
        <v>42505</v>
      </c>
      <c r="E3265" s="47">
        <v>23</v>
      </c>
      <c r="F3265" s="47">
        <v>14623</v>
      </c>
      <c r="G3265" s="47">
        <v>13191</v>
      </c>
    </row>
    <row r="3266" spans="3:7">
      <c r="C3266" s="49">
        <f t="shared" si="52"/>
        <v>5</v>
      </c>
      <c r="D3266" s="48">
        <v>42505</v>
      </c>
      <c r="E3266" s="47">
        <v>24</v>
      </c>
      <c r="F3266" s="47">
        <v>14072</v>
      </c>
      <c r="G3266" s="47">
        <v>12390</v>
      </c>
    </row>
    <row r="3267" spans="3:7">
      <c r="C3267" s="49">
        <f t="shared" si="52"/>
        <v>5</v>
      </c>
      <c r="D3267" s="48">
        <v>42506</v>
      </c>
      <c r="E3267" s="47">
        <v>1</v>
      </c>
      <c r="F3267" s="47">
        <v>13553</v>
      </c>
      <c r="G3267" s="47">
        <v>11870</v>
      </c>
    </row>
    <row r="3268" spans="3:7">
      <c r="C3268" s="49">
        <f t="shared" ref="C3268:C3331" si="53">MONTH(D3268)</f>
        <v>5</v>
      </c>
      <c r="D3268" s="48">
        <v>42506</v>
      </c>
      <c r="E3268" s="47">
        <v>2</v>
      </c>
      <c r="F3268" s="47">
        <v>13450</v>
      </c>
      <c r="G3268" s="47">
        <v>11688</v>
      </c>
    </row>
    <row r="3269" spans="3:7">
      <c r="C3269" s="49">
        <f t="shared" si="53"/>
        <v>5</v>
      </c>
      <c r="D3269" s="48">
        <v>42506</v>
      </c>
      <c r="E3269" s="47">
        <v>3</v>
      </c>
      <c r="F3269" s="47">
        <v>13151</v>
      </c>
      <c r="G3269" s="47">
        <v>11589</v>
      </c>
    </row>
    <row r="3270" spans="3:7">
      <c r="C3270" s="49">
        <f t="shared" si="53"/>
        <v>5</v>
      </c>
      <c r="D3270" s="48">
        <v>42506</v>
      </c>
      <c r="E3270" s="47">
        <v>4</v>
      </c>
      <c r="F3270" s="47">
        <v>13286</v>
      </c>
      <c r="G3270" s="47">
        <v>11761</v>
      </c>
    </row>
    <row r="3271" spans="3:7">
      <c r="C3271" s="49">
        <f t="shared" si="53"/>
        <v>5</v>
      </c>
      <c r="D3271" s="48">
        <v>42506</v>
      </c>
      <c r="E3271" s="47">
        <v>5</v>
      </c>
      <c r="F3271" s="47">
        <v>14414</v>
      </c>
      <c r="G3271" s="47">
        <v>12496</v>
      </c>
    </row>
    <row r="3272" spans="3:7">
      <c r="C3272" s="49">
        <f t="shared" si="53"/>
        <v>5</v>
      </c>
      <c r="D3272" s="48">
        <v>42506</v>
      </c>
      <c r="E3272" s="47">
        <v>6</v>
      </c>
      <c r="F3272" s="47">
        <v>15750</v>
      </c>
      <c r="G3272" s="47">
        <v>13710</v>
      </c>
    </row>
    <row r="3273" spans="3:7">
      <c r="C3273" s="49">
        <f t="shared" si="53"/>
        <v>5</v>
      </c>
      <c r="D3273" s="48">
        <v>42506</v>
      </c>
      <c r="E3273" s="47">
        <v>7</v>
      </c>
      <c r="F3273" s="47">
        <v>16555</v>
      </c>
      <c r="G3273" s="47">
        <v>14676</v>
      </c>
    </row>
    <row r="3274" spans="3:7">
      <c r="C3274" s="49">
        <f t="shared" si="53"/>
        <v>5</v>
      </c>
      <c r="D3274" s="48">
        <v>42506</v>
      </c>
      <c r="E3274" s="47">
        <v>8</v>
      </c>
      <c r="F3274" s="47">
        <v>16644</v>
      </c>
      <c r="G3274" s="47">
        <v>15135</v>
      </c>
    </row>
    <row r="3275" spans="3:7">
      <c r="C3275" s="49">
        <f t="shared" si="53"/>
        <v>5</v>
      </c>
      <c r="D3275" s="48">
        <v>42506</v>
      </c>
      <c r="E3275" s="47">
        <v>9</v>
      </c>
      <c r="F3275" s="47">
        <v>16294</v>
      </c>
      <c r="G3275" s="47">
        <v>14846</v>
      </c>
    </row>
    <row r="3276" spans="3:7">
      <c r="C3276" s="49">
        <f t="shared" si="53"/>
        <v>5</v>
      </c>
      <c r="D3276" s="48">
        <v>42506</v>
      </c>
      <c r="E3276" s="47">
        <v>10</v>
      </c>
      <c r="F3276" s="47">
        <v>15580</v>
      </c>
      <c r="G3276" s="47">
        <v>14491</v>
      </c>
    </row>
    <row r="3277" spans="3:7">
      <c r="C3277" s="49">
        <f t="shared" si="53"/>
        <v>5</v>
      </c>
      <c r="D3277" s="48">
        <v>42506</v>
      </c>
      <c r="E3277" s="47">
        <v>11</v>
      </c>
      <c r="F3277" s="47">
        <v>15812</v>
      </c>
      <c r="G3277" s="47">
        <v>14522</v>
      </c>
    </row>
    <row r="3278" spans="3:7">
      <c r="C3278" s="49">
        <f t="shared" si="53"/>
        <v>5</v>
      </c>
      <c r="D3278" s="48">
        <v>42506</v>
      </c>
      <c r="E3278" s="47">
        <v>12</v>
      </c>
      <c r="F3278" s="47">
        <v>15959</v>
      </c>
      <c r="G3278" s="47">
        <v>14207</v>
      </c>
    </row>
    <row r="3279" spans="3:7">
      <c r="C3279" s="49">
        <f t="shared" si="53"/>
        <v>5</v>
      </c>
      <c r="D3279" s="48">
        <v>42506</v>
      </c>
      <c r="E3279" s="47">
        <v>13</v>
      </c>
      <c r="F3279" s="47">
        <v>15911</v>
      </c>
      <c r="G3279" s="47">
        <v>14133</v>
      </c>
    </row>
    <row r="3280" spans="3:7">
      <c r="C3280" s="49">
        <f t="shared" si="53"/>
        <v>5</v>
      </c>
      <c r="D3280" s="48">
        <v>42506</v>
      </c>
      <c r="E3280" s="47">
        <v>14</v>
      </c>
      <c r="F3280" s="47">
        <v>15825</v>
      </c>
      <c r="G3280" s="47">
        <v>13972</v>
      </c>
    </row>
    <row r="3281" spans="3:7">
      <c r="C3281" s="49">
        <f t="shared" si="53"/>
        <v>5</v>
      </c>
      <c r="D3281" s="48">
        <v>42506</v>
      </c>
      <c r="E3281" s="47">
        <v>15</v>
      </c>
      <c r="F3281" s="47">
        <v>16241</v>
      </c>
      <c r="G3281" s="47">
        <v>14202</v>
      </c>
    </row>
    <row r="3282" spans="3:7">
      <c r="C3282" s="49">
        <f t="shared" si="53"/>
        <v>5</v>
      </c>
      <c r="D3282" s="48">
        <v>42506</v>
      </c>
      <c r="E3282" s="47">
        <v>16</v>
      </c>
      <c r="F3282" s="47">
        <v>16831</v>
      </c>
      <c r="G3282" s="47">
        <v>14751</v>
      </c>
    </row>
    <row r="3283" spans="3:7">
      <c r="C3283" s="49">
        <f t="shared" si="53"/>
        <v>5</v>
      </c>
      <c r="D3283" s="48">
        <v>42506</v>
      </c>
      <c r="E3283" s="47">
        <v>17</v>
      </c>
      <c r="F3283" s="47">
        <v>17056</v>
      </c>
      <c r="G3283" s="47">
        <v>15072</v>
      </c>
    </row>
    <row r="3284" spans="3:7">
      <c r="C3284" s="49">
        <f t="shared" si="53"/>
        <v>5</v>
      </c>
      <c r="D3284" s="48">
        <v>42506</v>
      </c>
      <c r="E3284" s="47">
        <v>18</v>
      </c>
      <c r="F3284" s="47">
        <v>16853</v>
      </c>
      <c r="G3284" s="47">
        <v>14936</v>
      </c>
    </row>
    <row r="3285" spans="3:7">
      <c r="C3285" s="49">
        <f t="shared" si="53"/>
        <v>5</v>
      </c>
      <c r="D3285" s="48">
        <v>42506</v>
      </c>
      <c r="E3285" s="47">
        <v>19</v>
      </c>
      <c r="F3285" s="47">
        <v>16523</v>
      </c>
      <c r="G3285" s="47">
        <v>15252</v>
      </c>
    </row>
    <row r="3286" spans="3:7">
      <c r="C3286" s="49">
        <f t="shared" si="53"/>
        <v>5</v>
      </c>
      <c r="D3286" s="48">
        <v>42506</v>
      </c>
      <c r="E3286" s="47">
        <v>20</v>
      </c>
      <c r="F3286" s="47">
        <v>17140</v>
      </c>
      <c r="G3286" s="47">
        <v>15804</v>
      </c>
    </row>
    <row r="3287" spans="3:7">
      <c r="C3287" s="49">
        <f t="shared" si="53"/>
        <v>5</v>
      </c>
      <c r="D3287" s="48">
        <v>42506</v>
      </c>
      <c r="E3287" s="47">
        <v>21</v>
      </c>
      <c r="F3287" s="47">
        <v>16561</v>
      </c>
      <c r="G3287" s="47">
        <v>15650</v>
      </c>
    </row>
    <row r="3288" spans="3:7">
      <c r="C3288" s="49">
        <f t="shared" si="53"/>
        <v>5</v>
      </c>
      <c r="D3288" s="48">
        <v>42506</v>
      </c>
      <c r="E3288" s="47">
        <v>22</v>
      </c>
      <c r="F3288" s="47">
        <v>15825</v>
      </c>
      <c r="G3288" s="47">
        <v>14610</v>
      </c>
    </row>
    <row r="3289" spans="3:7">
      <c r="C3289" s="49">
        <f t="shared" si="53"/>
        <v>5</v>
      </c>
      <c r="D3289" s="48">
        <v>42506</v>
      </c>
      <c r="E3289" s="47">
        <v>23</v>
      </c>
      <c r="F3289" s="47">
        <v>14799</v>
      </c>
      <c r="G3289" s="47">
        <v>13623</v>
      </c>
    </row>
    <row r="3290" spans="3:7">
      <c r="C3290" s="49">
        <f t="shared" si="53"/>
        <v>5</v>
      </c>
      <c r="D3290" s="48">
        <v>42506</v>
      </c>
      <c r="E3290" s="47">
        <v>24</v>
      </c>
      <c r="F3290" s="47">
        <v>14281</v>
      </c>
      <c r="G3290" s="47">
        <v>12721</v>
      </c>
    </row>
    <row r="3291" spans="3:7">
      <c r="C3291" s="49">
        <f t="shared" si="53"/>
        <v>5</v>
      </c>
      <c r="D3291" s="48">
        <v>42507</v>
      </c>
      <c r="E3291" s="47">
        <v>1</v>
      </c>
      <c r="F3291" s="47">
        <v>14059</v>
      </c>
      <c r="G3291" s="47">
        <v>12382</v>
      </c>
    </row>
    <row r="3292" spans="3:7">
      <c r="C3292" s="49">
        <f t="shared" si="53"/>
        <v>5</v>
      </c>
      <c r="D3292" s="48">
        <v>42507</v>
      </c>
      <c r="E3292" s="47">
        <v>2</v>
      </c>
      <c r="F3292" s="47">
        <v>13740</v>
      </c>
      <c r="G3292" s="47">
        <v>11995</v>
      </c>
    </row>
    <row r="3293" spans="3:7">
      <c r="C3293" s="49">
        <f t="shared" si="53"/>
        <v>5</v>
      </c>
      <c r="D3293" s="48">
        <v>42507</v>
      </c>
      <c r="E3293" s="47">
        <v>3</v>
      </c>
      <c r="F3293" s="47">
        <v>13817</v>
      </c>
      <c r="G3293" s="47">
        <v>11955</v>
      </c>
    </row>
    <row r="3294" spans="3:7">
      <c r="C3294" s="49">
        <f t="shared" si="53"/>
        <v>5</v>
      </c>
      <c r="D3294" s="48">
        <v>42507</v>
      </c>
      <c r="E3294" s="47">
        <v>4</v>
      </c>
      <c r="F3294" s="47">
        <v>13914</v>
      </c>
      <c r="G3294" s="47">
        <v>12064</v>
      </c>
    </row>
    <row r="3295" spans="3:7">
      <c r="C3295" s="49">
        <f t="shared" si="53"/>
        <v>5</v>
      </c>
      <c r="D3295" s="48">
        <v>42507</v>
      </c>
      <c r="E3295" s="47">
        <v>5</v>
      </c>
      <c r="F3295" s="47">
        <v>14457</v>
      </c>
      <c r="G3295" s="47">
        <v>12499</v>
      </c>
    </row>
    <row r="3296" spans="3:7">
      <c r="C3296" s="49">
        <f t="shared" si="53"/>
        <v>5</v>
      </c>
      <c r="D3296" s="48">
        <v>42507</v>
      </c>
      <c r="E3296" s="47">
        <v>6</v>
      </c>
      <c r="F3296" s="47">
        <v>15262</v>
      </c>
      <c r="G3296" s="47">
        <v>13659</v>
      </c>
    </row>
    <row r="3297" spans="3:7">
      <c r="C3297" s="49">
        <f t="shared" si="53"/>
        <v>5</v>
      </c>
      <c r="D3297" s="48">
        <v>42507</v>
      </c>
      <c r="E3297" s="47">
        <v>7</v>
      </c>
      <c r="F3297" s="47">
        <v>16087</v>
      </c>
      <c r="G3297" s="47">
        <v>14754</v>
      </c>
    </row>
    <row r="3298" spans="3:7">
      <c r="C3298" s="49">
        <f t="shared" si="53"/>
        <v>5</v>
      </c>
      <c r="D3298" s="48">
        <v>42507</v>
      </c>
      <c r="E3298" s="47">
        <v>8</v>
      </c>
      <c r="F3298" s="47">
        <v>16240</v>
      </c>
      <c r="G3298" s="47">
        <v>14976</v>
      </c>
    </row>
    <row r="3299" spans="3:7">
      <c r="C3299" s="49">
        <f t="shared" si="53"/>
        <v>5</v>
      </c>
      <c r="D3299" s="48">
        <v>42507</v>
      </c>
      <c r="E3299" s="47">
        <v>9</v>
      </c>
      <c r="F3299" s="47">
        <v>16347</v>
      </c>
      <c r="G3299" s="47">
        <v>14732</v>
      </c>
    </row>
    <row r="3300" spans="3:7">
      <c r="C3300" s="49">
        <f t="shared" si="53"/>
        <v>5</v>
      </c>
      <c r="D3300" s="48">
        <v>42507</v>
      </c>
      <c r="E3300" s="47">
        <v>10</v>
      </c>
      <c r="F3300" s="47">
        <v>16266</v>
      </c>
      <c r="G3300" s="47">
        <v>14357</v>
      </c>
    </row>
    <row r="3301" spans="3:7">
      <c r="C3301" s="49">
        <f t="shared" si="53"/>
        <v>5</v>
      </c>
      <c r="D3301" s="48">
        <v>42507</v>
      </c>
      <c r="E3301" s="47">
        <v>11</v>
      </c>
      <c r="F3301" s="47">
        <v>16206</v>
      </c>
      <c r="G3301" s="47">
        <v>14309</v>
      </c>
    </row>
    <row r="3302" spans="3:7">
      <c r="C3302" s="49">
        <f t="shared" si="53"/>
        <v>5</v>
      </c>
      <c r="D3302" s="48">
        <v>42507</v>
      </c>
      <c r="E3302" s="47">
        <v>12</v>
      </c>
      <c r="F3302" s="47">
        <v>16254</v>
      </c>
      <c r="G3302" s="47">
        <v>14243</v>
      </c>
    </row>
    <row r="3303" spans="3:7">
      <c r="C3303" s="49">
        <f t="shared" si="53"/>
        <v>5</v>
      </c>
      <c r="D3303" s="48">
        <v>42507</v>
      </c>
      <c r="E3303" s="47">
        <v>13</v>
      </c>
      <c r="F3303" s="47">
        <v>16568</v>
      </c>
      <c r="G3303" s="47">
        <v>14477</v>
      </c>
    </row>
    <row r="3304" spans="3:7">
      <c r="C3304" s="49">
        <f t="shared" si="53"/>
        <v>5</v>
      </c>
      <c r="D3304" s="48">
        <v>42507</v>
      </c>
      <c r="E3304" s="47">
        <v>14</v>
      </c>
      <c r="F3304" s="47">
        <v>16458</v>
      </c>
      <c r="G3304" s="47">
        <v>14397</v>
      </c>
    </row>
    <row r="3305" spans="3:7">
      <c r="C3305" s="49">
        <f t="shared" si="53"/>
        <v>5</v>
      </c>
      <c r="D3305" s="48">
        <v>42507</v>
      </c>
      <c r="E3305" s="47">
        <v>15</v>
      </c>
      <c r="F3305" s="47">
        <v>16556</v>
      </c>
      <c r="G3305" s="47">
        <v>14358</v>
      </c>
    </row>
    <row r="3306" spans="3:7">
      <c r="C3306" s="49">
        <f t="shared" si="53"/>
        <v>5</v>
      </c>
      <c r="D3306" s="48">
        <v>42507</v>
      </c>
      <c r="E3306" s="47">
        <v>16</v>
      </c>
      <c r="F3306" s="47">
        <v>16635</v>
      </c>
      <c r="G3306" s="47">
        <v>14552</v>
      </c>
    </row>
    <row r="3307" spans="3:7">
      <c r="C3307" s="49">
        <f t="shared" si="53"/>
        <v>5</v>
      </c>
      <c r="D3307" s="48">
        <v>42507</v>
      </c>
      <c r="E3307" s="47">
        <v>17</v>
      </c>
      <c r="F3307" s="47">
        <v>16722</v>
      </c>
      <c r="G3307" s="47">
        <v>14805</v>
      </c>
    </row>
    <row r="3308" spans="3:7">
      <c r="C3308" s="49">
        <f t="shared" si="53"/>
        <v>5</v>
      </c>
      <c r="D3308" s="48">
        <v>42507</v>
      </c>
      <c r="E3308" s="47">
        <v>18</v>
      </c>
      <c r="F3308" s="47">
        <v>16862</v>
      </c>
      <c r="G3308" s="47">
        <v>14873</v>
      </c>
    </row>
    <row r="3309" spans="3:7">
      <c r="C3309" s="49">
        <f t="shared" si="53"/>
        <v>5</v>
      </c>
      <c r="D3309" s="48">
        <v>42507</v>
      </c>
      <c r="E3309" s="47">
        <v>19</v>
      </c>
      <c r="F3309" s="47">
        <v>16993</v>
      </c>
      <c r="G3309" s="47">
        <v>15150</v>
      </c>
    </row>
    <row r="3310" spans="3:7">
      <c r="C3310" s="49">
        <f t="shared" si="53"/>
        <v>5</v>
      </c>
      <c r="D3310" s="48">
        <v>42507</v>
      </c>
      <c r="E3310" s="47">
        <v>20</v>
      </c>
      <c r="F3310" s="47">
        <v>17464</v>
      </c>
      <c r="G3310" s="47">
        <v>15549</v>
      </c>
    </row>
    <row r="3311" spans="3:7">
      <c r="C3311" s="49">
        <f t="shared" si="53"/>
        <v>5</v>
      </c>
      <c r="D3311" s="48">
        <v>42507</v>
      </c>
      <c r="E3311" s="47">
        <v>21</v>
      </c>
      <c r="F3311" s="47">
        <v>17828</v>
      </c>
      <c r="G3311" s="47">
        <v>15829</v>
      </c>
    </row>
    <row r="3312" spans="3:7">
      <c r="C3312" s="49">
        <f t="shared" si="53"/>
        <v>5</v>
      </c>
      <c r="D3312" s="48">
        <v>42507</v>
      </c>
      <c r="E3312" s="47">
        <v>22</v>
      </c>
      <c r="F3312" s="47">
        <v>16795</v>
      </c>
      <c r="G3312" s="47">
        <v>14717</v>
      </c>
    </row>
    <row r="3313" spans="3:7">
      <c r="C3313" s="49">
        <f t="shared" si="53"/>
        <v>5</v>
      </c>
      <c r="D3313" s="48">
        <v>42507</v>
      </c>
      <c r="E3313" s="47">
        <v>23</v>
      </c>
      <c r="F3313" s="47">
        <v>15766</v>
      </c>
      <c r="G3313" s="47">
        <v>13427</v>
      </c>
    </row>
    <row r="3314" spans="3:7">
      <c r="C3314" s="49">
        <f t="shared" si="53"/>
        <v>5</v>
      </c>
      <c r="D3314" s="48">
        <v>42507</v>
      </c>
      <c r="E3314" s="47">
        <v>24</v>
      </c>
      <c r="F3314" s="47">
        <v>14490</v>
      </c>
      <c r="G3314" s="47">
        <v>12421</v>
      </c>
    </row>
    <row r="3315" spans="3:7">
      <c r="C3315" s="49">
        <f t="shared" si="53"/>
        <v>5</v>
      </c>
      <c r="D3315" s="48">
        <v>42508</v>
      </c>
      <c r="E3315" s="47">
        <v>1</v>
      </c>
      <c r="F3315" s="47">
        <v>14066</v>
      </c>
      <c r="G3315" s="47">
        <v>11803</v>
      </c>
    </row>
    <row r="3316" spans="3:7">
      <c r="C3316" s="49">
        <f t="shared" si="53"/>
        <v>5</v>
      </c>
      <c r="D3316" s="48">
        <v>42508</v>
      </c>
      <c r="E3316" s="47">
        <v>2</v>
      </c>
      <c r="F3316" s="47">
        <v>13760</v>
      </c>
      <c r="G3316" s="47">
        <v>11616</v>
      </c>
    </row>
    <row r="3317" spans="3:7">
      <c r="C3317" s="49">
        <f t="shared" si="53"/>
        <v>5</v>
      </c>
      <c r="D3317" s="48">
        <v>42508</v>
      </c>
      <c r="E3317" s="47">
        <v>3</v>
      </c>
      <c r="F3317" s="47">
        <v>13861</v>
      </c>
      <c r="G3317" s="47">
        <v>11592</v>
      </c>
    </row>
    <row r="3318" spans="3:7">
      <c r="C3318" s="49">
        <f t="shared" si="53"/>
        <v>5</v>
      </c>
      <c r="D3318" s="48">
        <v>42508</v>
      </c>
      <c r="E3318" s="47">
        <v>4</v>
      </c>
      <c r="F3318" s="47">
        <v>13976</v>
      </c>
      <c r="G3318" s="47">
        <v>11710</v>
      </c>
    </row>
    <row r="3319" spans="3:7">
      <c r="C3319" s="49">
        <f t="shared" si="53"/>
        <v>5</v>
      </c>
      <c r="D3319" s="48">
        <v>42508</v>
      </c>
      <c r="E3319" s="47">
        <v>5</v>
      </c>
      <c r="F3319" s="47">
        <v>14448</v>
      </c>
      <c r="G3319" s="47">
        <v>12227</v>
      </c>
    </row>
    <row r="3320" spans="3:7">
      <c r="C3320" s="49">
        <f t="shared" si="53"/>
        <v>5</v>
      </c>
      <c r="D3320" s="48">
        <v>42508</v>
      </c>
      <c r="E3320" s="47">
        <v>6</v>
      </c>
      <c r="F3320" s="47">
        <v>15412</v>
      </c>
      <c r="G3320" s="47">
        <v>13232</v>
      </c>
    </row>
    <row r="3321" spans="3:7">
      <c r="C3321" s="49">
        <f t="shared" si="53"/>
        <v>5</v>
      </c>
      <c r="D3321" s="48">
        <v>42508</v>
      </c>
      <c r="E3321" s="47">
        <v>7</v>
      </c>
      <c r="F3321" s="47">
        <v>16041</v>
      </c>
      <c r="G3321" s="47">
        <v>14318</v>
      </c>
    </row>
    <row r="3322" spans="3:7">
      <c r="C3322" s="49">
        <f t="shared" si="53"/>
        <v>5</v>
      </c>
      <c r="D3322" s="48">
        <v>42508</v>
      </c>
      <c r="E3322" s="47">
        <v>8</v>
      </c>
      <c r="F3322" s="47">
        <v>16192</v>
      </c>
      <c r="G3322" s="47">
        <v>14548</v>
      </c>
    </row>
    <row r="3323" spans="3:7">
      <c r="C3323" s="49">
        <f t="shared" si="53"/>
        <v>5</v>
      </c>
      <c r="D3323" s="48">
        <v>42508</v>
      </c>
      <c r="E3323" s="47">
        <v>9</v>
      </c>
      <c r="F3323" s="47">
        <v>15902</v>
      </c>
      <c r="G3323" s="47">
        <v>14185</v>
      </c>
    </row>
    <row r="3324" spans="3:7">
      <c r="C3324" s="49">
        <f t="shared" si="53"/>
        <v>5</v>
      </c>
      <c r="D3324" s="48">
        <v>42508</v>
      </c>
      <c r="E3324" s="47">
        <v>10</v>
      </c>
      <c r="F3324" s="47">
        <v>15981</v>
      </c>
      <c r="G3324" s="47">
        <v>14034</v>
      </c>
    </row>
    <row r="3325" spans="3:7">
      <c r="C3325" s="49">
        <f t="shared" si="53"/>
        <v>5</v>
      </c>
      <c r="D3325" s="48">
        <v>42508</v>
      </c>
      <c r="E3325" s="47">
        <v>11</v>
      </c>
      <c r="F3325" s="47">
        <v>16095</v>
      </c>
      <c r="G3325" s="47">
        <v>13944</v>
      </c>
    </row>
    <row r="3326" spans="3:7">
      <c r="C3326" s="49">
        <f t="shared" si="53"/>
        <v>5</v>
      </c>
      <c r="D3326" s="48">
        <v>42508</v>
      </c>
      <c r="E3326" s="47">
        <v>12</v>
      </c>
      <c r="F3326" s="47">
        <v>16000</v>
      </c>
      <c r="G3326" s="47">
        <v>13911</v>
      </c>
    </row>
    <row r="3327" spans="3:7">
      <c r="C3327" s="49">
        <f t="shared" si="53"/>
        <v>5</v>
      </c>
      <c r="D3327" s="48">
        <v>42508</v>
      </c>
      <c r="E3327" s="47">
        <v>13</v>
      </c>
      <c r="F3327" s="47">
        <v>16050</v>
      </c>
      <c r="G3327" s="47">
        <v>14002</v>
      </c>
    </row>
    <row r="3328" spans="3:7">
      <c r="C3328" s="49">
        <f t="shared" si="53"/>
        <v>5</v>
      </c>
      <c r="D3328" s="48">
        <v>42508</v>
      </c>
      <c r="E3328" s="47">
        <v>14</v>
      </c>
      <c r="F3328" s="47">
        <v>16271</v>
      </c>
      <c r="G3328" s="47">
        <v>14101</v>
      </c>
    </row>
    <row r="3329" spans="3:7">
      <c r="C3329" s="49">
        <f t="shared" si="53"/>
        <v>5</v>
      </c>
      <c r="D3329" s="48">
        <v>42508</v>
      </c>
      <c r="E3329" s="47">
        <v>15</v>
      </c>
      <c r="F3329" s="47">
        <v>16420</v>
      </c>
      <c r="G3329" s="47">
        <v>14293</v>
      </c>
    </row>
    <row r="3330" spans="3:7">
      <c r="C3330" s="49">
        <f t="shared" si="53"/>
        <v>5</v>
      </c>
      <c r="D3330" s="48">
        <v>42508</v>
      </c>
      <c r="E3330" s="47">
        <v>16</v>
      </c>
      <c r="F3330" s="47">
        <v>16762</v>
      </c>
      <c r="G3330" s="47">
        <v>14577</v>
      </c>
    </row>
    <row r="3331" spans="3:7">
      <c r="C3331" s="49">
        <f t="shared" si="53"/>
        <v>5</v>
      </c>
      <c r="D3331" s="48">
        <v>42508</v>
      </c>
      <c r="E3331" s="47">
        <v>17</v>
      </c>
      <c r="F3331" s="47">
        <v>17054</v>
      </c>
      <c r="G3331" s="47">
        <v>14879</v>
      </c>
    </row>
    <row r="3332" spans="3:7">
      <c r="C3332" s="49">
        <f t="shared" ref="C3332:C3395" si="54">MONTH(D3332)</f>
        <v>5</v>
      </c>
      <c r="D3332" s="48">
        <v>42508</v>
      </c>
      <c r="E3332" s="47">
        <v>18</v>
      </c>
      <c r="F3332" s="47">
        <v>17043</v>
      </c>
      <c r="G3332" s="47">
        <v>14947</v>
      </c>
    </row>
    <row r="3333" spans="3:7">
      <c r="C3333" s="49">
        <f t="shared" si="54"/>
        <v>5</v>
      </c>
      <c r="D3333" s="48">
        <v>42508</v>
      </c>
      <c r="E3333" s="47">
        <v>19</v>
      </c>
      <c r="F3333" s="47">
        <v>17169</v>
      </c>
      <c r="G3333" s="47">
        <v>15197</v>
      </c>
    </row>
    <row r="3334" spans="3:7">
      <c r="C3334" s="49">
        <f t="shared" si="54"/>
        <v>5</v>
      </c>
      <c r="D3334" s="48">
        <v>42508</v>
      </c>
      <c r="E3334" s="47">
        <v>20</v>
      </c>
      <c r="F3334" s="47">
        <v>17253</v>
      </c>
      <c r="G3334" s="47">
        <v>15491</v>
      </c>
    </row>
    <row r="3335" spans="3:7">
      <c r="C3335" s="49">
        <f t="shared" si="54"/>
        <v>5</v>
      </c>
      <c r="D3335" s="48">
        <v>42508</v>
      </c>
      <c r="E3335" s="47">
        <v>21</v>
      </c>
      <c r="F3335" s="47">
        <v>17423</v>
      </c>
      <c r="G3335" s="47">
        <v>15750</v>
      </c>
    </row>
    <row r="3336" spans="3:7">
      <c r="C3336" s="49">
        <f t="shared" si="54"/>
        <v>5</v>
      </c>
      <c r="D3336" s="48">
        <v>42508</v>
      </c>
      <c r="E3336" s="47">
        <v>22</v>
      </c>
      <c r="F3336" s="47">
        <v>16416</v>
      </c>
      <c r="G3336" s="47">
        <v>14737</v>
      </c>
    </row>
    <row r="3337" spans="3:7">
      <c r="C3337" s="49">
        <f t="shared" si="54"/>
        <v>5</v>
      </c>
      <c r="D3337" s="48">
        <v>42508</v>
      </c>
      <c r="E3337" s="47">
        <v>23</v>
      </c>
      <c r="F3337" s="47">
        <v>15498</v>
      </c>
      <c r="G3337" s="47">
        <v>13451</v>
      </c>
    </row>
    <row r="3338" spans="3:7">
      <c r="C3338" s="49">
        <f t="shared" si="54"/>
        <v>5</v>
      </c>
      <c r="D3338" s="48">
        <v>42508</v>
      </c>
      <c r="E3338" s="47">
        <v>24</v>
      </c>
      <c r="F3338" s="47">
        <v>14563</v>
      </c>
      <c r="G3338" s="47">
        <v>12472</v>
      </c>
    </row>
    <row r="3339" spans="3:7">
      <c r="C3339" s="49">
        <f t="shared" si="54"/>
        <v>5</v>
      </c>
      <c r="D3339" s="48">
        <v>42509</v>
      </c>
      <c r="E3339" s="47">
        <v>1</v>
      </c>
      <c r="F3339" s="47">
        <v>14084</v>
      </c>
      <c r="G3339" s="47">
        <v>11946</v>
      </c>
    </row>
    <row r="3340" spans="3:7">
      <c r="C3340" s="49">
        <f t="shared" si="54"/>
        <v>5</v>
      </c>
      <c r="D3340" s="48">
        <v>42509</v>
      </c>
      <c r="E3340" s="47">
        <v>2</v>
      </c>
      <c r="F3340" s="47">
        <v>13986</v>
      </c>
      <c r="G3340" s="47">
        <v>11764</v>
      </c>
    </row>
    <row r="3341" spans="3:7">
      <c r="C3341" s="49">
        <f t="shared" si="54"/>
        <v>5</v>
      </c>
      <c r="D3341" s="48">
        <v>42509</v>
      </c>
      <c r="E3341" s="47">
        <v>3</v>
      </c>
      <c r="F3341" s="47">
        <v>13854</v>
      </c>
      <c r="G3341" s="47">
        <v>11635</v>
      </c>
    </row>
    <row r="3342" spans="3:7">
      <c r="C3342" s="49">
        <f t="shared" si="54"/>
        <v>5</v>
      </c>
      <c r="D3342" s="48">
        <v>42509</v>
      </c>
      <c r="E3342" s="47">
        <v>4</v>
      </c>
      <c r="F3342" s="47">
        <v>14142</v>
      </c>
      <c r="G3342" s="47">
        <v>11738</v>
      </c>
    </row>
    <row r="3343" spans="3:7">
      <c r="C3343" s="49">
        <f t="shared" si="54"/>
        <v>5</v>
      </c>
      <c r="D3343" s="48">
        <v>42509</v>
      </c>
      <c r="E3343" s="47">
        <v>5</v>
      </c>
      <c r="F3343" s="47">
        <v>14729</v>
      </c>
      <c r="G3343" s="47">
        <v>12274</v>
      </c>
    </row>
    <row r="3344" spans="3:7">
      <c r="C3344" s="49">
        <f t="shared" si="54"/>
        <v>5</v>
      </c>
      <c r="D3344" s="48">
        <v>42509</v>
      </c>
      <c r="E3344" s="47">
        <v>6</v>
      </c>
      <c r="F3344" s="47">
        <v>15730</v>
      </c>
      <c r="G3344" s="47">
        <v>13413</v>
      </c>
    </row>
    <row r="3345" spans="3:7">
      <c r="C3345" s="49">
        <f t="shared" si="54"/>
        <v>5</v>
      </c>
      <c r="D3345" s="48">
        <v>42509</v>
      </c>
      <c r="E3345" s="47">
        <v>7</v>
      </c>
      <c r="F3345" s="47">
        <v>16465</v>
      </c>
      <c r="G3345" s="47">
        <v>14550</v>
      </c>
    </row>
    <row r="3346" spans="3:7">
      <c r="C3346" s="49">
        <f t="shared" si="54"/>
        <v>5</v>
      </c>
      <c r="D3346" s="48">
        <v>42509</v>
      </c>
      <c r="E3346" s="47">
        <v>8</v>
      </c>
      <c r="F3346" s="47">
        <v>16819</v>
      </c>
      <c r="G3346" s="47">
        <v>14737</v>
      </c>
    </row>
    <row r="3347" spans="3:7">
      <c r="C3347" s="49">
        <f t="shared" si="54"/>
        <v>5</v>
      </c>
      <c r="D3347" s="48">
        <v>42509</v>
      </c>
      <c r="E3347" s="47">
        <v>9</v>
      </c>
      <c r="F3347" s="47">
        <v>16633</v>
      </c>
      <c r="G3347" s="47">
        <v>14467</v>
      </c>
    </row>
    <row r="3348" spans="3:7">
      <c r="C3348" s="49">
        <f t="shared" si="54"/>
        <v>5</v>
      </c>
      <c r="D3348" s="48">
        <v>42509</v>
      </c>
      <c r="E3348" s="47">
        <v>10</v>
      </c>
      <c r="F3348" s="47">
        <v>16448</v>
      </c>
      <c r="G3348" s="47">
        <v>14306</v>
      </c>
    </row>
    <row r="3349" spans="3:7">
      <c r="C3349" s="49">
        <f t="shared" si="54"/>
        <v>5</v>
      </c>
      <c r="D3349" s="48">
        <v>42509</v>
      </c>
      <c r="E3349" s="47">
        <v>11</v>
      </c>
      <c r="F3349" s="47">
        <v>16387</v>
      </c>
      <c r="G3349" s="47">
        <v>14431</v>
      </c>
    </row>
    <row r="3350" spans="3:7">
      <c r="C3350" s="49">
        <f t="shared" si="54"/>
        <v>5</v>
      </c>
      <c r="D3350" s="48">
        <v>42509</v>
      </c>
      <c r="E3350" s="47">
        <v>12</v>
      </c>
      <c r="F3350" s="47">
        <v>16731</v>
      </c>
      <c r="G3350" s="47">
        <v>14591</v>
      </c>
    </row>
    <row r="3351" spans="3:7">
      <c r="C3351" s="49">
        <f t="shared" si="54"/>
        <v>5</v>
      </c>
      <c r="D3351" s="48">
        <v>42509</v>
      </c>
      <c r="E3351" s="47">
        <v>13</v>
      </c>
      <c r="F3351" s="47">
        <v>16908</v>
      </c>
      <c r="G3351" s="47">
        <v>14817</v>
      </c>
    </row>
    <row r="3352" spans="3:7">
      <c r="C3352" s="49">
        <f t="shared" si="54"/>
        <v>5</v>
      </c>
      <c r="D3352" s="48">
        <v>42509</v>
      </c>
      <c r="E3352" s="47">
        <v>14</v>
      </c>
      <c r="F3352" s="47">
        <v>16762</v>
      </c>
      <c r="G3352" s="47">
        <v>14610</v>
      </c>
    </row>
    <row r="3353" spans="3:7">
      <c r="C3353" s="49">
        <f t="shared" si="54"/>
        <v>5</v>
      </c>
      <c r="D3353" s="48">
        <v>42509</v>
      </c>
      <c r="E3353" s="47">
        <v>15</v>
      </c>
      <c r="F3353" s="47">
        <v>16767</v>
      </c>
      <c r="G3353" s="47">
        <v>14529</v>
      </c>
    </row>
    <row r="3354" spans="3:7">
      <c r="C3354" s="49">
        <f t="shared" si="54"/>
        <v>5</v>
      </c>
      <c r="D3354" s="48">
        <v>42509</v>
      </c>
      <c r="E3354" s="47">
        <v>16</v>
      </c>
      <c r="F3354" s="47">
        <v>16969</v>
      </c>
      <c r="G3354" s="47">
        <v>14743</v>
      </c>
    </row>
    <row r="3355" spans="3:7">
      <c r="C3355" s="49">
        <f t="shared" si="54"/>
        <v>5</v>
      </c>
      <c r="D3355" s="48">
        <v>42509</v>
      </c>
      <c r="E3355" s="47">
        <v>17</v>
      </c>
      <c r="F3355" s="47">
        <v>17270</v>
      </c>
      <c r="G3355" s="47">
        <v>15017</v>
      </c>
    </row>
    <row r="3356" spans="3:7">
      <c r="C3356" s="49">
        <f t="shared" si="54"/>
        <v>5</v>
      </c>
      <c r="D3356" s="48">
        <v>42509</v>
      </c>
      <c r="E3356" s="47">
        <v>18</v>
      </c>
      <c r="F3356" s="47">
        <v>17099</v>
      </c>
      <c r="G3356" s="47">
        <v>15004</v>
      </c>
    </row>
    <row r="3357" spans="3:7">
      <c r="C3357" s="49">
        <f t="shared" si="54"/>
        <v>5</v>
      </c>
      <c r="D3357" s="48">
        <v>42509</v>
      </c>
      <c r="E3357" s="47">
        <v>19</v>
      </c>
      <c r="F3357" s="47">
        <v>17332</v>
      </c>
      <c r="G3357" s="47">
        <v>15357</v>
      </c>
    </row>
    <row r="3358" spans="3:7">
      <c r="C3358" s="49">
        <f t="shared" si="54"/>
        <v>5</v>
      </c>
      <c r="D3358" s="48">
        <v>42509</v>
      </c>
      <c r="E3358" s="47">
        <v>20</v>
      </c>
      <c r="F3358" s="47">
        <v>17849</v>
      </c>
      <c r="G3358" s="47">
        <v>15790</v>
      </c>
    </row>
    <row r="3359" spans="3:7">
      <c r="C3359" s="49">
        <f t="shared" si="54"/>
        <v>5</v>
      </c>
      <c r="D3359" s="48">
        <v>42509</v>
      </c>
      <c r="E3359" s="47">
        <v>21</v>
      </c>
      <c r="F3359" s="47">
        <v>18010</v>
      </c>
      <c r="G3359" s="47">
        <v>15949</v>
      </c>
    </row>
    <row r="3360" spans="3:7">
      <c r="C3360" s="49">
        <f t="shared" si="54"/>
        <v>5</v>
      </c>
      <c r="D3360" s="48">
        <v>42509</v>
      </c>
      <c r="E3360" s="47">
        <v>22</v>
      </c>
      <c r="F3360" s="47">
        <v>17216</v>
      </c>
      <c r="G3360" s="47">
        <v>14977</v>
      </c>
    </row>
    <row r="3361" spans="3:7">
      <c r="C3361" s="49">
        <f t="shared" si="54"/>
        <v>5</v>
      </c>
      <c r="D3361" s="48">
        <v>42509</v>
      </c>
      <c r="E3361" s="47">
        <v>23</v>
      </c>
      <c r="F3361" s="47">
        <v>15661</v>
      </c>
      <c r="G3361" s="47">
        <v>13643</v>
      </c>
    </row>
    <row r="3362" spans="3:7">
      <c r="C3362" s="49">
        <f t="shared" si="54"/>
        <v>5</v>
      </c>
      <c r="D3362" s="48">
        <v>42509</v>
      </c>
      <c r="E3362" s="47">
        <v>24</v>
      </c>
      <c r="F3362" s="47">
        <v>14381</v>
      </c>
      <c r="G3362" s="47">
        <v>12533</v>
      </c>
    </row>
    <row r="3363" spans="3:7">
      <c r="C3363" s="49">
        <f t="shared" si="54"/>
        <v>5</v>
      </c>
      <c r="D3363" s="48">
        <v>42510</v>
      </c>
      <c r="E3363" s="47">
        <v>1</v>
      </c>
      <c r="F3363" s="47">
        <v>14058</v>
      </c>
      <c r="G3363" s="47">
        <v>12008</v>
      </c>
    </row>
    <row r="3364" spans="3:7">
      <c r="C3364" s="49">
        <f t="shared" si="54"/>
        <v>5</v>
      </c>
      <c r="D3364" s="48">
        <v>42510</v>
      </c>
      <c r="E3364" s="47">
        <v>2</v>
      </c>
      <c r="F3364" s="47">
        <v>14049</v>
      </c>
      <c r="G3364" s="47">
        <v>11755</v>
      </c>
    </row>
    <row r="3365" spans="3:7">
      <c r="C3365" s="49">
        <f t="shared" si="54"/>
        <v>5</v>
      </c>
      <c r="D3365" s="48">
        <v>42510</v>
      </c>
      <c r="E3365" s="47">
        <v>3</v>
      </c>
      <c r="F3365" s="47">
        <v>13931</v>
      </c>
      <c r="G3365" s="47">
        <v>11654</v>
      </c>
    </row>
    <row r="3366" spans="3:7">
      <c r="C3366" s="49">
        <f t="shared" si="54"/>
        <v>5</v>
      </c>
      <c r="D3366" s="48">
        <v>42510</v>
      </c>
      <c r="E3366" s="47">
        <v>4</v>
      </c>
      <c r="F3366" s="47">
        <v>13943</v>
      </c>
      <c r="G3366" s="47">
        <v>11709</v>
      </c>
    </row>
    <row r="3367" spans="3:7">
      <c r="C3367" s="49">
        <f t="shared" si="54"/>
        <v>5</v>
      </c>
      <c r="D3367" s="48">
        <v>42510</v>
      </c>
      <c r="E3367" s="47">
        <v>5</v>
      </c>
      <c r="F3367" s="47">
        <v>14561</v>
      </c>
      <c r="G3367" s="47">
        <v>12130</v>
      </c>
    </row>
    <row r="3368" spans="3:7">
      <c r="C3368" s="49">
        <f t="shared" si="54"/>
        <v>5</v>
      </c>
      <c r="D3368" s="48">
        <v>42510</v>
      </c>
      <c r="E3368" s="47">
        <v>6</v>
      </c>
      <c r="F3368" s="47">
        <v>14992</v>
      </c>
      <c r="G3368" s="47">
        <v>12915</v>
      </c>
    </row>
    <row r="3369" spans="3:7">
      <c r="C3369" s="49">
        <f t="shared" si="54"/>
        <v>5</v>
      </c>
      <c r="D3369" s="48">
        <v>42510</v>
      </c>
      <c r="E3369" s="47">
        <v>7</v>
      </c>
      <c r="F3369" s="47">
        <v>16100</v>
      </c>
      <c r="G3369" s="47">
        <v>14195</v>
      </c>
    </row>
    <row r="3370" spans="3:7">
      <c r="C3370" s="49">
        <f t="shared" si="54"/>
        <v>5</v>
      </c>
      <c r="D3370" s="48">
        <v>42510</v>
      </c>
      <c r="E3370" s="47">
        <v>8</v>
      </c>
      <c r="F3370" s="47">
        <v>16288</v>
      </c>
      <c r="G3370" s="47">
        <v>14326</v>
      </c>
    </row>
    <row r="3371" spans="3:7">
      <c r="C3371" s="49">
        <f t="shared" si="54"/>
        <v>5</v>
      </c>
      <c r="D3371" s="48">
        <v>42510</v>
      </c>
      <c r="E3371" s="47">
        <v>9</v>
      </c>
      <c r="F3371" s="47">
        <v>16525</v>
      </c>
      <c r="G3371" s="47">
        <v>14342</v>
      </c>
    </row>
    <row r="3372" spans="3:7">
      <c r="C3372" s="49">
        <f t="shared" si="54"/>
        <v>5</v>
      </c>
      <c r="D3372" s="48">
        <v>42510</v>
      </c>
      <c r="E3372" s="47">
        <v>10</v>
      </c>
      <c r="F3372" s="47">
        <v>16475</v>
      </c>
      <c r="G3372" s="47">
        <v>14155</v>
      </c>
    </row>
    <row r="3373" spans="3:7">
      <c r="C3373" s="49">
        <f t="shared" si="54"/>
        <v>5</v>
      </c>
      <c r="D3373" s="48">
        <v>42510</v>
      </c>
      <c r="E3373" s="47">
        <v>11</v>
      </c>
      <c r="F3373" s="47">
        <v>16243</v>
      </c>
      <c r="G3373" s="47">
        <v>14088</v>
      </c>
    </row>
    <row r="3374" spans="3:7">
      <c r="C3374" s="49">
        <f t="shared" si="54"/>
        <v>5</v>
      </c>
      <c r="D3374" s="48">
        <v>42510</v>
      </c>
      <c r="E3374" s="47">
        <v>12</v>
      </c>
      <c r="F3374" s="47">
        <v>16284</v>
      </c>
      <c r="G3374" s="47">
        <v>14125</v>
      </c>
    </row>
    <row r="3375" spans="3:7">
      <c r="C3375" s="49">
        <f t="shared" si="54"/>
        <v>5</v>
      </c>
      <c r="D3375" s="48">
        <v>42510</v>
      </c>
      <c r="E3375" s="47">
        <v>13</v>
      </c>
      <c r="F3375" s="47">
        <v>16345</v>
      </c>
      <c r="G3375" s="47">
        <v>14033</v>
      </c>
    </row>
    <row r="3376" spans="3:7">
      <c r="C3376" s="49">
        <f t="shared" si="54"/>
        <v>5</v>
      </c>
      <c r="D3376" s="48">
        <v>42510</v>
      </c>
      <c r="E3376" s="47">
        <v>14</v>
      </c>
      <c r="F3376" s="47">
        <v>16316</v>
      </c>
      <c r="G3376" s="47">
        <v>13944</v>
      </c>
    </row>
    <row r="3377" spans="3:7">
      <c r="C3377" s="49">
        <f t="shared" si="54"/>
        <v>5</v>
      </c>
      <c r="D3377" s="48">
        <v>42510</v>
      </c>
      <c r="E3377" s="47">
        <v>15</v>
      </c>
      <c r="F3377" s="47">
        <v>16404</v>
      </c>
      <c r="G3377" s="47">
        <v>13857</v>
      </c>
    </row>
    <row r="3378" spans="3:7">
      <c r="C3378" s="49">
        <f t="shared" si="54"/>
        <v>5</v>
      </c>
      <c r="D3378" s="48">
        <v>42510</v>
      </c>
      <c r="E3378" s="47">
        <v>16</v>
      </c>
      <c r="F3378" s="47">
        <v>16508</v>
      </c>
      <c r="G3378" s="47">
        <v>14037</v>
      </c>
    </row>
    <row r="3379" spans="3:7">
      <c r="C3379" s="49">
        <f t="shared" si="54"/>
        <v>5</v>
      </c>
      <c r="D3379" s="48">
        <v>42510</v>
      </c>
      <c r="E3379" s="47">
        <v>17</v>
      </c>
      <c r="F3379" s="47">
        <v>16993</v>
      </c>
      <c r="G3379" s="47">
        <v>14485</v>
      </c>
    </row>
    <row r="3380" spans="3:7">
      <c r="C3380" s="49">
        <f t="shared" si="54"/>
        <v>5</v>
      </c>
      <c r="D3380" s="48">
        <v>42510</v>
      </c>
      <c r="E3380" s="47">
        <v>18</v>
      </c>
      <c r="F3380" s="47">
        <v>17065</v>
      </c>
      <c r="G3380" s="47">
        <v>14695</v>
      </c>
    </row>
    <row r="3381" spans="3:7">
      <c r="C3381" s="49">
        <f t="shared" si="54"/>
        <v>5</v>
      </c>
      <c r="D3381" s="48">
        <v>42510</v>
      </c>
      <c r="E3381" s="47">
        <v>19</v>
      </c>
      <c r="F3381" s="47">
        <v>17139</v>
      </c>
      <c r="G3381" s="47">
        <v>14809</v>
      </c>
    </row>
    <row r="3382" spans="3:7">
      <c r="C3382" s="49">
        <f t="shared" si="54"/>
        <v>5</v>
      </c>
      <c r="D3382" s="48">
        <v>42510</v>
      </c>
      <c r="E3382" s="47">
        <v>20</v>
      </c>
      <c r="F3382" s="47">
        <v>17394</v>
      </c>
      <c r="G3382" s="47">
        <v>15126</v>
      </c>
    </row>
    <row r="3383" spans="3:7">
      <c r="C3383" s="49">
        <f t="shared" si="54"/>
        <v>5</v>
      </c>
      <c r="D3383" s="48">
        <v>42510</v>
      </c>
      <c r="E3383" s="47">
        <v>21</v>
      </c>
      <c r="F3383" s="47">
        <v>17084</v>
      </c>
      <c r="G3383" s="47">
        <v>15070</v>
      </c>
    </row>
    <row r="3384" spans="3:7">
      <c r="C3384" s="49">
        <f t="shared" si="54"/>
        <v>5</v>
      </c>
      <c r="D3384" s="48">
        <v>42510</v>
      </c>
      <c r="E3384" s="47">
        <v>22</v>
      </c>
      <c r="F3384" s="47">
        <v>16544</v>
      </c>
      <c r="G3384" s="47">
        <v>14168</v>
      </c>
    </row>
    <row r="3385" spans="3:7">
      <c r="C3385" s="49">
        <f t="shared" si="54"/>
        <v>5</v>
      </c>
      <c r="D3385" s="48">
        <v>42510</v>
      </c>
      <c r="E3385" s="47">
        <v>23</v>
      </c>
      <c r="F3385" s="47">
        <v>15313</v>
      </c>
      <c r="G3385" s="47">
        <v>12990</v>
      </c>
    </row>
    <row r="3386" spans="3:7">
      <c r="C3386" s="49">
        <f t="shared" si="54"/>
        <v>5</v>
      </c>
      <c r="D3386" s="48">
        <v>42510</v>
      </c>
      <c r="E3386" s="47">
        <v>24</v>
      </c>
      <c r="F3386" s="47">
        <v>14192</v>
      </c>
      <c r="G3386" s="47">
        <v>11985</v>
      </c>
    </row>
    <row r="3387" spans="3:7">
      <c r="C3387" s="49">
        <f t="shared" si="54"/>
        <v>5</v>
      </c>
      <c r="D3387" s="48">
        <v>42511</v>
      </c>
      <c r="E3387" s="47">
        <v>1</v>
      </c>
      <c r="F3387" s="47">
        <v>13818</v>
      </c>
      <c r="G3387" s="47">
        <v>11442</v>
      </c>
    </row>
    <row r="3388" spans="3:7">
      <c r="C3388" s="49">
        <f t="shared" si="54"/>
        <v>5</v>
      </c>
      <c r="D3388" s="48">
        <v>42511</v>
      </c>
      <c r="E3388" s="47">
        <v>2</v>
      </c>
      <c r="F3388" s="47">
        <v>13551</v>
      </c>
      <c r="G3388" s="47">
        <v>11128</v>
      </c>
    </row>
    <row r="3389" spans="3:7">
      <c r="C3389" s="49">
        <f t="shared" si="54"/>
        <v>5</v>
      </c>
      <c r="D3389" s="48">
        <v>42511</v>
      </c>
      <c r="E3389" s="47">
        <v>3</v>
      </c>
      <c r="F3389" s="47">
        <v>13162</v>
      </c>
      <c r="G3389" s="47">
        <v>10938</v>
      </c>
    </row>
    <row r="3390" spans="3:7">
      <c r="C3390" s="49">
        <f t="shared" si="54"/>
        <v>5</v>
      </c>
      <c r="D3390" s="48">
        <v>42511</v>
      </c>
      <c r="E3390" s="47">
        <v>4</v>
      </c>
      <c r="F3390" s="47">
        <v>13043</v>
      </c>
      <c r="G3390" s="47">
        <v>10881</v>
      </c>
    </row>
    <row r="3391" spans="3:7">
      <c r="C3391" s="49">
        <f t="shared" si="54"/>
        <v>5</v>
      </c>
      <c r="D3391" s="48">
        <v>42511</v>
      </c>
      <c r="E3391" s="47">
        <v>5</v>
      </c>
      <c r="F3391" s="47">
        <v>13016</v>
      </c>
      <c r="G3391" s="47">
        <v>10909</v>
      </c>
    </row>
    <row r="3392" spans="3:7">
      <c r="C3392" s="49">
        <f t="shared" si="54"/>
        <v>5</v>
      </c>
      <c r="D3392" s="48">
        <v>42511</v>
      </c>
      <c r="E3392" s="47">
        <v>6</v>
      </c>
      <c r="F3392" s="47">
        <v>13393</v>
      </c>
      <c r="G3392" s="47">
        <v>11082</v>
      </c>
    </row>
    <row r="3393" spans="3:7">
      <c r="C3393" s="49">
        <f t="shared" si="54"/>
        <v>5</v>
      </c>
      <c r="D3393" s="48">
        <v>42511</v>
      </c>
      <c r="E3393" s="47">
        <v>7</v>
      </c>
      <c r="F3393" s="47">
        <v>13639</v>
      </c>
      <c r="G3393" s="47">
        <v>11683</v>
      </c>
    </row>
    <row r="3394" spans="3:7">
      <c r="C3394" s="49">
        <f t="shared" si="54"/>
        <v>5</v>
      </c>
      <c r="D3394" s="48">
        <v>42511</v>
      </c>
      <c r="E3394" s="47">
        <v>8</v>
      </c>
      <c r="F3394" s="47">
        <v>14164</v>
      </c>
      <c r="G3394" s="47">
        <v>12275</v>
      </c>
    </row>
    <row r="3395" spans="3:7">
      <c r="C3395" s="49">
        <f t="shared" si="54"/>
        <v>5</v>
      </c>
      <c r="D3395" s="48">
        <v>42511</v>
      </c>
      <c r="E3395" s="47">
        <v>9</v>
      </c>
      <c r="F3395" s="47">
        <v>14874</v>
      </c>
      <c r="G3395" s="47">
        <v>12817</v>
      </c>
    </row>
    <row r="3396" spans="3:7">
      <c r="C3396" s="49">
        <f t="shared" ref="C3396:C3459" si="55">MONTH(D3396)</f>
        <v>5</v>
      </c>
      <c r="D3396" s="48">
        <v>42511</v>
      </c>
      <c r="E3396" s="47">
        <v>10</v>
      </c>
      <c r="F3396" s="47">
        <v>15510</v>
      </c>
      <c r="G3396" s="47">
        <v>13078</v>
      </c>
    </row>
    <row r="3397" spans="3:7">
      <c r="C3397" s="49">
        <f t="shared" si="55"/>
        <v>5</v>
      </c>
      <c r="D3397" s="48">
        <v>42511</v>
      </c>
      <c r="E3397" s="47">
        <v>11</v>
      </c>
      <c r="F3397" s="47">
        <v>15611</v>
      </c>
      <c r="G3397" s="47">
        <v>13074</v>
      </c>
    </row>
    <row r="3398" spans="3:7">
      <c r="C3398" s="49">
        <f t="shared" si="55"/>
        <v>5</v>
      </c>
      <c r="D3398" s="48">
        <v>42511</v>
      </c>
      <c r="E3398" s="47">
        <v>12</v>
      </c>
      <c r="F3398" s="47">
        <v>15574</v>
      </c>
      <c r="G3398" s="47">
        <v>12818</v>
      </c>
    </row>
    <row r="3399" spans="3:7">
      <c r="C3399" s="49">
        <f t="shared" si="55"/>
        <v>5</v>
      </c>
      <c r="D3399" s="48">
        <v>42511</v>
      </c>
      <c r="E3399" s="47">
        <v>13</v>
      </c>
      <c r="F3399" s="47">
        <v>15284</v>
      </c>
      <c r="G3399" s="47">
        <v>12555</v>
      </c>
    </row>
    <row r="3400" spans="3:7">
      <c r="C3400" s="49">
        <f t="shared" si="55"/>
        <v>5</v>
      </c>
      <c r="D3400" s="48">
        <v>42511</v>
      </c>
      <c r="E3400" s="47">
        <v>14</v>
      </c>
      <c r="F3400" s="47">
        <v>15308</v>
      </c>
      <c r="G3400" s="47">
        <v>12532</v>
      </c>
    </row>
    <row r="3401" spans="3:7">
      <c r="C3401" s="49">
        <f t="shared" si="55"/>
        <v>5</v>
      </c>
      <c r="D3401" s="48">
        <v>42511</v>
      </c>
      <c r="E3401" s="47">
        <v>15</v>
      </c>
      <c r="F3401" s="47">
        <v>15215</v>
      </c>
      <c r="G3401" s="47">
        <v>12551</v>
      </c>
    </row>
    <row r="3402" spans="3:7">
      <c r="C3402" s="49">
        <f t="shared" si="55"/>
        <v>5</v>
      </c>
      <c r="D3402" s="48">
        <v>42511</v>
      </c>
      <c r="E3402" s="47">
        <v>16</v>
      </c>
      <c r="F3402" s="47">
        <v>15236</v>
      </c>
      <c r="G3402" s="47">
        <v>12786</v>
      </c>
    </row>
    <row r="3403" spans="3:7">
      <c r="C3403" s="49">
        <f t="shared" si="55"/>
        <v>5</v>
      </c>
      <c r="D3403" s="48">
        <v>42511</v>
      </c>
      <c r="E3403" s="47">
        <v>17</v>
      </c>
      <c r="F3403" s="47">
        <v>15844</v>
      </c>
      <c r="G3403" s="47">
        <v>13269</v>
      </c>
    </row>
    <row r="3404" spans="3:7">
      <c r="C3404" s="49">
        <f t="shared" si="55"/>
        <v>5</v>
      </c>
      <c r="D3404" s="48">
        <v>42511</v>
      </c>
      <c r="E3404" s="47">
        <v>18</v>
      </c>
      <c r="F3404" s="47">
        <v>16119</v>
      </c>
      <c r="G3404" s="47">
        <v>13436</v>
      </c>
    </row>
    <row r="3405" spans="3:7">
      <c r="C3405" s="49">
        <f t="shared" si="55"/>
        <v>5</v>
      </c>
      <c r="D3405" s="48">
        <v>42511</v>
      </c>
      <c r="E3405" s="47">
        <v>19</v>
      </c>
      <c r="F3405" s="47">
        <v>16167</v>
      </c>
      <c r="G3405" s="47">
        <v>13536</v>
      </c>
    </row>
    <row r="3406" spans="3:7">
      <c r="C3406" s="49">
        <f t="shared" si="55"/>
        <v>5</v>
      </c>
      <c r="D3406" s="48">
        <v>42511</v>
      </c>
      <c r="E3406" s="47">
        <v>20</v>
      </c>
      <c r="F3406" s="47">
        <v>16127</v>
      </c>
      <c r="G3406" s="47">
        <v>13690</v>
      </c>
    </row>
    <row r="3407" spans="3:7">
      <c r="C3407" s="49">
        <f t="shared" si="55"/>
        <v>5</v>
      </c>
      <c r="D3407" s="48">
        <v>42511</v>
      </c>
      <c r="E3407" s="47">
        <v>21</v>
      </c>
      <c r="F3407" s="47">
        <v>16495</v>
      </c>
      <c r="G3407" s="47">
        <v>13940</v>
      </c>
    </row>
    <row r="3408" spans="3:7">
      <c r="C3408" s="49">
        <f t="shared" si="55"/>
        <v>5</v>
      </c>
      <c r="D3408" s="48">
        <v>42511</v>
      </c>
      <c r="E3408" s="47">
        <v>22</v>
      </c>
      <c r="F3408" s="47">
        <v>15744</v>
      </c>
      <c r="G3408" s="47">
        <v>13256</v>
      </c>
    </row>
    <row r="3409" spans="3:7">
      <c r="C3409" s="49">
        <f t="shared" si="55"/>
        <v>5</v>
      </c>
      <c r="D3409" s="48">
        <v>42511</v>
      </c>
      <c r="E3409" s="47">
        <v>23</v>
      </c>
      <c r="F3409" s="47">
        <v>14896</v>
      </c>
      <c r="G3409" s="47">
        <v>12384</v>
      </c>
    </row>
    <row r="3410" spans="3:7">
      <c r="C3410" s="49">
        <f t="shared" si="55"/>
        <v>5</v>
      </c>
      <c r="D3410" s="48">
        <v>42511</v>
      </c>
      <c r="E3410" s="47">
        <v>24</v>
      </c>
      <c r="F3410" s="47">
        <v>13710</v>
      </c>
      <c r="G3410" s="47">
        <v>11557</v>
      </c>
    </row>
    <row r="3411" spans="3:7">
      <c r="C3411" s="49">
        <f t="shared" si="55"/>
        <v>5</v>
      </c>
      <c r="D3411" s="48">
        <v>42512</v>
      </c>
      <c r="E3411" s="47">
        <v>1</v>
      </c>
      <c r="F3411" s="47">
        <v>13443</v>
      </c>
      <c r="G3411" s="47">
        <v>11077</v>
      </c>
    </row>
    <row r="3412" spans="3:7">
      <c r="C3412" s="49">
        <f t="shared" si="55"/>
        <v>5</v>
      </c>
      <c r="D3412" s="48">
        <v>42512</v>
      </c>
      <c r="E3412" s="47">
        <v>2</v>
      </c>
      <c r="F3412" s="47">
        <v>13015</v>
      </c>
      <c r="G3412" s="47">
        <v>10826</v>
      </c>
    </row>
    <row r="3413" spans="3:7">
      <c r="C3413" s="49">
        <f t="shared" si="55"/>
        <v>5</v>
      </c>
      <c r="D3413" s="48">
        <v>42512</v>
      </c>
      <c r="E3413" s="47">
        <v>3</v>
      </c>
      <c r="F3413" s="47">
        <v>13122</v>
      </c>
      <c r="G3413" s="47">
        <v>10652</v>
      </c>
    </row>
    <row r="3414" spans="3:7">
      <c r="C3414" s="49">
        <f t="shared" si="55"/>
        <v>5</v>
      </c>
      <c r="D3414" s="48">
        <v>42512</v>
      </c>
      <c r="E3414" s="47">
        <v>4</v>
      </c>
      <c r="F3414" s="47">
        <v>13210</v>
      </c>
      <c r="G3414" s="47">
        <v>10593</v>
      </c>
    </row>
    <row r="3415" spans="3:7">
      <c r="C3415" s="49">
        <f t="shared" si="55"/>
        <v>5</v>
      </c>
      <c r="D3415" s="48">
        <v>42512</v>
      </c>
      <c r="E3415" s="47">
        <v>5</v>
      </c>
      <c r="F3415" s="47">
        <v>13350</v>
      </c>
      <c r="G3415" s="47">
        <v>10538</v>
      </c>
    </row>
    <row r="3416" spans="3:7">
      <c r="C3416" s="49">
        <f t="shared" si="55"/>
        <v>5</v>
      </c>
      <c r="D3416" s="48">
        <v>42512</v>
      </c>
      <c r="E3416" s="47">
        <v>6</v>
      </c>
      <c r="F3416" s="47">
        <v>13169</v>
      </c>
      <c r="G3416" s="47">
        <v>10495</v>
      </c>
    </row>
    <row r="3417" spans="3:7">
      <c r="C3417" s="49">
        <f t="shared" si="55"/>
        <v>5</v>
      </c>
      <c r="D3417" s="48">
        <v>42512</v>
      </c>
      <c r="E3417" s="47">
        <v>7</v>
      </c>
      <c r="F3417" s="47">
        <v>13674</v>
      </c>
      <c r="G3417" s="47">
        <v>11010</v>
      </c>
    </row>
    <row r="3418" spans="3:7">
      <c r="C3418" s="49">
        <f t="shared" si="55"/>
        <v>5</v>
      </c>
      <c r="D3418" s="48">
        <v>42512</v>
      </c>
      <c r="E3418" s="47">
        <v>8</v>
      </c>
      <c r="F3418" s="47">
        <v>14334</v>
      </c>
      <c r="G3418" s="47">
        <v>11642</v>
      </c>
    </row>
    <row r="3419" spans="3:7">
      <c r="C3419" s="49">
        <f t="shared" si="55"/>
        <v>5</v>
      </c>
      <c r="D3419" s="48">
        <v>42512</v>
      </c>
      <c r="E3419" s="47">
        <v>9</v>
      </c>
      <c r="F3419" s="47">
        <v>14403</v>
      </c>
      <c r="G3419" s="47">
        <v>11854</v>
      </c>
    </row>
    <row r="3420" spans="3:7">
      <c r="C3420" s="49">
        <f t="shared" si="55"/>
        <v>5</v>
      </c>
      <c r="D3420" s="48">
        <v>42512</v>
      </c>
      <c r="E3420" s="47">
        <v>10</v>
      </c>
      <c r="F3420" s="47">
        <v>14261</v>
      </c>
      <c r="G3420" s="47">
        <v>11822</v>
      </c>
    </row>
    <row r="3421" spans="3:7">
      <c r="C3421" s="49">
        <f t="shared" si="55"/>
        <v>5</v>
      </c>
      <c r="D3421" s="48">
        <v>42512</v>
      </c>
      <c r="E3421" s="47">
        <v>11</v>
      </c>
      <c r="F3421" s="47">
        <v>14219</v>
      </c>
      <c r="G3421" s="47">
        <v>11789</v>
      </c>
    </row>
    <row r="3422" spans="3:7">
      <c r="C3422" s="49">
        <f t="shared" si="55"/>
        <v>5</v>
      </c>
      <c r="D3422" s="48">
        <v>42512</v>
      </c>
      <c r="E3422" s="47">
        <v>12</v>
      </c>
      <c r="F3422" s="47">
        <v>14422</v>
      </c>
      <c r="G3422" s="47">
        <v>11707</v>
      </c>
    </row>
    <row r="3423" spans="3:7">
      <c r="C3423" s="49">
        <f t="shared" si="55"/>
        <v>5</v>
      </c>
      <c r="D3423" s="48">
        <v>42512</v>
      </c>
      <c r="E3423" s="47">
        <v>13</v>
      </c>
      <c r="F3423" s="47">
        <v>14487</v>
      </c>
      <c r="G3423" s="47">
        <v>11642</v>
      </c>
    </row>
    <row r="3424" spans="3:7">
      <c r="C3424" s="49">
        <f t="shared" si="55"/>
        <v>5</v>
      </c>
      <c r="D3424" s="48">
        <v>42512</v>
      </c>
      <c r="E3424" s="47">
        <v>14</v>
      </c>
      <c r="F3424" s="47">
        <v>14487</v>
      </c>
      <c r="G3424" s="47">
        <v>11612</v>
      </c>
    </row>
    <row r="3425" spans="3:7">
      <c r="C3425" s="49">
        <f t="shared" si="55"/>
        <v>5</v>
      </c>
      <c r="D3425" s="48">
        <v>42512</v>
      </c>
      <c r="E3425" s="47">
        <v>15</v>
      </c>
      <c r="F3425" s="47">
        <v>14858</v>
      </c>
      <c r="G3425" s="47">
        <v>11957</v>
      </c>
    </row>
    <row r="3426" spans="3:7">
      <c r="C3426" s="49">
        <f t="shared" si="55"/>
        <v>5</v>
      </c>
      <c r="D3426" s="48">
        <v>42512</v>
      </c>
      <c r="E3426" s="47">
        <v>16</v>
      </c>
      <c r="F3426" s="47">
        <v>15095</v>
      </c>
      <c r="G3426" s="47">
        <v>12192</v>
      </c>
    </row>
    <row r="3427" spans="3:7">
      <c r="C3427" s="49">
        <f t="shared" si="55"/>
        <v>5</v>
      </c>
      <c r="D3427" s="48">
        <v>42512</v>
      </c>
      <c r="E3427" s="47">
        <v>17</v>
      </c>
      <c r="F3427" s="47">
        <v>15333</v>
      </c>
      <c r="G3427" s="47">
        <v>12604</v>
      </c>
    </row>
    <row r="3428" spans="3:7">
      <c r="C3428" s="49">
        <f t="shared" si="55"/>
        <v>5</v>
      </c>
      <c r="D3428" s="48">
        <v>42512</v>
      </c>
      <c r="E3428" s="47">
        <v>18</v>
      </c>
      <c r="F3428" s="47">
        <v>15725</v>
      </c>
      <c r="G3428" s="47">
        <v>12966</v>
      </c>
    </row>
    <row r="3429" spans="3:7">
      <c r="C3429" s="49">
        <f t="shared" si="55"/>
        <v>5</v>
      </c>
      <c r="D3429" s="48">
        <v>42512</v>
      </c>
      <c r="E3429" s="47">
        <v>19</v>
      </c>
      <c r="F3429" s="47">
        <v>15989</v>
      </c>
      <c r="G3429" s="47">
        <v>13199</v>
      </c>
    </row>
    <row r="3430" spans="3:7">
      <c r="C3430" s="49">
        <f t="shared" si="55"/>
        <v>5</v>
      </c>
      <c r="D3430" s="48">
        <v>42512</v>
      </c>
      <c r="E3430" s="47">
        <v>20</v>
      </c>
      <c r="F3430" s="47">
        <v>16174</v>
      </c>
      <c r="G3430" s="47">
        <v>13335</v>
      </c>
    </row>
    <row r="3431" spans="3:7">
      <c r="C3431" s="49">
        <f t="shared" si="55"/>
        <v>5</v>
      </c>
      <c r="D3431" s="48">
        <v>42512</v>
      </c>
      <c r="E3431" s="47">
        <v>21</v>
      </c>
      <c r="F3431" s="47">
        <v>16401</v>
      </c>
      <c r="G3431" s="47">
        <v>13520</v>
      </c>
    </row>
    <row r="3432" spans="3:7">
      <c r="C3432" s="49">
        <f t="shared" si="55"/>
        <v>5</v>
      </c>
      <c r="D3432" s="48">
        <v>42512</v>
      </c>
      <c r="E3432" s="47">
        <v>22</v>
      </c>
      <c r="F3432" s="47">
        <v>15907</v>
      </c>
      <c r="G3432" s="47">
        <v>12981</v>
      </c>
    </row>
    <row r="3433" spans="3:7">
      <c r="C3433" s="49">
        <f t="shared" si="55"/>
        <v>5</v>
      </c>
      <c r="D3433" s="48">
        <v>42512</v>
      </c>
      <c r="E3433" s="47">
        <v>23</v>
      </c>
      <c r="F3433" s="47">
        <v>15075</v>
      </c>
      <c r="G3433" s="47">
        <v>12053</v>
      </c>
    </row>
    <row r="3434" spans="3:7">
      <c r="C3434" s="49">
        <f t="shared" si="55"/>
        <v>5</v>
      </c>
      <c r="D3434" s="48">
        <v>42512</v>
      </c>
      <c r="E3434" s="47">
        <v>24</v>
      </c>
      <c r="F3434" s="47">
        <v>14246</v>
      </c>
      <c r="G3434" s="47">
        <v>11275</v>
      </c>
    </row>
    <row r="3435" spans="3:7">
      <c r="C3435" s="49">
        <f t="shared" si="55"/>
        <v>5</v>
      </c>
      <c r="D3435" s="48">
        <v>42513</v>
      </c>
      <c r="E3435" s="47">
        <v>1</v>
      </c>
      <c r="F3435" s="47">
        <v>13780</v>
      </c>
      <c r="G3435" s="47">
        <v>10834</v>
      </c>
    </row>
    <row r="3436" spans="3:7">
      <c r="C3436" s="49">
        <f t="shared" si="55"/>
        <v>5</v>
      </c>
      <c r="D3436" s="48">
        <v>42513</v>
      </c>
      <c r="E3436" s="47">
        <v>2</v>
      </c>
      <c r="F3436" s="47">
        <v>13336</v>
      </c>
      <c r="G3436" s="47">
        <v>10581</v>
      </c>
    </row>
    <row r="3437" spans="3:7">
      <c r="C3437" s="49">
        <f t="shared" si="55"/>
        <v>5</v>
      </c>
      <c r="D3437" s="48">
        <v>42513</v>
      </c>
      <c r="E3437" s="47">
        <v>3</v>
      </c>
      <c r="F3437" s="47">
        <v>12959</v>
      </c>
      <c r="G3437" s="47">
        <v>10461</v>
      </c>
    </row>
    <row r="3438" spans="3:7">
      <c r="C3438" s="49">
        <f t="shared" si="55"/>
        <v>5</v>
      </c>
      <c r="D3438" s="48">
        <v>42513</v>
      </c>
      <c r="E3438" s="47">
        <v>4</v>
      </c>
      <c r="F3438" s="47">
        <v>12942</v>
      </c>
      <c r="G3438" s="47">
        <v>10563</v>
      </c>
    </row>
    <row r="3439" spans="3:7">
      <c r="C3439" s="49">
        <f t="shared" si="55"/>
        <v>5</v>
      </c>
      <c r="D3439" s="48">
        <v>42513</v>
      </c>
      <c r="E3439" s="47">
        <v>5</v>
      </c>
      <c r="F3439" s="47">
        <v>13009</v>
      </c>
      <c r="G3439" s="47">
        <v>10637</v>
      </c>
    </row>
    <row r="3440" spans="3:7">
      <c r="C3440" s="49">
        <f t="shared" si="55"/>
        <v>5</v>
      </c>
      <c r="D3440" s="48">
        <v>42513</v>
      </c>
      <c r="E3440" s="47">
        <v>6</v>
      </c>
      <c r="F3440" s="47">
        <v>13649</v>
      </c>
      <c r="G3440" s="47">
        <v>10783</v>
      </c>
    </row>
    <row r="3441" spans="3:7">
      <c r="C3441" s="49">
        <f t="shared" si="55"/>
        <v>5</v>
      </c>
      <c r="D3441" s="48">
        <v>42513</v>
      </c>
      <c r="E3441" s="47">
        <v>7</v>
      </c>
      <c r="F3441" s="47">
        <v>13828</v>
      </c>
      <c r="G3441" s="47">
        <v>11094</v>
      </c>
    </row>
    <row r="3442" spans="3:7">
      <c r="C3442" s="49">
        <f t="shared" si="55"/>
        <v>5</v>
      </c>
      <c r="D3442" s="48">
        <v>42513</v>
      </c>
      <c r="E3442" s="47">
        <v>8</v>
      </c>
      <c r="F3442" s="47">
        <v>14157</v>
      </c>
      <c r="G3442" s="47">
        <v>11415</v>
      </c>
    </row>
    <row r="3443" spans="3:7">
      <c r="C3443" s="49">
        <f t="shared" si="55"/>
        <v>5</v>
      </c>
      <c r="D3443" s="48">
        <v>42513</v>
      </c>
      <c r="E3443" s="47">
        <v>9</v>
      </c>
      <c r="F3443" s="47">
        <v>14754</v>
      </c>
      <c r="G3443" s="47">
        <v>11909</v>
      </c>
    </row>
    <row r="3444" spans="3:7">
      <c r="C3444" s="49">
        <f t="shared" si="55"/>
        <v>5</v>
      </c>
      <c r="D3444" s="48">
        <v>42513</v>
      </c>
      <c r="E3444" s="47">
        <v>10</v>
      </c>
      <c r="F3444" s="47">
        <v>14974</v>
      </c>
      <c r="G3444" s="47">
        <v>12173</v>
      </c>
    </row>
    <row r="3445" spans="3:7">
      <c r="C3445" s="49">
        <f t="shared" si="55"/>
        <v>5</v>
      </c>
      <c r="D3445" s="48">
        <v>42513</v>
      </c>
      <c r="E3445" s="47">
        <v>11</v>
      </c>
      <c r="F3445" s="47">
        <v>14830</v>
      </c>
      <c r="G3445" s="47">
        <v>12262</v>
      </c>
    </row>
    <row r="3446" spans="3:7">
      <c r="C3446" s="49">
        <f t="shared" si="55"/>
        <v>5</v>
      </c>
      <c r="D3446" s="48">
        <v>42513</v>
      </c>
      <c r="E3446" s="47">
        <v>12</v>
      </c>
      <c r="F3446" s="47">
        <v>14597</v>
      </c>
      <c r="G3446" s="47">
        <v>12387</v>
      </c>
    </row>
    <row r="3447" spans="3:7">
      <c r="C3447" s="49">
        <f t="shared" si="55"/>
        <v>5</v>
      </c>
      <c r="D3447" s="48">
        <v>42513</v>
      </c>
      <c r="E3447" s="47">
        <v>13</v>
      </c>
      <c r="F3447" s="47">
        <v>14672</v>
      </c>
      <c r="G3447" s="47">
        <v>12366</v>
      </c>
    </row>
    <row r="3448" spans="3:7">
      <c r="C3448" s="49">
        <f t="shared" si="55"/>
        <v>5</v>
      </c>
      <c r="D3448" s="48">
        <v>42513</v>
      </c>
      <c r="E3448" s="47">
        <v>14</v>
      </c>
      <c r="F3448" s="47">
        <v>14760</v>
      </c>
      <c r="G3448" s="47">
        <v>12380</v>
      </c>
    </row>
    <row r="3449" spans="3:7">
      <c r="C3449" s="49">
        <f t="shared" si="55"/>
        <v>5</v>
      </c>
      <c r="D3449" s="48">
        <v>42513</v>
      </c>
      <c r="E3449" s="47">
        <v>15</v>
      </c>
      <c r="F3449" s="47">
        <v>15072</v>
      </c>
      <c r="G3449" s="47">
        <v>12525</v>
      </c>
    </row>
    <row r="3450" spans="3:7">
      <c r="C3450" s="49">
        <f t="shared" si="55"/>
        <v>5</v>
      </c>
      <c r="D3450" s="48">
        <v>42513</v>
      </c>
      <c r="E3450" s="47">
        <v>16</v>
      </c>
      <c r="F3450" s="47">
        <v>15421</v>
      </c>
      <c r="G3450" s="47">
        <v>12974</v>
      </c>
    </row>
    <row r="3451" spans="3:7">
      <c r="C3451" s="49">
        <f t="shared" si="55"/>
        <v>5</v>
      </c>
      <c r="D3451" s="48">
        <v>42513</v>
      </c>
      <c r="E3451" s="47">
        <v>17</v>
      </c>
      <c r="F3451" s="47">
        <v>16474</v>
      </c>
      <c r="G3451" s="47">
        <v>13826</v>
      </c>
    </row>
    <row r="3452" spans="3:7">
      <c r="C3452" s="49">
        <f t="shared" si="55"/>
        <v>5</v>
      </c>
      <c r="D3452" s="48">
        <v>42513</v>
      </c>
      <c r="E3452" s="47">
        <v>18</v>
      </c>
      <c r="F3452" s="47">
        <v>16981</v>
      </c>
      <c r="G3452" s="47">
        <v>14336</v>
      </c>
    </row>
    <row r="3453" spans="3:7">
      <c r="C3453" s="49">
        <f t="shared" si="55"/>
        <v>5</v>
      </c>
      <c r="D3453" s="48">
        <v>42513</v>
      </c>
      <c r="E3453" s="47">
        <v>19</v>
      </c>
      <c r="F3453" s="47">
        <v>17021</v>
      </c>
      <c r="G3453" s="47">
        <v>14582</v>
      </c>
    </row>
    <row r="3454" spans="3:7">
      <c r="C3454" s="49">
        <f t="shared" si="55"/>
        <v>5</v>
      </c>
      <c r="D3454" s="48">
        <v>42513</v>
      </c>
      <c r="E3454" s="47">
        <v>20</v>
      </c>
      <c r="F3454" s="47">
        <v>16957</v>
      </c>
      <c r="G3454" s="47">
        <v>14684</v>
      </c>
    </row>
    <row r="3455" spans="3:7">
      <c r="C3455" s="49">
        <f t="shared" si="55"/>
        <v>5</v>
      </c>
      <c r="D3455" s="48">
        <v>42513</v>
      </c>
      <c r="E3455" s="47">
        <v>21</v>
      </c>
      <c r="F3455" s="47">
        <v>17158</v>
      </c>
      <c r="G3455" s="47">
        <v>14976</v>
      </c>
    </row>
    <row r="3456" spans="3:7">
      <c r="C3456" s="49">
        <f t="shared" si="55"/>
        <v>5</v>
      </c>
      <c r="D3456" s="48">
        <v>42513</v>
      </c>
      <c r="E3456" s="47">
        <v>22</v>
      </c>
      <c r="F3456" s="47">
        <v>16432</v>
      </c>
      <c r="G3456" s="47">
        <v>14313</v>
      </c>
    </row>
    <row r="3457" spans="3:7">
      <c r="C3457" s="49">
        <f t="shared" si="55"/>
        <v>5</v>
      </c>
      <c r="D3457" s="48">
        <v>42513</v>
      </c>
      <c r="E3457" s="47">
        <v>23</v>
      </c>
      <c r="F3457" s="47">
        <v>15243</v>
      </c>
      <c r="G3457" s="47">
        <v>12904</v>
      </c>
    </row>
    <row r="3458" spans="3:7">
      <c r="C3458" s="49">
        <f t="shared" si="55"/>
        <v>5</v>
      </c>
      <c r="D3458" s="48">
        <v>42513</v>
      </c>
      <c r="E3458" s="47">
        <v>24</v>
      </c>
      <c r="F3458" s="47">
        <v>14264</v>
      </c>
      <c r="G3458" s="47">
        <v>11853</v>
      </c>
    </row>
    <row r="3459" spans="3:7">
      <c r="C3459" s="49">
        <f t="shared" si="55"/>
        <v>5</v>
      </c>
      <c r="D3459" s="48">
        <v>42514</v>
      </c>
      <c r="E3459" s="47">
        <v>1</v>
      </c>
      <c r="F3459" s="47">
        <v>13465</v>
      </c>
      <c r="G3459" s="47">
        <v>11374</v>
      </c>
    </row>
    <row r="3460" spans="3:7">
      <c r="C3460" s="49">
        <f t="shared" ref="C3460:C3523" si="56">MONTH(D3460)</f>
        <v>5</v>
      </c>
      <c r="D3460" s="48">
        <v>42514</v>
      </c>
      <c r="E3460" s="47">
        <v>2</v>
      </c>
      <c r="F3460" s="47">
        <v>13484</v>
      </c>
      <c r="G3460" s="47">
        <v>11129</v>
      </c>
    </row>
    <row r="3461" spans="3:7">
      <c r="C3461" s="49">
        <f t="shared" si="56"/>
        <v>5</v>
      </c>
      <c r="D3461" s="48">
        <v>42514</v>
      </c>
      <c r="E3461" s="47">
        <v>3</v>
      </c>
      <c r="F3461" s="47">
        <v>13246</v>
      </c>
      <c r="G3461" s="47">
        <v>10958</v>
      </c>
    </row>
    <row r="3462" spans="3:7">
      <c r="C3462" s="49">
        <f t="shared" si="56"/>
        <v>5</v>
      </c>
      <c r="D3462" s="48">
        <v>42514</v>
      </c>
      <c r="E3462" s="47">
        <v>4</v>
      </c>
      <c r="F3462" s="47">
        <v>13536</v>
      </c>
      <c r="G3462" s="47">
        <v>11047</v>
      </c>
    </row>
    <row r="3463" spans="3:7">
      <c r="C3463" s="49">
        <f t="shared" si="56"/>
        <v>5</v>
      </c>
      <c r="D3463" s="48">
        <v>42514</v>
      </c>
      <c r="E3463" s="47">
        <v>5</v>
      </c>
      <c r="F3463" s="47">
        <v>14247</v>
      </c>
      <c r="G3463" s="47">
        <v>11714</v>
      </c>
    </row>
    <row r="3464" spans="3:7">
      <c r="C3464" s="49">
        <f t="shared" si="56"/>
        <v>5</v>
      </c>
      <c r="D3464" s="48">
        <v>42514</v>
      </c>
      <c r="E3464" s="47">
        <v>6</v>
      </c>
      <c r="F3464" s="47">
        <v>15034</v>
      </c>
      <c r="G3464" s="47">
        <v>12604</v>
      </c>
    </row>
    <row r="3465" spans="3:7">
      <c r="C3465" s="49">
        <f t="shared" si="56"/>
        <v>5</v>
      </c>
      <c r="D3465" s="48">
        <v>42514</v>
      </c>
      <c r="E3465" s="47">
        <v>7</v>
      </c>
      <c r="F3465" s="47">
        <v>16244</v>
      </c>
      <c r="G3465" s="47">
        <v>13890</v>
      </c>
    </row>
    <row r="3466" spans="3:7">
      <c r="C3466" s="49">
        <f t="shared" si="56"/>
        <v>5</v>
      </c>
      <c r="D3466" s="48">
        <v>42514</v>
      </c>
      <c r="E3466" s="47">
        <v>8</v>
      </c>
      <c r="F3466" s="47">
        <v>17097</v>
      </c>
      <c r="G3466" s="47">
        <v>14629</v>
      </c>
    </row>
    <row r="3467" spans="3:7">
      <c r="C3467" s="49">
        <f t="shared" si="56"/>
        <v>5</v>
      </c>
      <c r="D3467" s="48">
        <v>42514</v>
      </c>
      <c r="E3467" s="47">
        <v>9</v>
      </c>
      <c r="F3467" s="47">
        <v>17500</v>
      </c>
      <c r="G3467" s="47">
        <v>14794</v>
      </c>
    </row>
    <row r="3468" spans="3:7">
      <c r="C3468" s="49">
        <f t="shared" si="56"/>
        <v>5</v>
      </c>
      <c r="D3468" s="48">
        <v>42514</v>
      </c>
      <c r="E3468" s="47">
        <v>10</v>
      </c>
      <c r="F3468" s="47">
        <v>17733</v>
      </c>
      <c r="G3468" s="47">
        <v>15053</v>
      </c>
    </row>
    <row r="3469" spans="3:7">
      <c r="C3469" s="49">
        <f t="shared" si="56"/>
        <v>5</v>
      </c>
      <c r="D3469" s="48">
        <v>42514</v>
      </c>
      <c r="E3469" s="47">
        <v>11</v>
      </c>
      <c r="F3469" s="47">
        <v>18034</v>
      </c>
      <c r="G3469" s="47">
        <v>15289</v>
      </c>
    </row>
    <row r="3470" spans="3:7">
      <c r="C3470" s="49">
        <f t="shared" si="56"/>
        <v>5</v>
      </c>
      <c r="D3470" s="48">
        <v>42514</v>
      </c>
      <c r="E3470" s="47">
        <v>12</v>
      </c>
      <c r="F3470" s="47">
        <v>18129</v>
      </c>
      <c r="G3470" s="47">
        <v>15468</v>
      </c>
    </row>
    <row r="3471" spans="3:7">
      <c r="C3471" s="49">
        <f t="shared" si="56"/>
        <v>5</v>
      </c>
      <c r="D3471" s="48">
        <v>42514</v>
      </c>
      <c r="E3471" s="47">
        <v>13</v>
      </c>
      <c r="F3471" s="47">
        <v>18358</v>
      </c>
      <c r="G3471" s="47">
        <v>15657</v>
      </c>
    </row>
    <row r="3472" spans="3:7">
      <c r="C3472" s="49">
        <f t="shared" si="56"/>
        <v>5</v>
      </c>
      <c r="D3472" s="48">
        <v>42514</v>
      </c>
      <c r="E3472" s="47">
        <v>14</v>
      </c>
      <c r="F3472" s="47">
        <v>17927</v>
      </c>
      <c r="G3472" s="47">
        <v>15699</v>
      </c>
    </row>
    <row r="3473" spans="3:7">
      <c r="C3473" s="49">
        <f t="shared" si="56"/>
        <v>5</v>
      </c>
      <c r="D3473" s="48">
        <v>42514</v>
      </c>
      <c r="E3473" s="47">
        <v>15</v>
      </c>
      <c r="F3473" s="47">
        <v>18190</v>
      </c>
      <c r="G3473" s="47">
        <v>15984</v>
      </c>
    </row>
    <row r="3474" spans="3:7">
      <c r="C3474" s="49">
        <f t="shared" si="56"/>
        <v>5</v>
      </c>
      <c r="D3474" s="48">
        <v>42514</v>
      </c>
      <c r="E3474" s="47">
        <v>16</v>
      </c>
      <c r="F3474" s="47">
        <v>19106</v>
      </c>
      <c r="G3474" s="47">
        <v>16479</v>
      </c>
    </row>
    <row r="3475" spans="3:7">
      <c r="C3475" s="49">
        <f t="shared" si="56"/>
        <v>5</v>
      </c>
      <c r="D3475" s="48">
        <v>42514</v>
      </c>
      <c r="E3475" s="47">
        <v>17</v>
      </c>
      <c r="F3475" s="47">
        <v>19764</v>
      </c>
      <c r="G3475" s="47">
        <v>16994</v>
      </c>
    </row>
    <row r="3476" spans="3:7">
      <c r="C3476" s="49">
        <f t="shared" si="56"/>
        <v>5</v>
      </c>
      <c r="D3476" s="48">
        <v>42514</v>
      </c>
      <c r="E3476" s="47">
        <v>18</v>
      </c>
      <c r="F3476" s="47">
        <v>19537</v>
      </c>
      <c r="G3476" s="47">
        <v>17184</v>
      </c>
    </row>
    <row r="3477" spans="3:7">
      <c r="C3477" s="49">
        <f t="shared" si="56"/>
        <v>5</v>
      </c>
      <c r="D3477" s="48">
        <v>42514</v>
      </c>
      <c r="E3477" s="47">
        <v>19</v>
      </c>
      <c r="F3477" s="47">
        <v>19656</v>
      </c>
      <c r="G3477" s="47">
        <v>17397</v>
      </c>
    </row>
    <row r="3478" spans="3:7">
      <c r="C3478" s="49">
        <f t="shared" si="56"/>
        <v>5</v>
      </c>
      <c r="D3478" s="48">
        <v>42514</v>
      </c>
      <c r="E3478" s="47">
        <v>20</v>
      </c>
      <c r="F3478" s="47">
        <v>19439</v>
      </c>
      <c r="G3478" s="47">
        <v>17300</v>
      </c>
    </row>
    <row r="3479" spans="3:7">
      <c r="C3479" s="49">
        <f t="shared" si="56"/>
        <v>5</v>
      </c>
      <c r="D3479" s="48">
        <v>42514</v>
      </c>
      <c r="E3479" s="47">
        <v>21</v>
      </c>
      <c r="F3479" s="47">
        <v>19324</v>
      </c>
      <c r="G3479" s="47">
        <v>17141</v>
      </c>
    </row>
    <row r="3480" spans="3:7">
      <c r="C3480" s="49">
        <f t="shared" si="56"/>
        <v>5</v>
      </c>
      <c r="D3480" s="48">
        <v>42514</v>
      </c>
      <c r="E3480" s="47">
        <v>22</v>
      </c>
      <c r="F3480" s="47">
        <v>18111</v>
      </c>
      <c r="G3480" s="47">
        <v>15927</v>
      </c>
    </row>
    <row r="3481" spans="3:7">
      <c r="C3481" s="49">
        <f t="shared" si="56"/>
        <v>5</v>
      </c>
      <c r="D3481" s="48">
        <v>42514</v>
      </c>
      <c r="E3481" s="47">
        <v>23</v>
      </c>
      <c r="F3481" s="47">
        <v>16320</v>
      </c>
      <c r="G3481" s="47">
        <v>14360</v>
      </c>
    </row>
    <row r="3482" spans="3:7">
      <c r="C3482" s="49">
        <f t="shared" si="56"/>
        <v>5</v>
      </c>
      <c r="D3482" s="48">
        <v>42514</v>
      </c>
      <c r="E3482" s="47">
        <v>24</v>
      </c>
      <c r="F3482" s="47">
        <v>15210</v>
      </c>
      <c r="G3482" s="47">
        <v>13011</v>
      </c>
    </row>
    <row r="3483" spans="3:7">
      <c r="C3483" s="49">
        <f t="shared" si="56"/>
        <v>5</v>
      </c>
      <c r="D3483" s="48">
        <v>42515</v>
      </c>
      <c r="E3483" s="47">
        <v>1</v>
      </c>
      <c r="F3483" s="47">
        <v>14680</v>
      </c>
      <c r="G3483" s="47">
        <v>12470</v>
      </c>
    </row>
    <row r="3484" spans="3:7">
      <c r="C3484" s="49">
        <f t="shared" si="56"/>
        <v>5</v>
      </c>
      <c r="D3484" s="48">
        <v>42515</v>
      </c>
      <c r="E3484" s="47">
        <v>2</v>
      </c>
      <c r="F3484" s="47">
        <v>14628</v>
      </c>
      <c r="G3484" s="47">
        <v>12220</v>
      </c>
    </row>
    <row r="3485" spans="3:7">
      <c r="C3485" s="49">
        <f t="shared" si="56"/>
        <v>5</v>
      </c>
      <c r="D3485" s="48">
        <v>42515</v>
      </c>
      <c r="E3485" s="47">
        <v>3</v>
      </c>
      <c r="F3485" s="47">
        <v>14219</v>
      </c>
      <c r="G3485" s="47">
        <v>11976</v>
      </c>
    </row>
    <row r="3486" spans="3:7">
      <c r="C3486" s="49">
        <f t="shared" si="56"/>
        <v>5</v>
      </c>
      <c r="D3486" s="48">
        <v>42515</v>
      </c>
      <c r="E3486" s="47">
        <v>4</v>
      </c>
      <c r="F3486" s="47">
        <v>14183</v>
      </c>
      <c r="G3486" s="47">
        <v>12088</v>
      </c>
    </row>
    <row r="3487" spans="3:7">
      <c r="C3487" s="49">
        <f t="shared" si="56"/>
        <v>5</v>
      </c>
      <c r="D3487" s="48">
        <v>42515</v>
      </c>
      <c r="E3487" s="47">
        <v>5</v>
      </c>
      <c r="F3487" s="47">
        <v>14484</v>
      </c>
      <c r="G3487" s="47">
        <v>12356</v>
      </c>
    </row>
    <row r="3488" spans="3:7">
      <c r="C3488" s="49">
        <f t="shared" si="56"/>
        <v>5</v>
      </c>
      <c r="D3488" s="48">
        <v>42515</v>
      </c>
      <c r="E3488" s="47">
        <v>6</v>
      </c>
      <c r="F3488" s="47">
        <v>15733</v>
      </c>
      <c r="G3488" s="47">
        <v>13394</v>
      </c>
    </row>
    <row r="3489" spans="3:7">
      <c r="C3489" s="49">
        <f t="shared" si="56"/>
        <v>5</v>
      </c>
      <c r="D3489" s="48">
        <v>42515</v>
      </c>
      <c r="E3489" s="47">
        <v>7</v>
      </c>
      <c r="F3489" s="47">
        <v>17239</v>
      </c>
      <c r="G3489" s="47">
        <v>14935</v>
      </c>
    </row>
    <row r="3490" spans="3:7">
      <c r="C3490" s="49">
        <f t="shared" si="56"/>
        <v>5</v>
      </c>
      <c r="D3490" s="48">
        <v>42515</v>
      </c>
      <c r="E3490" s="47">
        <v>8</v>
      </c>
      <c r="F3490" s="47">
        <v>17946</v>
      </c>
      <c r="G3490" s="47">
        <v>15630</v>
      </c>
    </row>
    <row r="3491" spans="3:7">
      <c r="C3491" s="49">
        <f t="shared" si="56"/>
        <v>5</v>
      </c>
      <c r="D3491" s="48">
        <v>42515</v>
      </c>
      <c r="E3491" s="47">
        <v>9</v>
      </c>
      <c r="F3491" s="47">
        <v>18011</v>
      </c>
      <c r="G3491" s="47">
        <v>15796</v>
      </c>
    </row>
    <row r="3492" spans="3:7">
      <c r="C3492" s="49">
        <f t="shared" si="56"/>
        <v>5</v>
      </c>
      <c r="D3492" s="48">
        <v>42515</v>
      </c>
      <c r="E3492" s="47">
        <v>10</v>
      </c>
      <c r="F3492" s="47">
        <v>17842</v>
      </c>
      <c r="G3492" s="47">
        <v>15738</v>
      </c>
    </row>
    <row r="3493" spans="3:7">
      <c r="C3493" s="49">
        <f t="shared" si="56"/>
        <v>5</v>
      </c>
      <c r="D3493" s="48">
        <v>42515</v>
      </c>
      <c r="E3493" s="47">
        <v>11</v>
      </c>
      <c r="F3493" s="47">
        <v>18438</v>
      </c>
      <c r="G3493" s="47">
        <v>16320</v>
      </c>
    </row>
    <row r="3494" spans="3:7">
      <c r="C3494" s="49">
        <f t="shared" si="56"/>
        <v>5</v>
      </c>
      <c r="D3494" s="48">
        <v>42515</v>
      </c>
      <c r="E3494" s="47">
        <v>12</v>
      </c>
      <c r="F3494" s="47">
        <v>18449</v>
      </c>
      <c r="G3494" s="47">
        <v>16373</v>
      </c>
    </row>
    <row r="3495" spans="3:7">
      <c r="C3495" s="49">
        <f t="shared" si="56"/>
        <v>5</v>
      </c>
      <c r="D3495" s="48">
        <v>42515</v>
      </c>
      <c r="E3495" s="47">
        <v>13</v>
      </c>
      <c r="F3495" s="47">
        <v>18732</v>
      </c>
      <c r="G3495" s="47">
        <v>16554</v>
      </c>
    </row>
    <row r="3496" spans="3:7">
      <c r="C3496" s="49">
        <f t="shared" si="56"/>
        <v>5</v>
      </c>
      <c r="D3496" s="48">
        <v>42515</v>
      </c>
      <c r="E3496" s="47">
        <v>14</v>
      </c>
      <c r="F3496" s="47">
        <v>18945</v>
      </c>
      <c r="G3496" s="47">
        <v>16795</v>
      </c>
    </row>
    <row r="3497" spans="3:7">
      <c r="C3497" s="49">
        <f t="shared" si="56"/>
        <v>5</v>
      </c>
      <c r="D3497" s="48">
        <v>42515</v>
      </c>
      <c r="E3497" s="47">
        <v>15</v>
      </c>
      <c r="F3497" s="47">
        <v>19330</v>
      </c>
      <c r="G3497" s="47">
        <v>17133</v>
      </c>
    </row>
    <row r="3498" spans="3:7">
      <c r="C3498" s="49">
        <f t="shared" si="56"/>
        <v>5</v>
      </c>
      <c r="D3498" s="48">
        <v>42515</v>
      </c>
      <c r="E3498" s="47">
        <v>16</v>
      </c>
      <c r="F3498" s="47">
        <v>19730</v>
      </c>
      <c r="G3498" s="47">
        <v>17580</v>
      </c>
    </row>
    <row r="3499" spans="3:7">
      <c r="C3499" s="49">
        <f t="shared" si="56"/>
        <v>5</v>
      </c>
      <c r="D3499" s="48">
        <v>42515</v>
      </c>
      <c r="E3499" s="47">
        <v>17</v>
      </c>
      <c r="F3499" s="47">
        <v>20181</v>
      </c>
      <c r="G3499" s="47">
        <v>17993</v>
      </c>
    </row>
    <row r="3500" spans="3:7">
      <c r="C3500" s="49">
        <f t="shared" si="56"/>
        <v>5</v>
      </c>
      <c r="D3500" s="48">
        <v>42515</v>
      </c>
      <c r="E3500" s="47">
        <v>18</v>
      </c>
      <c r="F3500" s="47">
        <v>20580</v>
      </c>
      <c r="G3500" s="47">
        <v>18246</v>
      </c>
    </row>
    <row r="3501" spans="3:7">
      <c r="C3501" s="49">
        <f t="shared" si="56"/>
        <v>5</v>
      </c>
      <c r="D3501" s="48">
        <v>42515</v>
      </c>
      <c r="E3501" s="47">
        <v>19</v>
      </c>
      <c r="F3501" s="47">
        <v>20382</v>
      </c>
      <c r="G3501" s="47">
        <v>18296</v>
      </c>
    </row>
    <row r="3502" spans="3:7">
      <c r="C3502" s="49">
        <f t="shared" si="56"/>
        <v>5</v>
      </c>
      <c r="D3502" s="48">
        <v>42515</v>
      </c>
      <c r="E3502" s="47">
        <v>20</v>
      </c>
      <c r="F3502" s="47">
        <v>20375</v>
      </c>
      <c r="G3502" s="47">
        <v>18320</v>
      </c>
    </row>
    <row r="3503" spans="3:7">
      <c r="C3503" s="49">
        <f t="shared" si="56"/>
        <v>5</v>
      </c>
      <c r="D3503" s="48">
        <v>42515</v>
      </c>
      <c r="E3503" s="47">
        <v>21</v>
      </c>
      <c r="F3503" s="47">
        <v>20168</v>
      </c>
      <c r="G3503" s="47">
        <v>18307</v>
      </c>
    </row>
    <row r="3504" spans="3:7">
      <c r="C3504" s="49">
        <f t="shared" si="56"/>
        <v>5</v>
      </c>
      <c r="D3504" s="48">
        <v>42515</v>
      </c>
      <c r="E3504" s="47">
        <v>22</v>
      </c>
      <c r="F3504" s="47">
        <v>19011</v>
      </c>
      <c r="G3504" s="47">
        <v>16923</v>
      </c>
    </row>
    <row r="3505" spans="3:7">
      <c r="C3505" s="49">
        <f t="shared" si="56"/>
        <v>5</v>
      </c>
      <c r="D3505" s="48">
        <v>42515</v>
      </c>
      <c r="E3505" s="47">
        <v>23</v>
      </c>
      <c r="F3505" s="47">
        <v>17317</v>
      </c>
      <c r="G3505" s="47">
        <v>15127</v>
      </c>
    </row>
    <row r="3506" spans="3:7">
      <c r="C3506" s="49">
        <f t="shared" si="56"/>
        <v>5</v>
      </c>
      <c r="D3506" s="48">
        <v>42515</v>
      </c>
      <c r="E3506" s="47">
        <v>24</v>
      </c>
      <c r="F3506" s="47">
        <v>16507</v>
      </c>
      <c r="G3506" s="47">
        <v>13926</v>
      </c>
    </row>
    <row r="3507" spans="3:7">
      <c r="C3507" s="49">
        <f t="shared" si="56"/>
        <v>5</v>
      </c>
      <c r="D3507" s="48">
        <v>42516</v>
      </c>
      <c r="E3507" s="47">
        <v>1</v>
      </c>
      <c r="F3507" s="47">
        <v>15506</v>
      </c>
      <c r="G3507" s="47">
        <v>13220</v>
      </c>
    </row>
    <row r="3508" spans="3:7">
      <c r="C3508" s="49">
        <f t="shared" si="56"/>
        <v>5</v>
      </c>
      <c r="D3508" s="48">
        <v>42516</v>
      </c>
      <c r="E3508" s="47">
        <v>2</v>
      </c>
      <c r="F3508" s="47">
        <v>15288</v>
      </c>
      <c r="G3508" s="47">
        <v>12859</v>
      </c>
    </row>
    <row r="3509" spans="3:7">
      <c r="C3509" s="49">
        <f t="shared" si="56"/>
        <v>5</v>
      </c>
      <c r="D3509" s="48">
        <v>42516</v>
      </c>
      <c r="E3509" s="47">
        <v>3</v>
      </c>
      <c r="F3509" s="47">
        <v>15166</v>
      </c>
      <c r="G3509" s="47">
        <v>12623</v>
      </c>
    </row>
    <row r="3510" spans="3:7">
      <c r="C3510" s="49">
        <f t="shared" si="56"/>
        <v>5</v>
      </c>
      <c r="D3510" s="48">
        <v>42516</v>
      </c>
      <c r="E3510" s="47">
        <v>4</v>
      </c>
      <c r="F3510" s="47">
        <v>15024</v>
      </c>
      <c r="G3510" s="47">
        <v>12584</v>
      </c>
    </row>
    <row r="3511" spans="3:7">
      <c r="C3511" s="49">
        <f t="shared" si="56"/>
        <v>5</v>
      </c>
      <c r="D3511" s="48">
        <v>42516</v>
      </c>
      <c r="E3511" s="47">
        <v>5</v>
      </c>
      <c r="F3511" s="47">
        <v>15450</v>
      </c>
      <c r="G3511" s="47">
        <v>12959</v>
      </c>
    </row>
    <row r="3512" spans="3:7">
      <c r="C3512" s="49">
        <f t="shared" si="56"/>
        <v>5</v>
      </c>
      <c r="D3512" s="48">
        <v>42516</v>
      </c>
      <c r="E3512" s="47">
        <v>6</v>
      </c>
      <c r="F3512" s="47">
        <v>16295</v>
      </c>
      <c r="G3512" s="47">
        <v>13805</v>
      </c>
    </row>
    <row r="3513" spans="3:7">
      <c r="C3513" s="49">
        <f t="shared" si="56"/>
        <v>5</v>
      </c>
      <c r="D3513" s="48">
        <v>42516</v>
      </c>
      <c r="E3513" s="47">
        <v>7</v>
      </c>
      <c r="F3513" s="47">
        <v>17030</v>
      </c>
      <c r="G3513" s="47">
        <v>15191</v>
      </c>
    </row>
    <row r="3514" spans="3:7">
      <c r="C3514" s="49">
        <f t="shared" si="56"/>
        <v>5</v>
      </c>
      <c r="D3514" s="48">
        <v>42516</v>
      </c>
      <c r="E3514" s="47">
        <v>8</v>
      </c>
      <c r="F3514" s="47">
        <v>17480</v>
      </c>
      <c r="G3514" s="47">
        <v>15713</v>
      </c>
    </row>
    <row r="3515" spans="3:7">
      <c r="C3515" s="49">
        <f t="shared" si="56"/>
        <v>5</v>
      </c>
      <c r="D3515" s="48">
        <v>42516</v>
      </c>
      <c r="E3515" s="47">
        <v>9</v>
      </c>
      <c r="F3515" s="47">
        <v>17772</v>
      </c>
      <c r="G3515" s="47">
        <v>16011</v>
      </c>
    </row>
    <row r="3516" spans="3:7">
      <c r="C3516" s="49">
        <f t="shared" si="56"/>
        <v>5</v>
      </c>
      <c r="D3516" s="48">
        <v>42516</v>
      </c>
      <c r="E3516" s="47">
        <v>10</v>
      </c>
      <c r="F3516" s="47">
        <v>17872</v>
      </c>
      <c r="G3516" s="47">
        <v>16140</v>
      </c>
    </row>
    <row r="3517" spans="3:7">
      <c r="C3517" s="49">
        <f t="shared" si="56"/>
        <v>5</v>
      </c>
      <c r="D3517" s="48">
        <v>42516</v>
      </c>
      <c r="E3517" s="47">
        <v>11</v>
      </c>
      <c r="F3517" s="47">
        <v>18190</v>
      </c>
      <c r="G3517" s="47">
        <v>16447</v>
      </c>
    </row>
    <row r="3518" spans="3:7">
      <c r="C3518" s="49">
        <f t="shared" si="56"/>
        <v>5</v>
      </c>
      <c r="D3518" s="48">
        <v>42516</v>
      </c>
      <c r="E3518" s="47">
        <v>12</v>
      </c>
      <c r="F3518" s="47">
        <v>18728</v>
      </c>
      <c r="G3518" s="47">
        <v>16716</v>
      </c>
    </row>
    <row r="3519" spans="3:7">
      <c r="C3519" s="49">
        <f t="shared" si="56"/>
        <v>5</v>
      </c>
      <c r="D3519" s="48">
        <v>42516</v>
      </c>
      <c r="E3519" s="47">
        <v>13</v>
      </c>
      <c r="F3519" s="47">
        <v>18829</v>
      </c>
      <c r="G3519" s="47">
        <v>16785</v>
      </c>
    </row>
    <row r="3520" spans="3:7">
      <c r="C3520" s="49">
        <f t="shared" si="56"/>
        <v>5</v>
      </c>
      <c r="D3520" s="48">
        <v>42516</v>
      </c>
      <c r="E3520" s="47">
        <v>14</v>
      </c>
      <c r="F3520" s="47">
        <v>18875</v>
      </c>
      <c r="G3520" s="47">
        <v>16774</v>
      </c>
    </row>
    <row r="3521" spans="3:7">
      <c r="C3521" s="49">
        <f t="shared" si="56"/>
        <v>5</v>
      </c>
      <c r="D3521" s="48">
        <v>42516</v>
      </c>
      <c r="E3521" s="47">
        <v>15</v>
      </c>
      <c r="F3521" s="47">
        <v>18975</v>
      </c>
      <c r="G3521" s="47">
        <v>16966</v>
      </c>
    </row>
    <row r="3522" spans="3:7">
      <c r="C3522" s="49">
        <f t="shared" si="56"/>
        <v>5</v>
      </c>
      <c r="D3522" s="48">
        <v>42516</v>
      </c>
      <c r="E3522" s="47">
        <v>16</v>
      </c>
      <c r="F3522" s="47">
        <v>19483</v>
      </c>
      <c r="G3522" s="47">
        <v>17457</v>
      </c>
    </row>
    <row r="3523" spans="3:7">
      <c r="C3523" s="49">
        <f t="shared" si="56"/>
        <v>5</v>
      </c>
      <c r="D3523" s="48">
        <v>42516</v>
      </c>
      <c r="E3523" s="47">
        <v>17</v>
      </c>
      <c r="F3523" s="47">
        <v>20115</v>
      </c>
      <c r="G3523" s="47">
        <v>18006</v>
      </c>
    </row>
    <row r="3524" spans="3:7">
      <c r="C3524" s="49">
        <f t="shared" ref="C3524:C3587" si="57">MONTH(D3524)</f>
        <v>5</v>
      </c>
      <c r="D3524" s="48">
        <v>42516</v>
      </c>
      <c r="E3524" s="47">
        <v>18</v>
      </c>
      <c r="F3524" s="47">
        <v>20284</v>
      </c>
      <c r="G3524" s="47">
        <v>18130</v>
      </c>
    </row>
    <row r="3525" spans="3:7">
      <c r="C3525" s="49">
        <f t="shared" si="57"/>
        <v>5</v>
      </c>
      <c r="D3525" s="48">
        <v>42516</v>
      </c>
      <c r="E3525" s="47">
        <v>19</v>
      </c>
      <c r="F3525" s="47">
        <v>20280</v>
      </c>
      <c r="G3525" s="47">
        <v>18181</v>
      </c>
    </row>
    <row r="3526" spans="3:7">
      <c r="C3526" s="49">
        <f t="shared" si="57"/>
        <v>5</v>
      </c>
      <c r="D3526" s="48">
        <v>42516</v>
      </c>
      <c r="E3526" s="47">
        <v>20</v>
      </c>
      <c r="F3526" s="47">
        <v>20243</v>
      </c>
      <c r="G3526" s="47">
        <v>18103</v>
      </c>
    </row>
    <row r="3527" spans="3:7">
      <c r="C3527" s="49">
        <f t="shared" si="57"/>
        <v>5</v>
      </c>
      <c r="D3527" s="48">
        <v>42516</v>
      </c>
      <c r="E3527" s="47">
        <v>21</v>
      </c>
      <c r="F3527" s="47">
        <v>20047</v>
      </c>
      <c r="G3527" s="47">
        <v>18050</v>
      </c>
    </row>
    <row r="3528" spans="3:7">
      <c r="C3528" s="49">
        <f t="shared" si="57"/>
        <v>5</v>
      </c>
      <c r="D3528" s="48">
        <v>42516</v>
      </c>
      <c r="E3528" s="47">
        <v>22</v>
      </c>
      <c r="F3528" s="47">
        <v>19376</v>
      </c>
      <c r="G3528" s="47">
        <v>16932</v>
      </c>
    </row>
    <row r="3529" spans="3:7">
      <c r="C3529" s="49">
        <f t="shared" si="57"/>
        <v>5</v>
      </c>
      <c r="D3529" s="48">
        <v>42516</v>
      </c>
      <c r="E3529" s="47">
        <v>23</v>
      </c>
      <c r="F3529" s="47">
        <v>18096</v>
      </c>
      <c r="G3529" s="47">
        <v>15106</v>
      </c>
    </row>
    <row r="3530" spans="3:7">
      <c r="C3530" s="49">
        <f t="shared" si="57"/>
        <v>5</v>
      </c>
      <c r="D3530" s="48">
        <v>42516</v>
      </c>
      <c r="E3530" s="47">
        <v>24</v>
      </c>
      <c r="F3530" s="47">
        <v>16659</v>
      </c>
      <c r="G3530" s="47">
        <v>13808</v>
      </c>
    </row>
    <row r="3531" spans="3:7">
      <c r="C3531" s="49">
        <f t="shared" si="57"/>
        <v>5</v>
      </c>
      <c r="D3531" s="48">
        <v>42517</v>
      </c>
      <c r="E3531" s="47">
        <v>1</v>
      </c>
      <c r="F3531" s="47">
        <v>15692</v>
      </c>
      <c r="G3531" s="47">
        <v>13063</v>
      </c>
    </row>
    <row r="3532" spans="3:7">
      <c r="C3532" s="49">
        <f t="shared" si="57"/>
        <v>5</v>
      </c>
      <c r="D3532" s="48">
        <v>42517</v>
      </c>
      <c r="E3532" s="47">
        <v>2</v>
      </c>
      <c r="F3532" s="47">
        <v>15326</v>
      </c>
      <c r="G3532" s="47">
        <v>12765</v>
      </c>
    </row>
    <row r="3533" spans="3:7">
      <c r="C3533" s="49">
        <f t="shared" si="57"/>
        <v>5</v>
      </c>
      <c r="D3533" s="48">
        <v>42517</v>
      </c>
      <c r="E3533" s="47">
        <v>3</v>
      </c>
      <c r="F3533" s="47">
        <v>14815</v>
      </c>
      <c r="G3533" s="47">
        <v>12462</v>
      </c>
    </row>
    <row r="3534" spans="3:7">
      <c r="C3534" s="49">
        <f t="shared" si="57"/>
        <v>5</v>
      </c>
      <c r="D3534" s="48">
        <v>42517</v>
      </c>
      <c r="E3534" s="47">
        <v>4</v>
      </c>
      <c r="F3534" s="47">
        <v>14952</v>
      </c>
      <c r="G3534" s="47">
        <v>12449</v>
      </c>
    </row>
    <row r="3535" spans="3:7">
      <c r="C3535" s="49">
        <f t="shared" si="57"/>
        <v>5</v>
      </c>
      <c r="D3535" s="48">
        <v>42517</v>
      </c>
      <c r="E3535" s="47">
        <v>5</v>
      </c>
      <c r="F3535" s="47">
        <v>15414</v>
      </c>
      <c r="G3535" s="47">
        <v>12872</v>
      </c>
    </row>
    <row r="3536" spans="3:7">
      <c r="C3536" s="49">
        <f t="shared" si="57"/>
        <v>5</v>
      </c>
      <c r="D3536" s="48">
        <v>42517</v>
      </c>
      <c r="E3536" s="47">
        <v>6</v>
      </c>
      <c r="F3536" s="47">
        <v>15915</v>
      </c>
      <c r="G3536" s="47">
        <v>13704</v>
      </c>
    </row>
    <row r="3537" spans="3:7">
      <c r="C3537" s="49">
        <f t="shared" si="57"/>
        <v>5</v>
      </c>
      <c r="D3537" s="48">
        <v>42517</v>
      </c>
      <c r="E3537" s="47">
        <v>7</v>
      </c>
      <c r="F3537" s="47">
        <v>17042</v>
      </c>
      <c r="G3537" s="47">
        <v>15479</v>
      </c>
    </row>
    <row r="3538" spans="3:7">
      <c r="C3538" s="49">
        <f t="shared" si="57"/>
        <v>5</v>
      </c>
      <c r="D3538" s="48">
        <v>42517</v>
      </c>
      <c r="E3538" s="47">
        <v>8</v>
      </c>
      <c r="F3538" s="47">
        <v>18189</v>
      </c>
      <c r="G3538" s="47">
        <v>16408</v>
      </c>
    </row>
    <row r="3539" spans="3:7">
      <c r="C3539" s="49">
        <f t="shared" si="57"/>
        <v>5</v>
      </c>
      <c r="D3539" s="48">
        <v>42517</v>
      </c>
      <c r="E3539" s="47">
        <v>9</v>
      </c>
      <c r="F3539" s="47">
        <v>19118</v>
      </c>
      <c r="G3539" s="47">
        <v>17047</v>
      </c>
    </row>
    <row r="3540" spans="3:7">
      <c r="C3540" s="49">
        <f t="shared" si="57"/>
        <v>5</v>
      </c>
      <c r="D3540" s="48">
        <v>42517</v>
      </c>
      <c r="E3540" s="47">
        <v>10</v>
      </c>
      <c r="F3540" s="47">
        <v>19325</v>
      </c>
      <c r="G3540" s="47">
        <v>17279</v>
      </c>
    </row>
    <row r="3541" spans="3:7">
      <c r="C3541" s="49">
        <f t="shared" si="57"/>
        <v>5</v>
      </c>
      <c r="D3541" s="48">
        <v>42517</v>
      </c>
      <c r="E3541" s="47">
        <v>11</v>
      </c>
      <c r="F3541" s="47">
        <v>19802</v>
      </c>
      <c r="G3541" s="47">
        <v>17776</v>
      </c>
    </row>
    <row r="3542" spans="3:7">
      <c r="C3542" s="49">
        <f t="shared" si="57"/>
        <v>5</v>
      </c>
      <c r="D3542" s="48">
        <v>42517</v>
      </c>
      <c r="E3542" s="47">
        <v>12</v>
      </c>
      <c r="F3542" s="47">
        <v>20182</v>
      </c>
      <c r="G3542" s="47">
        <v>18163</v>
      </c>
    </row>
    <row r="3543" spans="3:7">
      <c r="C3543" s="49">
        <f t="shared" si="57"/>
        <v>5</v>
      </c>
      <c r="D3543" s="48">
        <v>42517</v>
      </c>
      <c r="E3543" s="47">
        <v>13</v>
      </c>
      <c r="F3543" s="47">
        <v>20597</v>
      </c>
      <c r="G3543" s="47">
        <v>18604</v>
      </c>
    </row>
    <row r="3544" spans="3:7">
      <c r="C3544" s="49">
        <f t="shared" si="57"/>
        <v>5</v>
      </c>
      <c r="D3544" s="48">
        <v>42517</v>
      </c>
      <c r="E3544" s="47">
        <v>14</v>
      </c>
      <c r="F3544" s="47">
        <v>21013</v>
      </c>
      <c r="G3544" s="47">
        <v>18827</v>
      </c>
    </row>
    <row r="3545" spans="3:7">
      <c r="C3545" s="49">
        <f t="shared" si="57"/>
        <v>5</v>
      </c>
      <c r="D3545" s="48">
        <v>42517</v>
      </c>
      <c r="E3545" s="47">
        <v>15</v>
      </c>
      <c r="F3545" s="47">
        <v>21468</v>
      </c>
      <c r="G3545" s="47">
        <v>19026</v>
      </c>
    </row>
    <row r="3546" spans="3:7">
      <c r="C3546" s="49">
        <f t="shared" si="57"/>
        <v>5</v>
      </c>
      <c r="D3546" s="48">
        <v>42517</v>
      </c>
      <c r="E3546" s="47">
        <v>16</v>
      </c>
      <c r="F3546" s="47">
        <v>21682</v>
      </c>
      <c r="G3546" s="47">
        <v>19314</v>
      </c>
    </row>
    <row r="3547" spans="3:7">
      <c r="C3547" s="49">
        <f t="shared" si="57"/>
        <v>5</v>
      </c>
      <c r="D3547" s="48">
        <v>42517</v>
      </c>
      <c r="E3547" s="47">
        <v>17</v>
      </c>
      <c r="F3547" s="47">
        <v>21737</v>
      </c>
      <c r="G3547" s="47">
        <v>19681</v>
      </c>
    </row>
    <row r="3548" spans="3:7">
      <c r="C3548" s="49">
        <f t="shared" si="57"/>
        <v>5</v>
      </c>
      <c r="D3548" s="48">
        <v>42517</v>
      </c>
      <c r="E3548" s="47">
        <v>18</v>
      </c>
      <c r="F3548" s="47">
        <v>21501</v>
      </c>
      <c r="G3548" s="47">
        <v>19668</v>
      </c>
    </row>
    <row r="3549" spans="3:7">
      <c r="C3549" s="49">
        <f t="shared" si="57"/>
        <v>5</v>
      </c>
      <c r="D3549" s="48">
        <v>42517</v>
      </c>
      <c r="E3549" s="47">
        <v>19</v>
      </c>
      <c r="F3549" s="47">
        <v>21246</v>
      </c>
      <c r="G3549" s="47">
        <v>19474</v>
      </c>
    </row>
    <row r="3550" spans="3:7">
      <c r="C3550" s="49">
        <f t="shared" si="57"/>
        <v>5</v>
      </c>
      <c r="D3550" s="48">
        <v>42517</v>
      </c>
      <c r="E3550" s="47">
        <v>20</v>
      </c>
      <c r="F3550" s="47">
        <v>20977</v>
      </c>
      <c r="G3550" s="47">
        <v>19260</v>
      </c>
    </row>
    <row r="3551" spans="3:7">
      <c r="C3551" s="49">
        <f t="shared" si="57"/>
        <v>5</v>
      </c>
      <c r="D3551" s="48">
        <v>42517</v>
      </c>
      <c r="E3551" s="47">
        <v>21</v>
      </c>
      <c r="F3551" s="47">
        <v>21048</v>
      </c>
      <c r="G3551" s="47">
        <v>19219</v>
      </c>
    </row>
    <row r="3552" spans="3:7">
      <c r="C3552" s="49">
        <f t="shared" si="57"/>
        <v>5</v>
      </c>
      <c r="D3552" s="48">
        <v>42517</v>
      </c>
      <c r="E3552" s="47">
        <v>22</v>
      </c>
      <c r="F3552" s="47">
        <v>19900</v>
      </c>
      <c r="G3552" s="47">
        <v>17988</v>
      </c>
    </row>
    <row r="3553" spans="3:7">
      <c r="C3553" s="49">
        <f t="shared" si="57"/>
        <v>5</v>
      </c>
      <c r="D3553" s="48">
        <v>42517</v>
      </c>
      <c r="E3553" s="47">
        <v>23</v>
      </c>
      <c r="F3553" s="47">
        <v>18678</v>
      </c>
      <c r="G3553" s="47">
        <v>16379</v>
      </c>
    </row>
    <row r="3554" spans="3:7">
      <c r="C3554" s="49">
        <f t="shared" si="57"/>
        <v>5</v>
      </c>
      <c r="D3554" s="48">
        <v>42517</v>
      </c>
      <c r="E3554" s="47">
        <v>24</v>
      </c>
      <c r="F3554" s="47">
        <v>17093</v>
      </c>
      <c r="G3554" s="47">
        <v>14970</v>
      </c>
    </row>
    <row r="3555" spans="3:7">
      <c r="C3555" s="49">
        <f t="shared" si="57"/>
        <v>5</v>
      </c>
      <c r="D3555" s="48">
        <v>42518</v>
      </c>
      <c r="E3555" s="47">
        <v>1</v>
      </c>
      <c r="F3555" s="47">
        <v>16259</v>
      </c>
      <c r="G3555" s="47">
        <v>14007</v>
      </c>
    </row>
    <row r="3556" spans="3:7">
      <c r="C3556" s="49">
        <f t="shared" si="57"/>
        <v>5</v>
      </c>
      <c r="D3556" s="48">
        <v>42518</v>
      </c>
      <c r="E3556" s="47">
        <v>2</v>
      </c>
      <c r="F3556" s="47">
        <v>15701</v>
      </c>
      <c r="G3556" s="47">
        <v>13301</v>
      </c>
    </row>
    <row r="3557" spans="3:7">
      <c r="C3557" s="49">
        <f t="shared" si="57"/>
        <v>5</v>
      </c>
      <c r="D3557" s="48">
        <v>42518</v>
      </c>
      <c r="E3557" s="47">
        <v>3</v>
      </c>
      <c r="F3557" s="47">
        <v>15320</v>
      </c>
      <c r="G3557" s="47">
        <v>12838</v>
      </c>
    </row>
    <row r="3558" spans="3:7">
      <c r="C3558" s="49">
        <f t="shared" si="57"/>
        <v>5</v>
      </c>
      <c r="D3558" s="48">
        <v>42518</v>
      </c>
      <c r="E3558" s="47">
        <v>4</v>
      </c>
      <c r="F3558" s="47">
        <v>15394</v>
      </c>
      <c r="G3558" s="47">
        <v>12608</v>
      </c>
    </row>
    <row r="3559" spans="3:7">
      <c r="C3559" s="49">
        <f t="shared" si="57"/>
        <v>5</v>
      </c>
      <c r="D3559" s="48">
        <v>42518</v>
      </c>
      <c r="E3559" s="47">
        <v>5</v>
      </c>
      <c r="F3559" s="47">
        <v>15314</v>
      </c>
      <c r="G3559" s="47">
        <v>12453</v>
      </c>
    </row>
    <row r="3560" spans="3:7">
      <c r="C3560" s="49">
        <f t="shared" si="57"/>
        <v>5</v>
      </c>
      <c r="D3560" s="48">
        <v>42518</v>
      </c>
      <c r="E3560" s="47">
        <v>6</v>
      </c>
      <c r="F3560" s="47">
        <v>15385</v>
      </c>
      <c r="G3560" s="47">
        <v>12703</v>
      </c>
    </row>
    <row r="3561" spans="3:7">
      <c r="C3561" s="49">
        <f t="shared" si="57"/>
        <v>5</v>
      </c>
      <c r="D3561" s="48">
        <v>42518</v>
      </c>
      <c r="E3561" s="47">
        <v>7</v>
      </c>
      <c r="F3561" s="47">
        <v>16317</v>
      </c>
      <c r="G3561" s="47">
        <v>13603</v>
      </c>
    </row>
    <row r="3562" spans="3:7">
      <c r="C3562" s="49">
        <f t="shared" si="57"/>
        <v>5</v>
      </c>
      <c r="D3562" s="48">
        <v>42518</v>
      </c>
      <c r="E3562" s="47">
        <v>8</v>
      </c>
      <c r="F3562" s="47">
        <v>17633</v>
      </c>
      <c r="G3562" s="47">
        <v>14910</v>
      </c>
    </row>
    <row r="3563" spans="3:7">
      <c r="C3563" s="49">
        <f t="shared" si="57"/>
        <v>5</v>
      </c>
      <c r="D3563" s="48">
        <v>42518</v>
      </c>
      <c r="E3563" s="47">
        <v>9</v>
      </c>
      <c r="F3563" s="47">
        <v>18659</v>
      </c>
      <c r="G3563" s="47">
        <v>16005</v>
      </c>
    </row>
    <row r="3564" spans="3:7">
      <c r="C3564" s="49">
        <f t="shared" si="57"/>
        <v>5</v>
      </c>
      <c r="D3564" s="48">
        <v>42518</v>
      </c>
      <c r="E3564" s="47">
        <v>10</v>
      </c>
      <c r="F3564" s="47">
        <v>19562</v>
      </c>
      <c r="G3564" s="47">
        <v>16982</v>
      </c>
    </row>
    <row r="3565" spans="3:7">
      <c r="C3565" s="49">
        <f t="shared" si="57"/>
        <v>5</v>
      </c>
      <c r="D3565" s="48">
        <v>42518</v>
      </c>
      <c r="E3565" s="47">
        <v>11</v>
      </c>
      <c r="F3565" s="47">
        <v>19824</v>
      </c>
      <c r="G3565" s="47">
        <v>17365</v>
      </c>
    </row>
    <row r="3566" spans="3:7">
      <c r="C3566" s="49">
        <f t="shared" si="57"/>
        <v>5</v>
      </c>
      <c r="D3566" s="48">
        <v>42518</v>
      </c>
      <c r="E3566" s="47">
        <v>12</v>
      </c>
      <c r="F3566" s="47">
        <v>20001</v>
      </c>
      <c r="G3566" s="47">
        <v>17930</v>
      </c>
    </row>
    <row r="3567" spans="3:7">
      <c r="C3567" s="49">
        <f t="shared" si="57"/>
        <v>5</v>
      </c>
      <c r="D3567" s="48">
        <v>42518</v>
      </c>
      <c r="E3567" s="47">
        <v>13</v>
      </c>
      <c r="F3567" s="47">
        <v>19859</v>
      </c>
      <c r="G3567" s="47">
        <v>18140</v>
      </c>
    </row>
    <row r="3568" spans="3:7">
      <c r="C3568" s="49">
        <f t="shared" si="57"/>
        <v>5</v>
      </c>
      <c r="D3568" s="48">
        <v>42518</v>
      </c>
      <c r="E3568" s="47">
        <v>14</v>
      </c>
      <c r="F3568" s="47">
        <v>20526</v>
      </c>
      <c r="G3568" s="47">
        <v>18353</v>
      </c>
    </row>
    <row r="3569" spans="3:7">
      <c r="C3569" s="49">
        <f t="shared" si="57"/>
        <v>5</v>
      </c>
      <c r="D3569" s="48">
        <v>42518</v>
      </c>
      <c r="E3569" s="47">
        <v>15</v>
      </c>
      <c r="F3569" s="47">
        <v>20875</v>
      </c>
      <c r="G3569" s="47">
        <v>18599</v>
      </c>
    </row>
    <row r="3570" spans="3:7">
      <c r="C3570" s="49">
        <f t="shared" si="57"/>
        <v>5</v>
      </c>
      <c r="D3570" s="48">
        <v>42518</v>
      </c>
      <c r="E3570" s="47">
        <v>16</v>
      </c>
      <c r="F3570" s="47">
        <v>21453</v>
      </c>
      <c r="G3570" s="47">
        <v>19049</v>
      </c>
    </row>
    <row r="3571" spans="3:7">
      <c r="C3571" s="49">
        <f t="shared" si="57"/>
        <v>5</v>
      </c>
      <c r="D3571" s="48">
        <v>42518</v>
      </c>
      <c r="E3571" s="47">
        <v>17</v>
      </c>
      <c r="F3571" s="47">
        <v>21897</v>
      </c>
      <c r="G3571" s="47">
        <v>19338</v>
      </c>
    </row>
    <row r="3572" spans="3:7">
      <c r="C3572" s="49">
        <f t="shared" si="57"/>
        <v>5</v>
      </c>
      <c r="D3572" s="48">
        <v>42518</v>
      </c>
      <c r="E3572" s="47">
        <v>18</v>
      </c>
      <c r="F3572" s="47">
        <v>21610</v>
      </c>
      <c r="G3572" s="47">
        <v>19150</v>
      </c>
    </row>
    <row r="3573" spans="3:7">
      <c r="C3573" s="49">
        <f t="shared" si="57"/>
        <v>5</v>
      </c>
      <c r="D3573" s="48">
        <v>42518</v>
      </c>
      <c r="E3573" s="47">
        <v>19</v>
      </c>
      <c r="F3573" s="47">
        <v>21132</v>
      </c>
      <c r="G3573" s="47">
        <v>18723</v>
      </c>
    </row>
    <row r="3574" spans="3:7">
      <c r="C3574" s="49">
        <f t="shared" si="57"/>
        <v>5</v>
      </c>
      <c r="D3574" s="48">
        <v>42518</v>
      </c>
      <c r="E3574" s="47">
        <v>20</v>
      </c>
      <c r="F3574" s="47">
        <v>20704</v>
      </c>
      <c r="G3574" s="47">
        <v>18324</v>
      </c>
    </row>
    <row r="3575" spans="3:7">
      <c r="C3575" s="49">
        <f t="shared" si="57"/>
        <v>5</v>
      </c>
      <c r="D3575" s="48">
        <v>42518</v>
      </c>
      <c r="E3575" s="47">
        <v>21</v>
      </c>
      <c r="F3575" s="47">
        <v>20877</v>
      </c>
      <c r="G3575" s="47">
        <v>18314</v>
      </c>
    </row>
    <row r="3576" spans="3:7">
      <c r="C3576" s="49">
        <f t="shared" si="57"/>
        <v>5</v>
      </c>
      <c r="D3576" s="48">
        <v>42518</v>
      </c>
      <c r="E3576" s="47">
        <v>22</v>
      </c>
      <c r="F3576" s="47">
        <v>19821</v>
      </c>
      <c r="G3576" s="47">
        <v>17325</v>
      </c>
    </row>
    <row r="3577" spans="3:7">
      <c r="C3577" s="49">
        <f t="shared" si="57"/>
        <v>5</v>
      </c>
      <c r="D3577" s="48">
        <v>42518</v>
      </c>
      <c r="E3577" s="47">
        <v>23</v>
      </c>
      <c r="F3577" s="47">
        <v>18433</v>
      </c>
      <c r="G3577" s="47">
        <v>16045</v>
      </c>
    </row>
    <row r="3578" spans="3:7">
      <c r="C3578" s="49">
        <f t="shared" si="57"/>
        <v>5</v>
      </c>
      <c r="D3578" s="48">
        <v>42518</v>
      </c>
      <c r="E3578" s="47">
        <v>24</v>
      </c>
      <c r="F3578" s="47">
        <v>17636</v>
      </c>
      <c r="G3578" s="47">
        <v>14932</v>
      </c>
    </row>
    <row r="3579" spans="3:7">
      <c r="C3579" s="49">
        <f t="shared" si="57"/>
        <v>5</v>
      </c>
      <c r="D3579" s="48">
        <v>42519</v>
      </c>
      <c r="E3579" s="47">
        <v>1</v>
      </c>
      <c r="F3579" s="47">
        <v>16923</v>
      </c>
      <c r="G3579" s="47">
        <v>14134</v>
      </c>
    </row>
    <row r="3580" spans="3:7">
      <c r="C3580" s="49">
        <f t="shared" si="57"/>
        <v>5</v>
      </c>
      <c r="D3580" s="48">
        <v>42519</v>
      </c>
      <c r="E3580" s="47">
        <v>2</v>
      </c>
      <c r="F3580" s="47">
        <v>15901</v>
      </c>
      <c r="G3580" s="47">
        <v>13304</v>
      </c>
    </row>
    <row r="3581" spans="3:7">
      <c r="C3581" s="49">
        <f t="shared" si="57"/>
        <v>5</v>
      </c>
      <c r="D3581" s="48">
        <v>42519</v>
      </c>
      <c r="E3581" s="47">
        <v>3</v>
      </c>
      <c r="F3581" s="47">
        <v>15323</v>
      </c>
      <c r="G3581" s="47">
        <v>12891</v>
      </c>
    </row>
    <row r="3582" spans="3:7">
      <c r="C3582" s="49">
        <f t="shared" si="57"/>
        <v>5</v>
      </c>
      <c r="D3582" s="48">
        <v>42519</v>
      </c>
      <c r="E3582" s="47">
        <v>4</v>
      </c>
      <c r="F3582" s="47">
        <v>15119</v>
      </c>
      <c r="G3582" s="47">
        <v>12537</v>
      </c>
    </row>
    <row r="3583" spans="3:7">
      <c r="C3583" s="49">
        <f t="shared" si="57"/>
        <v>5</v>
      </c>
      <c r="D3583" s="48">
        <v>42519</v>
      </c>
      <c r="E3583" s="47">
        <v>5</v>
      </c>
      <c r="F3583" s="47">
        <v>14919</v>
      </c>
      <c r="G3583" s="47">
        <v>12332</v>
      </c>
    </row>
    <row r="3584" spans="3:7">
      <c r="C3584" s="49">
        <f t="shared" si="57"/>
        <v>5</v>
      </c>
      <c r="D3584" s="48">
        <v>42519</v>
      </c>
      <c r="E3584" s="47">
        <v>6</v>
      </c>
      <c r="F3584" s="47">
        <v>14973</v>
      </c>
      <c r="G3584" s="47">
        <v>12520</v>
      </c>
    </row>
    <row r="3585" spans="3:7">
      <c r="C3585" s="49">
        <f t="shared" si="57"/>
        <v>5</v>
      </c>
      <c r="D3585" s="48">
        <v>42519</v>
      </c>
      <c r="E3585" s="47">
        <v>7</v>
      </c>
      <c r="F3585" s="47">
        <v>15983</v>
      </c>
      <c r="G3585" s="47">
        <v>13242</v>
      </c>
    </row>
    <row r="3586" spans="3:7">
      <c r="C3586" s="49">
        <f t="shared" si="57"/>
        <v>5</v>
      </c>
      <c r="D3586" s="48">
        <v>42519</v>
      </c>
      <c r="E3586" s="47">
        <v>8</v>
      </c>
      <c r="F3586" s="47">
        <v>17174</v>
      </c>
      <c r="G3586" s="47">
        <v>14544</v>
      </c>
    </row>
    <row r="3587" spans="3:7">
      <c r="C3587" s="49">
        <f t="shared" si="57"/>
        <v>5</v>
      </c>
      <c r="D3587" s="48">
        <v>42519</v>
      </c>
      <c r="E3587" s="47">
        <v>9</v>
      </c>
      <c r="F3587" s="47">
        <v>18342</v>
      </c>
      <c r="G3587" s="47">
        <v>15736</v>
      </c>
    </row>
    <row r="3588" spans="3:7">
      <c r="C3588" s="49">
        <f t="shared" ref="C3588:C3651" si="58">MONTH(D3588)</f>
        <v>5</v>
      </c>
      <c r="D3588" s="48">
        <v>42519</v>
      </c>
      <c r="E3588" s="47">
        <v>10</v>
      </c>
      <c r="F3588" s="47">
        <v>19159</v>
      </c>
      <c r="G3588" s="47">
        <v>16417</v>
      </c>
    </row>
    <row r="3589" spans="3:7">
      <c r="C3589" s="49">
        <f t="shared" si="58"/>
        <v>5</v>
      </c>
      <c r="D3589" s="48">
        <v>42519</v>
      </c>
      <c r="E3589" s="47">
        <v>11</v>
      </c>
      <c r="F3589" s="47">
        <v>19591</v>
      </c>
      <c r="G3589" s="47">
        <v>16996</v>
      </c>
    </row>
    <row r="3590" spans="3:7">
      <c r="C3590" s="49">
        <f t="shared" si="58"/>
        <v>5</v>
      </c>
      <c r="D3590" s="48">
        <v>42519</v>
      </c>
      <c r="E3590" s="47">
        <v>12</v>
      </c>
      <c r="F3590" s="47">
        <v>19830</v>
      </c>
      <c r="G3590" s="47">
        <v>17502</v>
      </c>
    </row>
    <row r="3591" spans="3:7">
      <c r="C3591" s="49">
        <f t="shared" si="58"/>
        <v>5</v>
      </c>
      <c r="D3591" s="48">
        <v>42519</v>
      </c>
      <c r="E3591" s="47">
        <v>13</v>
      </c>
      <c r="F3591" s="47">
        <v>20262</v>
      </c>
      <c r="G3591" s="47">
        <v>17799</v>
      </c>
    </row>
    <row r="3592" spans="3:7">
      <c r="C3592" s="49">
        <f t="shared" si="58"/>
        <v>5</v>
      </c>
      <c r="D3592" s="48">
        <v>42519</v>
      </c>
      <c r="E3592" s="47">
        <v>14</v>
      </c>
      <c r="F3592" s="47">
        <v>20543</v>
      </c>
      <c r="G3592" s="47">
        <v>18096</v>
      </c>
    </row>
    <row r="3593" spans="3:7">
      <c r="C3593" s="49">
        <f t="shared" si="58"/>
        <v>5</v>
      </c>
      <c r="D3593" s="48">
        <v>42519</v>
      </c>
      <c r="E3593" s="47">
        <v>15</v>
      </c>
      <c r="F3593" s="47">
        <v>20914</v>
      </c>
      <c r="G3593" s="47">
        <v>18416</v>
      </c>
    </row>
    <row r="3594" spans="3:7">
      <c r="C3594" s="49">
        <f t="shared" si="58"/>
        <v>5</v>
      </c>
      <c r="D3594" s="48">
        <v>42519</v>
      </c>
      <c r="E3594" s="47">
        <v>16</v>
      </c>
      <c r="F3594" s="47">
        <v>21338</v>
      </c>
      <c r="G3594" s="47">
        <v>18699</v>
      </c>
    </row>
    <row r="3595" spans="3:7">
      <c r="C3595" s="49">
        <f t="shared" si="58"/>
        <v>5</v>
      </c>
      <c r="D3595" s="48">
        <v>42519</v>
      </c>
      <c r="E3595" s="47">
        <v>17</v>
      </c>
      <c r="F3595" s="47">
        <v>21551</v>
      </c>
      <c r="G3595" s="47">
        <v>18959</v>
      </c>
    </row>
    <row r="3596" spans="3:7">
      <c r="C3596" s="49">
        <f t="shared" si="58"/>
        <v>5</v>
      </c>
      <c r="D3596" s="48">
        <v>42519</v>
      </c>
      <c r="E3596" s="47">
        <v>18</v>
      </c>
      <c r="F3596" s="47">
        <v>21194</v>
      </c>
      <c r="G3596" s="47">
        <v>18731</v>
      </c>
    </row>
    <row r="3597" spans="3:7">
      <c r="C3597" s="49">
        <f t="shared" si="58"/>
        <v>5</v>
      </c>
      <c r="D3597" s="48">
        <v>42519</v>
      </c>
      <c r="E3597" s="47">
        <v>19</v>
      </c>
      <c r="F3597" s="47">
        <v>20751</v>
      </c>
      <c r="G3597" s="47">
        <v>18555</v>
      </c>
    </row>
    <row r="3598" spans="3:7">
      <c r="C3598" s="49">
        <f t="shared" si="58"/>
        <v>5</v>
      </c>
      <c r="D3598" s="48">
        <v>42519</v>
      </c>
      <c r="E3598" s="47">
        <v>20</v>
      </c>
      <c r="F3598" s="47">
        <v>20246</v>
      </c>
      <c r="G3598" s="47">
        <v>18021</v>
      </c>
    </row>
    <row r="3599" spans="3:7">
      <c r="C3599" s="49">
        <f t="shared" si="58"/>
        <v>5</v>
      </c>
      <c r="D3599" s="48">
        <v>42519</v>
      </c>
      <c r="E3599" s="47">
        <v>21</v>
      </c>
      <c r="F3599" s="47">
        <v>20409</v>
      </c>
      <c r="G3599" s="47">
        <v>18119</v>
      </c>
    </row>
    <row r="3600" spans="3:7">
      <c r="C3600" s="49">
        <f t="shared" si="58"/>
        <v>5</v>
      </c>
      <c r="D3600" s="48">
        <v>42519</v>
      </c>
      <c r="E3600" s="47">
        <v>22</v>
      </c>
      <c r="F3600" s="47">
        <v>18944</v>
      </c>
      <c r="G3600" s="47">
        <v>17110</v>
      </c>
    </row>
    <row r="3601" spans="3:7">
      <c r="C3601" s="49">
        <f t="shared" si="58"/>
        <v>5</v>
      </c>
      <c r="D3601" s="48">
        <v>42519</v>
      </c>
      <c r="E3601" s="47">
        <v>23</v>
      </c>
      <c r="F3601" s="47">
        <v>17407</v>
      </c>
      <c r="G3601" s="47">
        <v>15575</v>
      </c>
    </row>
    <row r="3602" spans="3:7">
      <c r="C3602" s="49">
        <f t="shared" si="58"/>
        <v>5</v>
      </c>
      <c r="D3602" s="48">
        <v>42519</v>
      </c>
      <c r="E3602" s="47">
        <v>24</v>
      </c>
      <c r="F3602" s="47">
        <v>16723</v>
      </c>
      <c r="G3602" s="47">
        <v>14445</v>
      </c>
    </row>
    <row r="3603" spans="3:7">
      <c r="C3603" s="49">
        <f t="shared" si="58"/>
        <v>5</v>
      </c>
      <c r="D3603" s="48">
        <v>42520</v>
      </c>
      <c r="E3603" s="47">
        <v>1</v>
      </c>
      <c r="F3603" s="47">
        <v>16260</v>
      </c>
      <c r="G3603" s="47">
        <v>13718</v>
      </c>
    </row>
    <row r="3604" spans="3:7">
      <c r="C3604" s="49">
        <f t="shared" si="58"/>
        <v>5</v>
      </c>
      <c r="D3604" s="48">
        <v>42520</v>
      </c>
      <c r="E3604" s="47">
        <v>2</v>
      </c>
      <c r="F3604" s="47">
        <v>15543</v>
      </c>
      <c r="G3604" s="47">
        <v>13181</v>
      </c>
    </row>
    <row r="3605" spans="3:7">
      <c r="C3605" s="49">
        <f t="shared" si="58"/>
        <v>5</v>
      </c>
      <c r="D3605" s="48">
        <v>42520</v>
      </c>
      <c r="E3605" s="47">
        <v>3</v>
      </c>
      <c r="F3605" s="47">
        <v>15392</v>
      </c>
      <c r="G3605" s="47">
        <v>12835</v>
      </c>
    </row>
    <row r="3606" spans="3:7">
      <c r="C3606" s="49">
        <f t="shared" si="58"/>
        <v>5</v>
      </c>
      <c r="D3606" s="48">
        <v>42520</v>
      </c>
      <c r="E3606" s="47">
        <v>4</v>
      </c>
      <c r="F3606" s="47">
        <v>15357</v>
      </c>
      <c r="G3606" s="47">
        <v>12858</v>
      </c>
    </row>
    <row r="3607" spans="3:7">
      <c r="C3607" s="49">
        <f t="shared" si="58"/>
        <v>5</v>
      </c>
      <c r="D3607" s="48">
        <v>42520</v>
      </c>
      <c r="E3607" s="47">
        <v>5</v>
      </c>
      <c r="F3607" s="47">
        <v>15733</v>
      </c>
      <c r="G3607" s="47">
        <v>13244</v>
      </c>
    </row>
    <row r="3608" spans="3:7">
      <c r="C3608" s="49">
        <f t="shared" si="58"/>
        <v>5</v>
      </c>
      <c r="D3608" s="48">
        <v>42520</v>
      </c>
      <c r="E3608" s="47">
        <v>6</v>
      </c>
      <c r="F3608" s="47">
        <v>16203</v>
      </c>
      <c r="G3608" s="47">
        <v>14450</v>
      </c>
    </row>
    <row r="3609" spans="3:7">
      <c r="C3609" s="49">
        <f t="shared" si="58"/>
        <v>5</v>
      </c>
      <c r="D3609" s="48">
        <v>42520</v>
      </c>
      <c r="E3609" s="47">
        <v>7</v>
      </c>
      <c r="F3609" s="47">
        <v>17475</v>
      </c>
      <c r="G3609" s="47">
        <v>16171</v>
      </c>
    </row>
    <row r="3610" spans="3:7">
      <c r="C3610" s="49">
        <f t="shared" si="58"/>
        <v>5</v>
      </c>
      <c r="D3610" s="48">
        <v>42520</v>
      </c>
      <c r="E3610" s="47">
        <v>8</v>
      </c>
      <c r="F3610" s="47">
        <v>18693</v>
      </c>
      <c r="G3610" s="47">
        <v>17241</v>
      </c>
    </row>
    <row r="3611" spans="3:7">
      <c r="C3611" s="49">
        <f t="shared" si="58"/>
        <v>5</v>
      </c>
      <c r="D3611" s="48">
        <v>42520</v>
      </c>
      <c r="E3611" s="47">
        <v>9</v>
      </c>
      <c r="F3611" s="47">
        <v>19271</v>
      </c>
      <c r="G3611" s="47">
        <v>17780</v>
      </c>
    </row>
    <row r="3612" spans="3:7">
      <c r="C3612" s="49">
        <f t="shared" si="58"/>
        <v>5</v>
      </c>
      <c r="D3612" s="48">
        <v>42520</v>
      </c>
      <c r="E3612" s="47">
        <v>10</v>
      </c>
      <c r="F3612" s="47">
        <v>19458</v>
      </c>
      <c r="G3612" s="47">
        <v>18133</v>
      </c>
    </row>
    <row r="3613" spans="3:7">
      <c r="C3613" s="49">
        <f t="shared" si="58"/>
        <v>5</v>
      </c>
      <c r="D3613" s="48">
        <v>42520</v>
      </c>
      <c r="E3613" s="47">
        <v>11</v>
      </c>
      <c r="F3613" s="47">
        <v>20344</v>
      </c>
      <c r="G3613" s="47">
        <v>18438</v>
      </c>
    </row>
    <row r="3614" spans="3:7">
      <c r="C3614" s="49">
        <f t="shared" si="58"/>
        <v>5</v>
      </c>
      <c r="D3614" s="48">
        <v>42520</v>
      </c>
      <c r="E3614" s="47">
        <v>12</v>
      </c>
      <c r="F3614" s="47">
        <v>20354</v>
      </c>
      <c r="G3614" s="47">
        <v>18527</v>
      </c>
    </row>
    <row r="3615" spans="3:7">
      <c r="C3615" s="49">
        <f t="shared" si="58"/>
        <v>5</v>
      </c>
      <c r="D3615" s="48">
        <v>42520</v>
      </c>
      <c r="E3615" s="47">
        <v>13</v>
      </c>
      <c r="F3615" s="47">
        <v>20846</v>
      </c>
      <c r="G3615" s="47">
        <v>18668</v>
      </c>
    </row>
    <row r="3616" spans="3:7">
      <c r="C3616" s="49">
        <f t="shared" si="58"/>
        <v>5</v>
      </c>
      <c r="D3616" s="48">
        <v>42520</v>
      </c>
      <c r="E3616" s="47">
        <v>14</v>
      </c>
      <c r="F3616" s="47">
        <v>20913</v>
      </c>
      <c r="G3616" s="47">
        <v>18836</v>
      </c>
    </row>
    <row r="3617" spans="3:7">
      <c r="C3617" s="49">
        <f t="shared" si="58"/>
        <v>5</v>
      </c>
      <c r="D3617" s="48">
        <v>42520</v>
      </c>
      <c r="E3617" s="47">
        <v>15</v>
      </c>
      <c r="F3617" s="47">
        <v>21511</v>
      </c>
      <c r="G3617" s="47">
        <v>19114</v>
      </c>
    </row>
    <row r="3618" spans="3:7">
      <c r="C3618" s="49">
        <f t="shared" si="58"/>
        <v>5</v>
      </c>
      <c r="D3618" s="48">
        <v>42520</v>
      </c>
      <c r="E3618" s="47">
        <v>16</v>
      </c>
      <c r="F3618" s="47">
        <v>21415</v>
      </c>
      <c r="G3618" s="47">
        <v>19626</v>
      </c>
    </row>
    <row r="3619" spans="3:7">
      <c r="C3619" s="49">
        <f t="shared" si="58"/>
        <v>5</v>
      </c>
      <c r="D3619" s="48">
        <v>42520</v>
      </c>
      <c r="E3619" s="47">
        <v>17</v>
      </c>
      <c r="F3619" s="47">
        <v>21150</v>
      </c>
      <c r="G3619" s="47">
        <v>19881</v>
      </c>
    </row>
    <row r="3620" spans="3:7">
      <c r="C3620" s="49">
        <f t="shared" si="58"/>
        <v>5</v>
      </c>
      <c r="D3620" s="48">
        <v>42520</v>
      </c>
      <c r="E3620" s="47">
        <v>18</v>
      </c>
      <c r="F3620" s="47">
        <v>20494</v>
      </c>
      <c r="G3620" s="47">
        <v>19834</v>
      </c>
    </row>
    <row r="3621" spans="3:7">
      <c r="C3621" s="49">
        <f t="shared" si="58"/>
        <v>5</v>
      </c>
      <c r="D3621" s="48">
        <v>42520</v>
      </c>
      <c r="E3621" s="47">
        <v>19</v>
      </c>
      <c r="F3621" s="47">
        <v>20916</v>
      </c>
      <c r="G3621" s="47">
        <v>19885</v>
      </c>
    </row>
    <row r="3622" spans="3:7">
      <c r="C3622" s="49">
        <f t="shared" si="58"/>
        <v>5</v>
      </c>
      <c r="D3622" s="48">
        <v>42520</v>
      </c>
      <c r="E3622" s="47">
        <v>20</v>
      </c>
      <c r="F3622" s="47">
        <v>20510</v>
      </c>
      <c r="G3622" s="47">
        <v>19504</v>
      </c>
    </row>
    <row r="3623" spans="3:7">
      <c r="C3623" s="49">
        <f t="shared" si="58"/>
        <v>5</v>
      </c>
      <c r="D3623" s="48">
        <v>42520</v>
      </c>
      <c r="E3623" s="47">
        <v>21</v>
      </c>
      <c r="F3623" s="47">
        <v>20068</v>
      </c>
      <c r="G3623" s="47">
        <v>19059</v>
      </c>
    </row>
    <row r="3624" spans="3:7">
      <c r="C3624" s="49">
        <f t="shared" si="58"/>
        <v>5</v>
      </c>
      <c r="D3624" s="48">
        <v>42520</v>
      </c>
      <c r="E3624" s="47">
        <v>22</v>
      </c>
      <c r="F3624" s="47">
        <v>18802</v>
      </c>
      <c r="G3624" s="47">
        <v>17731</v>
      </c>
    </row>
    <row r="3625" spans="3:7">
      <c r="C3625" s="49">
        <f t="shared" si="58"/>
        <v>5</v>
      </c>
      <c r="D3625" s="48">
        <v>42520</v>
      </c>
      <c r="E3625" s="47">
        <v>23</v>
      </c>
      <c r="F3625" s="47">
        <v>17174</v>
      </c>
      <c r="G3625" s="47">
        <v>16025</v>
      </c>
    </row>
    <row r="3626" spans="3:7">
      <c r="C3626" s="49">
        <f t="shared" si="58"/>
        <v>5</v>
      </c>
      <c r="D3626" s="48">
        <v>42520</v>
      </c>
      <c r="E3626" s="47">
        <v>24</v>
      </c>
      <c r="F3626" s="47">
        <v>15826</v>
      </c>
      <c r="G3626" s="47">
        <v>14549</v>
      </c>
    </row>
    <row r="3627" spans="3:7">
      <c r="C3627" s="49">
        <f t="shared" si="58"/>
        <v>5</v>
      </c>
      <c r="D3627" s="48">
        <v>42521</v>
      </c>
      <c r="E3627" s="47">
        <v>1</v>
      </c>
      <c r="F3627" s="47">
        <v>15442</v>
      </c>
      <c r="G3627" s="47">
        <v>13811</v>
      </c>
    </row>
    <row r="3628" spans="3:7">
      <c r="C3628" s="49">
        <f t="shared" si="58"/>
        <v>5</v>
      </c>
      <c r="D3628" s="48">
        <v>42521</v>
      </c>
      <c r="E3628" s="47">
        <v>2</v>
      </c>
      <c r="F3628" s="47">
        <v>15114</v>
      </c>
      <c r="G3628" s="47">
        <v>13370</v>
      </c>
    </row>
    <row r="3629" spans="3:7">
      <c r="C3629" s="49">
        <f t="shared" si="58"/>
        <v>5</v>
      </c>
      <c r="D3629" s="48">
        <v>42521</v>
      </c>
      <c r="E3629" s="47">
        <v>3</v>
      </c>
      <c r="F3629" s="47">
        <v>14788</v>
      </c>
      <c r="G3629" s="47">
        <v>12992</v>
      </c>
    </row>
    <row r="3630" spans="3:7">
      <c r="C3630" s="49">
        <f t="shared" si="58"/>
        <v>5</v>
      </c>
      <c r="D3630" s="48">
        <v>42521</v>
      </c>
      <c r="E3630" s="47">
        <v>4</v>
      </c>
      <c r="F3630" s="47">
        <v>14673</v>
      </c>
      <c r="G3630" s="47">
        <v>12887</v>
      </c>
    </row>
    <row r="3631" spans="3:7">
      <c r="C3631" s="49">
        <f t="shared" si="58"/>
        <v>5</v>
      </c>
      <c r="D3631" s="48">
        <v>42521</v>
      </c>
      <c r="E3631" s="47">
        <v>5</v>
      </c>
      <c r="F3631" s="47">
        <v>15192</v>
      </c>
      <c r="G3631" s="47">
        <v>13182</v>
      </c>
    </row>
    <row r="3632" spans="3:7">
      <c r="C3632" s="49">
        <f t="shared" si="58"/>
        <v>5</v>
      </c>
      <c r="D3632" s="48">
        <v>42521</v>
      </c>
      <c r="E3632" s="47">
        <v>6</v>
      </c>
      <c r="F3632" s="47">
        <v>15871</v>
      </c>
      <c r="G3632" s="47">
        <v>13924</v>
      </c>
    </row>
    <row r="3633" spans="3:7">
      <c r="C3633" s="49">
        <f t="shared" si="58"/>
        <v>5</v>
      </c>
      <c r="D3633" s="48">
        <v>42521</v>
      </c>
      <c r="E3633" s="47">
        <v>7</v>
      </c>
      <c r="F3633" s="47">
        <v>17439</v>
      </c>
      <c r="G3633" s="47">
        <v>15547</v>
      </c>
    </row>
    <row r="3634" spans="3:7">
      <c r="C3634" s="49">
        <f t="shared" si="58"/>
        <v>5</v>
      </c>
      <c r="D3634" s="48">
        <v>42521</v>
      </c>
      <c r="E3634" s="47">
        <v>8</v>
      </c>
      <c r="F3634" s="47">
        <v>18104</v>
      </c>
      <c r="G3634" s="47">
        <v>16189</v>
      </c>
    </row>
    <row r="3635" spans="3:7">
      <c r="C3635" s="49">
        <f t="shared" si="58"/>
        <v>5</v>
      </c>
      <c r="D3635" s="48">
        <v>42521</v>
      </c>
      <c r="E3635" s="47">
        <v>9</v>
      </c>
      <c r="F3635" s="47">
        <v>18641</v>
      </c>
      <c r="G3635" s="47">
        <v>16526</v>
      </c>
    </row>
    <row r="3636" spans="3:7">
      <c r="C3636" s="49">
        <f t="shared" si="58"/>
        <v>5</v>
      </c>
      <c r="D3636" s="48">
        <v>42521</v>
      </c>
      <c r="E3636" s="47">
        <v>10</v>
      </c>
      <c r="F3636" s="47">
        <v>19070</v>
      </c>
      <c r="G3636" s="47">
        <v>16821</v>
      </c>
    </row>
    <row r="3637" spans="3:7">
      <c r="C3637" s="49">
        <f t="shared" si="58"/>
        <v>5</v>
      </c>
      <c r="D3637" s="48">
        <v>42521</v>
      </c>
      <c r="E3637" s="47">
        <v>11</v>
      </c>
      <c r="F3637" s="47">
        <v>19198</v>
      </c>
      <c r="G3637" s="47">
        <v>17028</v>
      </c>
    </row>
    <row r="3638" spans="3:7">
      <c r="C3638" s="49">
        <f t="shared" si="58"/>
        <v>5</v>
      </c>
      <c r="D3638" s="48">
        <v>42521</v>
      </c>
      <c r="E3638" s="47">
        <v>12</v>
      </c>
      <c r="F3638" s="47">
        <v>19437</v>
      </c>
      <c r="G3638" s="47">
        <v>17215</v>
      </c>
    </row>
    <row r="3639" spans="3:7">
      <c r="C3639" s="49">
        <f t="shared" si="58"/>
        <v>5</v>
      </c>
      <c r="D3639" s="48">
        <v>42521</v>
      </c>
      <c r="E3639" s="47">
        <v>13</v>
      </c>
      <c r="F3639" s="47">
        <v>19629</v>
      </c>
      <c r="G3639" s="47">
        <v>17432</v>
      </c>
    </row>
    <row r="3640" spans="3:7">
      <c r="C3640" s="49">
        <f t="shared" si="58"/>
        <v>5</v>
      </c>
      <c r="D3640" s="48">
        <v>42521</v>
      </c>
      <c r="E3640" s="47">
        <v>14</v>
      </c>
      <c r="F3640" s="47">
        <v>19554</v>
      </c>
      <c r="G3640" s="47">
        <v>17545</v>
      </c>
    </row>
    <row r="3641" spans="3:7">
      <c r="C3641" s="49">
        <f t="shared" si="58"/>
        <v>5</v>
      </c>
      <c r="D3641" s="48">
        <v>42521</v>
      </c>
      <c r="E3641" s="47">
        <v>15</v>
      </c>
      <c r="F3641" s="47">
        <v>19851</v>
      </c>
      <c r="G3641" s="47">
        <v>17820</v>
      </c>
    </row>
    <row r="3642" spans="3:7">
      <c r="C3642" s="49">
        <f t="shared" si="58"/>
        <v>5</v>
      </c>
      <c r="D3642" s="48">
        <v>42521</v>
      </c>
      <c r="E3642" s="47">
        <v>16</v>
      </c>
      <c r="F3642" s="47">
        <v>20435</v>
      </c>
      <c r="G3642" s="47">
        <v>18189</v>
      </c>
    </row>
    <row r="3643" spans="3:7">
      <c r="C3643" s="49">
        <f t="shared" si="58"/>
        <v>5</v>
      </c>
      <c r="D3643" s="48">
        <v>42521</v>
      </c>
      <c r="E3643" s="47">
        <v>17</v>
      </c>
      <c r="F3643" s="47">
        <v>20713</v>
      </c>
      <c r="G3643" s="47">
        <v>18542</v>
      </c>
    </row>
    <row r="3644" spans="3:7">
      <c r="C3644" s="49">
        <f t="shared" si="58"/>
        <v>5</v>
      </c>
      <c r="D3644" s="48">
        <v>42521</v>
      </c>
      <c r="E3644" s="47">
        <v>18</v>
      </c>
      <c r="F3644" s="47">
        <v>20449</v>
      </c>
      <c r="G3644" s="47">
        <v>18400</v>
      </c>
    </row>
    <row r="3645" spans="3:7">
      <c r="C3645" s="49">
        <f t="shared" si="58"/>
        <v>5</v>
      </c>
      <c r="D3645" s="48">
        <v>42521</v>
      </c>
      <c r="E3645" s="47">
        <v>19</v>
      </c>
      <c r="F3645" s="47">
        <v>19957</v>
      </c>
      <c r="G3645" s="47">
        <v>18003</v>
      </c>
    </row>
    <row r="3646" spans="3:7">
      <c r="C3646" s="49">
        <f t="shared" si="58"/>
        <v>5</v>
      </c>
      <c r="D3646" s="48">
        <v>42521</v>
      </c>
      <c r="E3646" s="47">
        <v>20</v>
      </c>
      <c r="F3646" s="47">
        <v>19489</v>
      </c>
      <c r="G3646" s="47">
        <v>17572</v>
      </c>
    </row>
    <row r="3647" spans="3:7">
      <c r="C3647" s="49">
        <f t="shared" si="58"/>
        <v>5</v>
      </c>
      <c r="D3647" s="48">
        <v>42521</v>
      </c>
      <c r="E3647" s="47">
        <v>21</v>
      </c>
      <c r="F3647" s="47">
        <v>19673</v>
      </c>
      <c r="G3647" s="47">
        <v>17489</v>
      </c>
    </row>
    <row r="3648" spans="3:7">
      <c r="C3648" s="49">
        <f t="shared" si="58"/>
        <v>5</v>
      </c>
      <c r="D3648" s="48">
        <v>42521</v>
      </c>
      <c r="E3648" s="47">
        <v>22</v>
      </c>
      <c r="F3648" s="47">
        <v>18114</v>
      </c>
      <c r="G3648" s="47">
        <v>16111</v>
      </c>
    </row>
    <row r="3649" spans="3:7">
      <c r="C3649" s="49">
        <f t="shared" si="58"/>
        <v>5</v>
      </c>
      <c r="D3649" s="48">
        <v>42521</v>
      </c>
      <c r="E3649" s="47">
        <v>23</v>
      </c>
      <c r="F3649" s="47">
        <v>16527</v>
      </c>
      <c r="G3649" s="47">
        <v>14366</v>
      </c>
    </row>
    <row r="3650" spans="3:7">
      <c r="C3650" s="49">
        <f t="shared" si="58"/>
        <v>5</v>
      </c>
      <c r="D3650" s="48">
        <v>42521</v>
      </c>
      <c r="E3650" s="47">
        <v>24</v>
      </c>
      <c r="F3650" s="47">
        <v>15350</v>
      </c>
      <c r="G3650" s="47">
        <v>13312</v>
      </c>
    </row>
    <row r="3651" spans="3:7">
      <c r="C3651" s="49">
        <f t="shared" si="58"/>
        <v>6</v>
      </c>
      <c r="D3651" s="48">
        <v>42522</v>
      </c>
      <c r="E3651" s="47">
        <v>1</v>
      </c>
      <c r="F3651" s="47">
        <v>14514</v>
      </c>
      <c r="G3651" s="47">
        <v>12440</v>
      </c>
    </row>
    <row r="3652" spans="3:7">
      <c r="C3652" s="49">
        <f t="shared" ref="C3652:C3715" si="59">MONTH(D3652)</f>
        <v>6</v>
      </c>
      <c r="D3652" s="48">
        <v>42522</v>
      </c>
      <c r="E3652" s="47">
        <v>2</v>
      </c>
      <c r="F3652" s="47">
        <v>14827</v>
      </c>
      <c r="G3652" s="47">
        <v>12228</v>
      </c>
    </row>
    <row r="3653" spans="3:7">
      <c r="C3653" s="49">
        <f t="shared" si="59"/>
        <v>6</v>
      </c>
      <c r="D3653" s="48">
        <v>42522</v>
      </c>
      <c r="E3653" s="47">
        <v>3</v>
      </c>
      <c r="F3653" s="47">
        <v>14977</v>
      </c>
      <c r="G3653" s="47">
        <v>12116</v>
      </c>
    </row>
    <row r="3654" spans="3:7">
      <c r="C3654" s="49">
        <f t="shared" si="59"/>
        <v>6</v>
      </c>
      <c r="D3654" s="48">
        <v>42522</v>
      </c>
      <c r="E3654" s="47">
        <v>4</v>
      </c>
      <c r="F3654" s="47">
        <v>15056</v>
      </c>
      <c r="G3654" s="47">
        <v>12142</v>
      </c>
    </row>
    <row r="3655" spans="3:7">
      <c r="C3655" s="49">
        <f t="shared" si="59"/>
        <v>6</v>
      </c>
      <c r="D3655" s="48">
        <v>42522</v>
      </c>
      <c r="E3655" s="47">
        <v>5</v>
      </c>
      <c r="F3655" s="47">
        <v>15173</v>
      </c>
      <c r="G3655" s="47">
        <v>12275</v>
      </c>
    </row>
    <row r="3656" spans="3:7">
      <c r="C3656" s="49">
        <f t="shared" si="59"/>
        <v>6</v>
      </c>
      <c r="D3656" s="48">
        <v>42522</v>
      </c>
      <c r="E3656" s="47">
        <v>6</v>
      </c>
      <c r="F3656" s="47">
        <v>15770</v>
      </c>
      <c r="G3656" s="47">
        <v>13350</v>
      </c>
    </row>
    <row r="3657" spans="3:7">
      <c r="C3657" s="49">
        <f t="shared" si="59"/>
        <v>6</v>
      </c>
      <c r="D3657" s="48">
        <v>42522</v>
      </c>
      <c r="E3657" s="47">
        <v>7</v>
      </c>
      <c r="F3657" s="47">
        <v>16872</v>
      </c>
      <c r="G3657" s="47">
        <v>14452</v>
      </c>
    </row>
    <row r="3658" spans="3:7">
      <c r="C3658" s="49">
        <f t="shared" si="59"/>
        <v>6</v>
      </c>
      <c r="D3658" s="48">
        <v>42522</v>
      </c>
      <c r="E3658" s="47">
        <v>8</v>
      </c>
      <c r="F3658" s="47">
        <v>16758</v>
      </c>
      <c r="G3658" s="47">
        <v>14999</v>
      </c>
    </row>
    <row r="3659" spans="3:7">
      <c r="C3659" s="49">
        <f t="shared" si="59"/>
        <v>6</v>
      </c>
      <c r="D3659" s="48">
        <v>42522</v>
      </c>
      <c r="E3659" s="47">
        <v>9</v>
      </c>
      <c r="F3659" s="47">
        <v>17024</v>
      </c>
      <c r="G3659" s="47">
        <v>15097</v>
      </c>
    </row>
    <row r="3660" spans="3:7">
      <c r="C3660" s="49">
        <f t="shared" si="59"/>
        <v>6</v>
      </c>
      <c r="D3660" s="48">
        <v>42522</v>
      </c>
      <c r="E3660" s="47">
        <v>10</v>
      </c>
      <c r="F3660" s="47">
        <v>17551</v>
      </c>
      <c r="G3660" s="47">
        <v>15367</v>
      </c>
    </row>
    <row r="3661" spans="3:7">
      <c r="C3661" s="49">
        <f t="shared" si="59"/>
        <v>6</v>
      </c>
      <c r="D3661" s="48">
        <v>42522</v>
      </c>
      <c r="E3661" s="47">
        <v>11</v>
      </c>
      <c r="F3661" s="47">
        <v>17899</v>
      </c>
      <c r="G3661" s="47">
        <v>15472</v>
      </c>
    </row>
    <row r="3662" spans="3:7">
      <c r="C3662" s="49">
        <f t="shared" si="59"/>
        <v>6</v>
      </c>
      <c r="D3662" s="48">
        <v>42522</v>
      </c>
      <c r="E3662" s="47">
        <v>12</v>
      </c>
      <c r="F3662" s="47">
        <v>17992</v>
      </c>
      <c r="G3662" s="47">
        <v>15523</v>
      </c>
    </row>
    <row r="3663" spans="3:7">
      <c r="C3663" s="49">
        <f t="shared" si="59"/>
        <v>6</v>
      </c>
      <c r="D3663" s="48">
        <v>42522</v>
      </c>
      <c r="E3663" s="47">
        <v>13</v>
      </c>
      <c r="F3663" s="47">
        <v>18168</v>
      </c>
      <c r="G3663" s="47">
        <v>15785</v>
      </c>
    </row>
    <row r="3664" spans="3:7">
      <c r="C3664" s="49">
        <f t="shared" si="59"/>
        <v>6</v>
      </c>
      <c r="D3664" s="48">
        <v>42522</v>
      </c>
      <c r="E3664" s="47">
        <v>14</v>
      </c>
      <c r="F3664" s="47">
        <v>18251</v>
      </c>
      <c r="G3664" s="47">
        <v>15931</v>
      </c>
    </row>
    <row r="3665" spans="3:7">
      <c r="C3665" s="49">
        <f t="shared" si="59"/>
        <v>6</v>
      </c>
      <c r="D3665" s="48">
        <v>42522</v>
      </c>
      <c r="E3665" s="47">
        <v>15</v>
      </c>
      <c r="F3665" s="47">
        <v>18658</v>
      </c>
      <c r="G3665" s="47">
        <v>16245</v>
      </c>
    </row>
    <row r="3666" spans="3:7">
      <c r="C3666" s="49">
        <f t="shared" si="59"/>
        <v>6</v>
      </c>
      <c r="D3666" s="48">
        <v>42522</v>
      </c>
      <c r="E3666" s="47">
        <v>16</v>
      </c>
      <c r="F3666" s="47">
        <v>18808</v>
      </c>
      <c r="G3666" s="47">
        <v>16615</v>
      </c>
    </row>
    <row r="3667" spans="3:7">
      <c r="C3667" s="49">
        <f t="shared" si="59"/>
        <v>6</v>
      </c>
      <c r="D3667" s="48">
        <v>42522</v>
      </c>
      <c r="E3667" s="47">
        <v>17</v>
      </c>
      <c r="F3667" s="47">
        <v>19255</v>
      </c>
      <c r="G3667" s="47">
        <v>16933</v>
      </c>
    </row>
    <row r="3668" spans="3:7">
      <c r="C3668" s="49">
        <f t="shared" si="59"/>
        <v>6</v>
      </c>
      <c r="D3668" s="48">
        <v>42522</v>
      </c>
      <c r="E3668" s="47">
        <v>18</v>
      </c>
      <c r="F3668" s="47">
        <v>18899</v>
      </c>
      <c r="G3668" s="47">
        <v>17063</v>
      </c>
    </row>
    <row r="3669" spans="3:7">
      <c r="C3669" s="49">
        <f t="shared" si="59"/>
        <v>6</v>
      </c>
      <c r="D3669" s="48">
        <v>42522</v>
      </c>
      <c r="E3669" s="47">
        <v>19</v>
      </c>
      <c r="F3669" s="47">
        <v>19090</v>
      </c>
      <c r="G3669" s="47">
        <v>17163</v>
      </c>
    </row>
    <row r="3670" spans="3:7">
      <c r="C3670" s="49">
        <f t="shared" si="59"/>
        <v>6</v>
      </c>
      <c r="D3670" s="48">
        <v>42522</v>
      </c>
      <c r="E3670" s="47">
        <v>20</v>
      </c>
      <c r="F3670" s="47">
        <v>18821</v>
      </c>
      <c r="G3670" s="47">
        <v>17051</v>
      </c>
    </row>
    <row r="3671" spans="3:7">
      <c r="C3671" s="49">
        <f t="shared" si="59"/>
        <v>6</v>
      </c>
      <c r="D3671" s="48">
        <v>42522</v>
      </c>
      <c r="E3671" s="47">
        <v>21</v>
      </c>
      <c r="F3671" s="47">
        <v>18904</v>
      </c>
      <c r="G3671" s="47">
        <v>17040</v>
      </c>
    </row>
    <row r="3672" spans="3:7">
      <c r="C3672" s="49">
        <f t="shared" si="59"/>
        <v>6</v>
      </c>
      <c r="D3672" s="48">
        <v>42522</v>
      </c>
      <c r="E3672" s="47">
        <v>22</v>
      </c>
      <c r="F3672" s="47">
        <v>17984</v>
      </c>
      <c r="G3672" s="47">
        <v>16012</v>
      </c>
    </row>
    <row r="3673" spans="3:7">
      <c r="C3673" s="49">
        <f t="shared" si="59"/>
        <v>6</v>
      </c>
      <c r="D3673" s="48">
        <v>42522</v>
      </c>
      <c r="E3673" s="47">
        <v>23</v>
      </c>
      <c r="F3673" s="47">
        <v>16727</v>
      </c>
      <c r="G3673" s="47">
        <v>14470</v>
      </c>
    </row>
    <row r="3674" spans="3:7">
      <c r="C3674" s="49">
        <f t="shared" si="59"/>
        <v>6</v>
      </c>
      <c r="D3674" s="48">
        <v>42522</v>
      </c>
      <c r="E3674" s="47">
        <v>24</v>
      </c>
      <c r="F3674" s="47">
        <v>16048</v>
      </c>
      <c r="G3674" s="47">
        <v>13514</v>
      </c>
    </row>
    <row r="3675" spans="3:7">
      <c r="C3675" s="49">
        <f t="shared" si="59"/>
        <v>6</v>
      </c>
      <c r="D3675" s="48">
        <v>42523</v>
      </c>
      <c r="E3675" s="47">
        <v>1</v>
      </c>
      <c r="F3675" s="47">
        <v>15451</v>
      </c>
      <c r="G3675" s="47">
        <v>12874</v>
      </c>
    </row>
    <row r="3676" spans="3:7">
      <c r="C3676" s="49">
        <f t="shared" si="59"/>
        <v>6</v>
      </c>
      <c r="D3676" s="48">
        <v>42523</v>
      </c>
      <c r="E3676" s="47">
        <v>2</v>
      </c>
      <c r="F3676" s="47">
        <v>15195</v>
      </c>
      <c r="G3676" s="47">
        <v>12662</v>
      </c>
    </row>
    <row r="3677" spans="3:7">
      <c r="C3677" s="49">
        <f t="shared" si="59"/>
        <v>6</v>
      </c>
      <c r="D3677" s="48">
        <v>42523</v>
      </c>
      <c r="E3677" s="47">
        <v>3</v>
      </c>
      <c r="F3677" s="47">
        <v>15125</v>
      </c>
      <c r="G3677" s="47">
        <v>12479</v>
      </c>
    </row>
    <row r="3678" spans="3:7">
      <c r="C3678" s="49">
        <f t="shared" si="59"/>
        <v>6</v>
      </c>
      <c r="D3678" s="48">
        <v>42523</v>
      </c>
      <c r="E3678" s="47">
        <v>4</v>
      </c>
      <c r="F3678" s="47">
        <v>15067</v>
      </c>
      <c r="G3678" s="47">
        <v>12458</v>
      </c>
    </row>
    <row r="3679" spans="3:7">
      <c r="C3679" s="49">
        <f t="shared" si="59"/>
        <v>6</v>
      </c>
      <c r="D3679" s="48">
        <v>42523</v>
      </c>
      <c r="E3679" s="47">
        <v>5</v>
      </c>
      <c r="F3679" s="47">
        <v>15210</v>
      </c>
      <c r="G3679" s="47">
        <v>12792</v>
      </c>
    </row>
    <row r="3680" spans="3:7">
      <c r="C3680" s="49">
        <f t="shared" si="59"/>
        <v>6</v>
      </c>
      <c r="D3680" s="48">
        <v>42523</v>
      </c>
      <c r="E3680" s="47">
        <v>6</v>
      </c>
      <c r="F3680" s="47">
        <v>15937</v>
      </c>
      <c r="G3680" s="47">
        <v>13763</v>
      </c>
    </row>
    <row r="3681" spans="3:7">
      <c r="C3681" s="49">
        <f t="shared" si="59"/>
        <v>6</v>
      </c>
      <c r="D3681" s="48">
        <v>42523</v>
      </c>
      <c r="E3681" s="47">
        <v>7</v>
      </c>
      <c r="F3681" s="47">
        <v>16755</v>
      </c>
      <c r="G3681" s="47">
        <v>15068</v>
      </c>
    </row>
    <row r="3682" spans="3:7">
      <c r="C3682" s="49">
        <f t="shared" si="59"/>
        <v>6</v>
      </c>
      <c r="D3682" s="48">
        <v>42523</v>
      </c>
      <c r="E3682" s="47">
        <v>8</v>
      </c>
      <c r="F3682" s="47">
        <v>17729</v>
      </c>
      <c r="G3682" s="47">
        <v>15910</v>
      </c>
    </row>
    <row r="3683" spans="3:7">
      <c r="C3683" s="49">
        <f t="shared" si="59"/>
        <v>6</v>
      </c>
      <c r="D3683" s="48">
        <v>42523</v>
      </c>
      <c r="E3683" s="47">
        <v>9</v>
      </c>
      <c r="F3683" s="47">
        <v>18317</v>
      </c>
      <c r="G3683" s="47">
        <v>16166</v>
      </c>
    </row>
    <row r="3684" spans="3:7">
      <c r="C3684" s="49">
        <f t="shared" si="59"/>
        <v>6</v>
      </c>
      <c r="D3684" s="48">
        <v>42523</v>
      </c>
      <c r="E3684" s="47">
        <v>10</v>
      </c>
      <c r="F3684" s="47">
        <v>18739</v>
      </c>
      <c r="G3684" s="47">
        <v>16535</v>
      </c>
    </row>
    <row r="3685" spans="3:7">
      <c r="C3685" s="49">
        <f t="shared" si="59"/>
        <v>6</v>
      </c>
      <c r="D3685" s="48">
        <v>42523</v>
      </c>
      <c r="E3685" s="47">
        <v>11</v>
      </c>
      <c r="F3685" s="47">
        <v>19374</v>
      </c>
      <c r="G3685" s="47">
        <v>16885</v>
      </c>
    </row>
    <row r="3686" spans="3:7">
      <c r="C3686" s="49">
        <f t="shared" si="59"/>
        <v>6</v>
      </c>
      <c r="D3686" s="48">
        <v>42523</v>
      </c>
      <c r="E3686" s="47">
        <v>12</v>
      </c>
      <c r="F3686" s="47">
        <v>19865</v>
      </c>
      <c r="G3686" s="47">
        <v>17187</v>
      </c>
    </row>
    <row r="3687" spans="3:7">
      <c r="C3687" s="49">
        <f t="shared" si="59"/>
        <v>6</v>
      </c>
      <c r="D3687" s="48">
        <v>42523</v>
      </c>
      <c r="E3687" s="47">
        <v>13</v>
      </c>
      <c r="F3687" s="47">
        <v>20185</v>
      </c>
      <c r="G3687" s="47">
        <v>17608</v>
      </c>
    </row>
    <row r="3688" spans="3:7">
      <c r="C3688" s="49">
        <f t="shared" si="59"/>
        <v>6</v>
      </c>
      <c r="D3688" s="48">
        <v>42523</v>
      </c>
      <c r="E3688" s="47">
        <v>14</v>
      </c>
      <c r="F3688" s="47">
        <v>20232</v>
      </c>
      <c r="G3688" s="47">
        <v>17742</v>
      </c>
    </row>
    <row r="3689" spans="3:7">
      <c r="C3689" s="49">
        <f t="shared" si="59"/>
        <v>6</v>
      </c>
      <c r="D3689" s="48">
        <v>42523</v>
      </c>
      <c r="E3689" s="47">
        <v>15</v>
      </c>
      <c r="F3689" s="47">
        <v>20408</v>
      </c>
      <c r="G3689" s="47">
        <v>18067</v>
      </c>
    </row>
    <row r="3690" spans="3:7">
      <c r="C3690" s="49">
        <f t="shared" si="59"/>
        <v>6</v>
      </c>
      <c r="D3690" s="48">
        <v>42523</v>
      </c>
      <c r="E3690" s="47">
        <v>16</v>
      </c>
      <c r="F3690" s="47">
        <v>20712</v>
      </c>
      <c r="G3690" s="47">
        <v>18444</v>
      </c>
    </row>
    <row r="3691" spans="3:7">
      <c r="C3691" s="49">
        <f t="shared" si="59"/>
        <v>6</v>
      </c>
      <c r="D3691" s="48">
        <v>42523</v>
      </c>
      <c r="E3691" s="47">
        <v>17</v>
      </c>
      <c r="F3691" s="47">
        <v>21002</v>
      </c>
      <c r="G3691" s="47">
        <v>18751</v>
      </c>
    </row>
    <row r="3692" spans="3:7">
      <c r="C3692" s="49">
        <f t="shared" si="59"/>
        <v>6</v>
      </c>
      <c r="D3692" s="48">
        <v>42523</v>
      </c>
      <c r="E3692" s="47">
        <v>18</v>
      </c>
      <c r="F3692" s="47">
        <v>20945</v>
      </c>
      <c r="G3692" s="47">
        <v>18817</v>
      </c>
    </row>
    <row r="3693" spans="3:7">
      <c r="C3693" s="49">
        <f t="shared" si="59"/>
        <v>6</v>
      </c>
      <c r="D3693" s="48">
        <v>42523</v>
      </c>
      <c r="E3693" s="47">
        <v>19</v>
      </c>
      <c r="F3693" s="47">
        <v>20992</v>
      </c>
      <c r="G3693" s="47">
        <v>18779</v>
      </c>
    </row>
    <row r="3694" spans="3:7">
      <c r="C3694" s="49">
        <f t="shared" si="59"/>
        <v>6</v>
      </c>
      <c r="D3694" s="48">
        <v>42523</v>
      </c>
      <c r="E3694" s="47">
        <v>20</v>
      </c>
      <c r="F3694" s="47">
        <v>20882</v>
      </c>
      <c r="G3694" s="47">
        <v>18567</v>
      </c>
    </row>
    <row r="3695" spans="3:7">
      <c r="C3695" s="49">
        <f t="shared" si="59"/>
        <v>6</v>
      </c>
      <c r="D3695" s="48">
        <v>42523</v>
      </c>
      <c r="E3695" s="47">
        <v>21</v>
      </c>
      <c r="F3695" s="47">
        <v>20758</v>
      </c>
      <c r="G3695" s="47">
        <v>18495</v>
      </c>
    </row>
    <row r="3696" spans="3:7">
      <c r="C3696" s="49">
        <f t="shared" si="59"/>
        <v>6</v>
      </c>
      <c r="D3696" s="48">
        <v>42523</v>
      </c>
      <c r="E3696" s="47">
        <v>22</v>
      </c>
      <c r="F3696" s="47">
        <v>19667</v>
      </c>
      <c r="G3696" s="47">
        <v>17384</v>
      </c>
    </row>
    <row r="3697" spans="3:7">
      <c r="C3697" s="49">
        <f t="shared" si="59"/>
        <v>6</v>
      </c>
      <c r="D3697" s="48">
        <v>42523</v>
      </c>
      <c r="E3697" s="47">
        <v>23</v>
      </c>
      <c r="F3697" s="47">
        <v>17922</v>
      </c>
      <c r="G3697" s="47">
        <v>15636</v>
      </c>
    </row>
    <row r="3698" spans="3:7">
      <c r="C3698" s="49">
        <f t="shared" si="59"/>
        <v>6</v>
      </c>
      <c r="D3698" s="48">
        <v>42523</v>
      </c>
      <c r="E3698" s="47">
        <v>24</v>
      </c>
      <c r="F3698" s="47">
        <v>16364</v>
      </c>
      <c r="G3698" s="47">
        <v>14268</v>
      </c>
    </row>
    <row r="3699" spans="3:7">
      <c r="C3699" s="49">
        <f t="shared" si="59"/>
        <v>6</v>
      </c>
      <c r="D3699" s="48">
        <v>42524</v>
      </c>
      <c r="E3699" s="47">
        <v>1</v>
      </c>
      <c r="F3699" s="47">
        <v>15899</v>
      </c>
      <c r="G3699" s="47">
        <v>13464</v>
      </c>
    </row>
    <row r="3700" spans="3:7">
      <c r="C3700" s="49">
        <f t="shared" si="59"/>
        <v>6</v>
      </c>
      <c r="D3700" s="48">
        <v>42524</v>
      </c>
      <c r="E3700" s="47">
        <v>2</v>
      </c>
      <c r="F3700" s="47">
        <v>15117</v>
      </c>
      <c r="G3700" s="47">
        <v>12903</v>
      </c>
    </row>
    <row r="3701" spans="3:7">
      <c r="C3701" s="49">
        <f t="shared" si="59"/>
        <v>6</v>
      </c>
      <c r="D3701" s="48">
        <v>42524</v>
      </c>
      <c r="E3701" s="47">
        <v>3</v>
      </c>
      <c r="F3701" s="47">
        <v>14942</v>
      </c>
      <c r="G3701" s="47">
        <v>12659</v>
      </c>
    </row>
    <row r="3702" spans="3:7">
      <c r="C3702" s="49">
        <f t="shared" si="59"/>
        <v>6</v>
      </c>
      <c r="D3702" s="48">
        <v>42524</v>
      </c>
      <c r="E3702" s="47">
        <v>4</v>
      </c>
      <c r="F3702" s="47">
        <v>14893</v>
      </c>
      <c r="G3702" s="47">
        <v>12551</v>
      </c>
    </row>
    <row r="3703" spans="3:7">
      <c r="C3703" s="49">
        <f t="shared" si="59"/>
        <v>6</v>
      </c>
      <c r="D3703" s="48">
        <v>42524</v>
      </c>
      <c r="E3703" s="47">
        <v>5</v>
      </c>
      <c r="F3703" s="47">
        <v>15230</v>
      </c>
      <c r="G3703" s="47">
        <v>12772</v>
      </c>
    </row>
    <row r="3704" spans="3:7">
      <c r="C3704" s="49">
        <f t="shared" si="59"/>
        <v>6</v>
      </c>
      <c r="D3704" s="48">
        <v>42524</v>
      </c>
      <c r="E3704" s="47">
        <v>6</v>
      </c>
      <c r="F3704" s="47">
        <v>16176</v>
      </c>
      <c r="G3704" s="47">
        <v>13711</v>
      </c>
    </row>
    <row r="3705" spans="3:7">
      <c r="C3705" s="49">
        <f t="shared" si="59"/>
        <v>6</v>
      </c>
      <c r="D3705" s="48">
        <v>42524</v>
      </c>
      <c r="E3705" s="47">
        <v>7</v>
      </c>
      <c r="F3705" s="47">
        <v>17571</v>
      </c>
      <c r="G3705" s="47">
        <v>15148</v>
      </c>
    </row>
    <row r="3706" spans="3:7">
      <c r="C3706" s="49">
        <f t="shared" si="59"/>
        <v>6</v>
      </c>
      <c r="D3706" s="48">
        <v>42524</v>
      </c>
      <c r="E3706" s="47">
        <v>8</v>
      </c>
      <c r="F3706" s="47">
        <v>18243</v>
      </c>
      <c r="G3706" s="47">
        <v>15835</v>
      </c>
    </row>
    <row r="3707" spans="3:7">
      <c r="C3707" s="49">
        <f t="shared" si="59"/>
        <v>6</v>
      </c>
      <c r="D3707" s="48">
        <v>42524</v>
      </c>
      <c r="E3707" s="47">
        <v>9</v>
      </c>
      <c r="F3707" s="47">
        <v>18578</v>
      </c>
      <c r="G3707" s="47">
        <v>16130</v>
      </c>
    </row>
    <row r="3708" spans="3:7">
      <c r="C3708" s="49">
        <f t="shared" si="59"/>
        <v>6</v>
      </c>
      <c r="D3708" s="48">
        <v>42524</v>
      </c>
      <c r="E3708" s="47">
        <v>10</v>
      </c>
      <c r="F3708" s="47">
        <v>18827</v>
      </c>
      <c r="G3708" s="47">
        <v>16398</v>
      </c>
    </row>
    <row r="3709" spans="3:7">
      <c r="C3709" s="49">
        <f t="shared" si="59"/>
        <v>6</v>
      </c>
      <c r="D3709" s="48">
        <v>42524</v>
      </c>
      <c r="E3709" s="47">
        <v>11</v>
      </c>
      <c r="F3709" s="47">
        <v>19120</v>
      </c>
      <c r="G3709" s="47">
        <v>16650</v>
      </c>
    </row>
    <row r="3710" spans="3:7">
      <c r="C3710" s="49">
        <f t="shared" si="59"/>
        <v>6</v>
      </c>
      <c r="D3710" s="48">
        <v>42524</v>
      </c>
      <c r="E3710" s="47">
        <v>12</v>
      </c>
      <c r="F3710" s="47">
        <v>19276</v>
      </c>
      <c r="G3710" s="47">
        <v>16870</v>
      </c>
    </row>
    <row r="3711" spans="3:7">
      <c r="C3711" s="49">
        <f t="shared" si="59"/>
        <v>6</v>
      </c>
      <c r="D3711" s="48">
        <v>42524</v>
      </c>
      <c r="E3711" s="47">
        <v>13</v>
      </c>
      <c r="F3711" s="47">
        <v>19548</v>
      </c>
      <c r="G3711" s="47">
        <v>17056</v>
      </c>
    </row>
    <row r="3712" spans="3:7">
      <c r="C3712" s="49">
        <f t="shared" si="59"/>
        <v>6</v>
      </c>
      <c r="D3712" s="48">
        <v>42524</v>
      </c>
      <c r="E3712" s="47">
        <v>14</v>
      </c>
      <c r="F3712" s="47">
        <v>19903</v>
      </c>
      <c r="G3712" s="47">
        <v>17209</v>
      </c>
    </row>
    <row r="3713" spans="3:7">
      <c r="C3713" s="49">
        <f t="shared" si="59"/>
        <v>6</v>
      </c>
      <c r="D3713" s="48">
        <v>42524</v>
      </c>
      <c r="E3713" s="47">
        <v>15</v>
      </c>
      <c r="F3713" s="47">
        <v>20159</v>
      </c>
      <c r="G3713" s="47">
        <v>17442</v>
      </c>
    </row>
    <row r="3714" spans="3:7">
      <c r="C3714" s="49">
        <f t="shared" si="59"/>
        <v>6</v>
      </c>
      <c r="D3714" s="48">
        <v>42524</v>
      </c>
      <c r="E3714" s="47">
        <v>16</v>
      </c>
      <c r="F3714" s="47">
        <v>20273</v>
      </c>
      <c r="G3714" s="47">
        <v>17651</v>
      </c>
    </row>
    <row r="3715" spans="3:7">
      <c r="C3715" s="49">
        <f t="shared" si="59"/>
        <v>6</v>
      </c>
      <c r="D3715" s="48">
        <v>42524</v>
      </c>
      <c r="E3715" s="47">
        <v>17</v>
      </c>
      <c r="F3715" s="47">
        <v>20677</v>
      </c>
      <c r="G3715" s="47">
        <v>17951</v>
      </c>
    </row>
    <row r="3716" spans="3:7">
      <c r="C3716" s="49">
        <f t="shared" ref="C3716:C3779" si="60">MONTH(D3716)</f>
        <v>6</v>
      </c>
      <c r="D3716" s="48">
        <v>42524</v>
      </c>
      <c r="E3716" s="47">
        <v>18</v>
      </c>
      <c r="F3716" s="47">
        <v>20615</v>
      </c>
      <c r="G3716" s="47">
        <v>18026</v>
      </c>
    </row>
    <row r="3717" spans="3:7">
      <c r="C3717" s="49">
        <f t="shared" si="60"/>
        <v>6</v>
      </c>
      <c r="D3717" s="48">
        <v>42524</v>
      </c>
      <c r="E3717" s="47">
        <v>19</v>
      </c>
      <c r="F3717" s="47">
        <v>20388</v>
      </c>
      <c r="G3717" s="47">
        <v>17950</v>
      </c>
    </row>
    <row r="3718" spans="3:7">
      <c r="C3718" s="49">
        <f t="shared" si="60"/>
        <v>6</v>
      </c>
      <c r="D3718" s="48">
        <v>42524</v>
      </c>
      <c r="E3718" s="47">
        <v>20</v>
      </c>
      <c r="F3718" s="47">
        <v>20085</v>
      </c>
      <c r="G3718" s="47">
        <v>17664</v>
      </c>
    </row>
    <row r="3719" spans="3:7">
      <c r="C3719" s="49">
        <f t="shared" si="60"/>
        <v>6</v>
      </c>
      <c r="D3719" s="48">
        <v>42524</v>
      </c>
      <c r="E3719" s="47">
        <v>21</v>
      </c>
      <c r="F3719" s="47">
        <v>19618</v>
      </c>
      <c r="G3719" s="47">
        <v>17536</v>
      </c>
    </row>
    <row r="3720" spans="3:7">
      <c r="C3720" s="49">
        <f t="shared" si="60"/>
        <v>6</v>
      </c>
      <c r="D3720" s="48">
        <v>42524</v>
      </c>
      <c r="E3720" s="47">
        <v>22</v>
      </c>
      <c r="F3720" s="47">
        <v>18616</v>
      </c>
      <c r="G3720" s="47">
        <v>16593</v>
      </c>
    </row>
    <row r="3721" spans="3:7">
      <c r="C3721" s="49">
        <f t="shared" si="60"/>
        <v>6</v>
      </c>
      <c r="D3721" s="48">
        <v>42524</v>
      </c>
      <c r="E3721" s="47">
        <v>23</v>
      </c>
      <c r="F3721" s="47">
        <v>17021</v>
      </c>
      <c r="G3721" s="47">
        <v>15079</v>
      </c>
    </row>
    <row r="3722" spans="3:7">
      <c r="C3722" s="49">
        <f t="shared" si="60"/>
        <v>6</v>
      </c>
      <c r="D3722" s="48">
        <v>42524</v>
      </c>
      <c r="E3722" s="47">
        <v>24</v>
      </c>
      <c r="F3722" s="47">
        <v>15962</v>
      </c>
      <c r="G3722" s="47">
        <v>13773</v>
      </c>
    </row>
    <row r="3723" spans="3:7">
      <c r="C3723" s="49">
        <f t="shared" si="60"/>
        <v>6</v>
      </c>
      <c r="D3723" s="48">
        <v>42525</v>
      </c>
      <c r="E3723" s="47">
        <v>1</v>
      </c>
      <c r="F3723" s="47">
        <v>15535</v>
      </c>
      <c r="G3723" s="47">
        <v>13016</v>
      </c>
    </row>
    <row r="3724" spans="3:7">
      <c r="C3724" s="49">
        <f t="shared" si="60"/>
        <v>6</v>
      </c>
      <c r="D3724" s="48">
        <v>42525</v>
      </c>
      <c r="E3724" s="47">
        <v>2</v>
      </c>
      <c r="F3724" s="47">
        <v>15285</v>
      </c>
      <c r="G3724" s="47">
        <v>12464</v>
      </c>
    </row>
    <row r="3725" spans="3:7">
      <c r="C3725" s="49">
        <f t="shared" si="60"/>
        <v>6</v>
      </c>
      <c r="D3725" s="48">
        <v>42525</v>
      </c>
      <c r="E3725" s="47">
        <v>3</v>
      </c>
      <c r="F3725" s="47">
        <v>15086</v>
      </c>
      <c r="G3725" s="47">
        <v>12151</v>
      </c>
    </row>
    <row r="3726" spans="3:7">
      <c r="C3726" s="49">
        <f t="shared" si="60"/>
        <v>6</v>
      </c>
      <c r="D3726" s="48">
        <v>42525</v>
      </c>
      <c r="E3726" s="47">
        <v>4</v>
      </c>
      <c r="F3726" s="47">
        <v>14772</v>
      </c>
      <c r="G3726" s="47">
        <v>11914</v>
      </c>
    </row>
    <row r="3727" spans="3:7">
      <c r="C3727" s="49">
        <f t="shared" si="60"/>
        <v>6</v>
      </c>
      <c r="D3727" s="48">
        <v>42525</v>
      </c>
      <c r="E3727" s="47">
        <v>5</v>
      </c>
      <c r="F3727" s="47">
        <v>14518</v>
      </c>
      <c r="G3727" s="47">
        <v>11808</v>
      </c>
    </row>
    <row r="3728" spans="3:7">
      <c r="C3728" s="49">
        <f t="shared" si="60"/>
        <v>6</v>
      </c>
      <c r="D3728" s="48">
        <v>42525</v>
      </c>
      <c r="E3728" s="47">
        <v>6</v>
      </c>
      <c r="F3728" s="47">
        <v>14403</v>
      </c>
      <c r="G3728" s="47">
        <v>11839</v>
      </c>
    </row>
    <row r="3729" spans="3:7">
      <c r="C3729" s="49">
        <f t="shared" si="60"/>
        <v>6</v>
      </c>
      <c r="D3729" s="48">
        <v>42525</v>
      </c>
      <c r="E3729" s="47">
        <v>7</v>
      </c>
      <c r="F3729" s="47">
        <v>15038</v>
      </c>
      <c r="G3729" s="47">
        <v>12599</v>
      </c>
    </row>
    <row r="3730" spans="3:7">
      <c r="C3730" s="49">
        <f t="shared" si="60"/>
        <v>6</v>
      </c>
      <c r="D3730" s="48">
        <v>42525</v>
      </c>
      <c r="E3730" s="47">
        <v>8</v>
      </c>
      <c r="F3730" s="47">
        <v>15791</v>
      </c>
      <c r="G3730" s="47">
        <v>13484</v>
      </c>
    </row>
    <row r="3731" spans="3:7">
      <c r="C3731" s="49">
        <f t="shared" si="60"/>
        <v>6</v>
      </c>
      <c r="D3731" s="48">
        <v>42525</v>
      </c>
      <c r="E3731" s="47">
        <v>9</v>
      </c>
      <c r="F3731" s="47">
        <v>16449</v>
      </c>
      <c r="G3731" s="47">
        <v>14191</v>
      </c>
    </row>
    <row r="3732" spans="3:7">
      <c r="C3732" s="49">
        <f t="shared" si="60"/>
        <v>6</v>
      </c>
      <c r="D3732" s="48">
        <v>42525</v>
      </c>
      <c r="E3732" s="47">
        <v>10</v>
      </c>
      <c r="F3732" s="47">
        <v>16943</v>
      </c>
      <c r="G3732" s="47">
        <v>14598</v>
      </c>
    </row>
    <row r="3733" spans="3:7">
      <c r="C3733" s="49">
        <f t="shared" si="60"/>
        <v>6</v>
      </c>
      <c r="D3733" s="48">
        <v>42525</v>
      </c>
      <c r="E3733" s="47">
        <v>11</v>
      </c>
      <c r="F3733" s="47">
        <v>17294</v>
      </c>
      <c r="G3733" s="47">
        <v>14950</v>
      </c>
    </row>
    <row r="3734" spans="3:7">
      <c r="C3734" s="49">
        <f t="shared" si="60"/>
        <v>6</v>
      </c>
      <c r="D3734" s="48">
        <v>42525</v>
      </c>
      <c r="E3734" s="47">
        <v>12</v>
      </c>
      <c r="F3734" s="47">
        <v>17423</v>
      </c>
      <c r="G3734" s="47">
        <v>15219</v>
      </c>
    </row>
    <row r="3735" spans="3:7">
      <c r="C3735" s="49">
        <f t="shared" si="60"/>
        <v>6</v>
      </c>
      <c r="D3735" s="48">
        <v>42525</v>
      </c>
      <c r="E3735" s="47">
        <v>13</v>
      </c>
      <c r="F3735" s="47">
        <v>17655</v>
      </c>
      <c r="G3735" s="47">
        <v>15352</v>
      </c>
    </row>
    <row r="3736" spans="3:7">
      <c r="C3736" s="49">
        <f t="shared" si="60"/>
        <v>6</v>
      </c>
      <c r="D3736" s="48">
        <v>42525</v>
      </c>
      <c r="E3736" s="47">
        <v>14</v>
      </c>
      <c r="F3736" s="47">
        <v>17896</v>
      </c>
      <c r="G3736" s="47">
        <v>15555</v>
      </c>
    </row>
    <row r="3737" spans="3:7">
      <c r="C3737" s="49">
        <f t="shared" si="60"/>
        <v>6</v>
      </c>
      <c r="D3737" s="48">
        <v>42525</v>
      </c>
      <c r="E3737" s="47">
        <v>15</v>
      </c>
      <c r="F3737" s="47">
        <v>17963</v>
      </c>
      <c r="G3737" s="47">
        <v>15823</v>
      </c>
    </row>
    <row r="3738" spans="3:7">
      <c r="C3738" s="49">
        <f t="shared" si="60"/>
        <v>6</v>
      </c>
      <c r="D3738" s="48">
        <v>42525</v>
      </c>
      <c r="E3738" s="47">
        <v>16</v>
      </c>
      <c r="F3738" s="47">
        <v>18482</v>
      </c>
      <c r="G3738" s="47">
        <v>16170</v>
      </c>
    </row>
    <row r="3739" spans="3:7">
      <c r="C3739" s="49">
        <f t="shared" si="60"/>
        <v>6</v>
      </c>
      <c r="D3739" s="48">
        <v>42525</v>
      </c>
      <c r="E3739" s="47">
        <v>17</v>
      </c>
      <c r="F3739" s="47">
        <v>18936</v>
      </c>
      <c r="G3739" s="47">
        <v>16775</v>
      </c>
    </row>
    <row r="3740" spans="3:7">
      <c r="C3740" s="49">
        <f t="shared" si="60"/>
        <v>6</v>
      </c>
      <c r="D3740" s="48">
        <v>42525</v>
      </c>
      <c r="E3740" s="47">
        <v>18</v>
      </c>
      <c r="F3740" s="47">
        <v>19002</v>
      </c>
      <c r="G3740" s="47">
        <v>16805</v>
      </c>
    </row>
    <row r="3741" spans="3:7">
      <c r="C3741" s="49">
        <f t="shared" si="60"/>
        <v>6</v>
      </c>
      <c r="D3741" s="48">
        <v>42525</v>
      </c>
      <c r="E3741" s="47">
        <v>19</v>
      </c>
      <c r="F3741" s="47">
        <v>18730</v>
      </c>
      <c r="G3741" s="47">
        <v>16534</v>
      </c>
    </row>
    <row r="3742" spans="3:7">
      <c r="C3742" s="49">
        <f t="shared" si="60"/>
        <v>6</v>
      </c>
      <c r="D3742" s="48">
        <v>42525</v>
      </c>
      <c r="E3742" s="47">
        <v>20</v>
      </c>
      <c r="F3742" s="47">
        <v>18187</v>
      </c>
      <c r="G3742" s="47">
        <v>15986</v>
      </c>
    </row>
    <row r="3743" spans="3:7">
      <c r="C3743" s="49">
        <f t="shared" si="60"/>
        <v>6</v>
      </c>
      <c r="D3743" s="48">
        <v>42525</v>
      </c>
      <c r="E3743" s="47">
        <v>21</v>
      </c>
      <c r="F3743" s="47">
        <v>18356</v>
      </c>
      <c r="G3743" s="47">
        <v>16035</v>
      </c>
    </row>
    <row r="3744" spans="3:7">
      <c r="C3744" s="49">
        <f t="shared" si="60"/>
        <v>6</v>
      </c>
      <c r="D3744" s="48">
        <v>42525</v>
      </c>
      <c r="E3744" s="47">
        <v>22</v>
      </c>
      <c r="F3744" s="47">
        <v>17496</v>
      </c>
      <c r="G3744" s="47">
        <v>15170</v>
      </c>
    </row>
    <row r="3745" spans="3:7">
      <c r="C3745" s="49">
        <f t="shared" si="60"/>
        <v>6</v>
      </c>
      <c r="D3745" s="48">
        <v>42525</v>
      </c>
      <c r="E3745" s="47">
        <v>23</v>
      </c>
      <c r="F3745" s="47">
        <v>16567</v>
      </c>
      <c r="G3745" s="47">
        <v>14078</v>
      </c>
    </row>
    <row r="3746" spans="3:7">
      <c r="C3746" s="49">
        <f t="shared" si="60"/>
        <v>6</v>
      </c>
      <c r="D3746" s="48">
        <v>42525</v>
      </c>
      <c r="E3746" s="47">
        <v>24</v>
      </c>
      <c r="F3746" s="47">
        <v>15666</v>
      </c>
      <c r="G3746" s="47">
        <v>13091</v>
      </c>
    </row>
    <row r="3747" spans="3:7">
      <c r="C3747" s="49">
        <f t="shared" si="60"/>
        <v>6</v>
      </c>
      <c r="D3747" s="48">
        <v>42526</v>
      </c>
      <c r="E3747" s="47">
        <v>1</v>
      </c>
      <c r="F3747" s="47">
        <v>15258</v>
      </c>
      <c r="G3747" s="47">
        <v>12267</v>
      </c>
    </row>
    <row r="3748" spans="3:7">
      <c r="C3748" s="49">
        <f t="shared" si="60"/>
        <v>6</v>
      </c>
      <c r="D3748" s="48">
        <v>42526</v>
      </c>
      <c r="E3748" s="47">
        <v>2</v>
      </c>
      <c r="F3748" s="47">
        <v>14942</v>
      </c>
      <c r="G3748" s="47">
        <v>11900</v>
      </c>
    </row>
    <row r="3749" spans="3:7">
      <c r="C3749" s="49">
        <f t="shared" si="60"/>
        <v>6</v>
      </c>
      <c r="D3749" s="48">
        <v>42526</v>
      </c>
      <c r="E3749" s="47">
        <v>3</v>
      </c>
      <c r="F3749" s="47">
        <v>14647</v>
      </c>
      <c r="G3749" s="47">
        <v>11641</v>
      </c>
    </row>
    <row r="3750" spans="3:7">
      <c r="C3750" s="49">
        <f t="shared" si="60"/>
        <v>6</v>
      </c>
      <c r="D3750" s="48">
        <v>42526</v>
      </c>
      <c r="E3750" s="47">
        <v>4</v>
      </c>
      <c r="F3750" s="47">
        <v>14230</v>
      </c>
      <c r="G3750" s="47">
        <v>11437</v>
      </c>
    </row>
    <row r="3751" spans="3:7">
      <c r="C3751" s="49">
        <f t="shared" si="60"/>
        <v>6</v>
      </c>
      <c r="D3751" s="48">
        <v>42526</v>
      </c>
      <c r="E3751" s="47">
        <v>5</v>
      </c>
      <c r="F3751" s="47">
        <v>14530</v>
      </c>
      <c r="G3751" s="47">
        <v>11536</v>
      </c>
    </row>
    <row r="3752" spans="3:7">
      <c r="C3752" s="49">
        <f t="shared" si="60"/>
        <v>6</v>
      </c>
      <c r="D3752" s="48">
        <v>42526</v>
      </c>
      <c r="E3752" s="47">
        <v>6</v>
      </c>
      <c r="F3752" s="47">
        <v>14476</v>
      </c>
      <c r="G3752" s="47">
        <v>11742</v>
      </c>
    </row>
    <row r="3753" spans="3:7">
      <c r="C3753" s="49">
        <f t="shared" si="60"/>
        <v>6</v>
      </c>
      <c r="D3753" s="48">
        <v>42526</v>
      </c>
      <c r="E3753" s="47">
        <v>7</v>
      </c>
      <c r="F3753" s="47">
        <v>15189</v>
      </c>
      <c r="G3753" s="47">
        <v>12331</v>
      </c>
    </row>
    <row r="3754" spans="3:7">
      <c r="C3754" s="49">
        <f t="shared" si="60"/>
        <v>6</v>
      </c>
      <c r="D3754" s="48">
        <v>42526</v>
      </c>
      <c r="E3754" s="47">
        <v>8</v>
      </c>
      <c r="F3754" s="47">
        <v>15640</v>
      </c>
      <c r="G3754" s="47">
        <v>13001</v>
      </c>
    </row>
    <row r="3755" spans="3:7">
      <c r="C3755" s="49">
        <f t="shared" si="60"/>
        <v>6</v>
      </c>
      <c r="D3755" s="48">
        <v>42526</v>
      </c>
      <c r="E3755" s="47">
        <v>9</v>
      </c>
      <c r="F3755" s="47">
        <v>16317</v>
      </c>
      <c r="G3755" s="47">
        <v>13831</v>
      </c>
    </row>
    <row r="3756" spans="3:7">
      <c r="C3756" s="49">
        <f t="shared" si="60"/>
        <v>6</v>
      </c>
      <c r="D3756" s="48">
        <v>42526</v>
      </c>
      <c r="E3756" s="47">
        <v>10</v>
      </c>
      <c r="F3756" s="47">
        <v>17051</v>
      </c>
      <c r="G3756" s="47">
        <v>14484</v>
      </c>
    </row>
    <row r="3757" spans="3:7">
      <c r="C3757" s="49">
        <f t="shared" si="60"/>
        <v>6</v>
      </c>
      <c r="D3757" s="48">
        <v>42526</v>
      </c>
      <c r="E3757" s="47">
        <v>11</v>
      </c>
      <c r="F3757" s="47">
        <v>17478</v>
      </c>
      <c r="G3757" s="47">
        <v>14797</v>
      </c>
    </row>
    <row r="3758" spans="3:7">
      <c r="C3758" s="49">
        <f t="shared" si="60"/>
        <v>6</v>
      </c>
      <c r="D3758" s="48">
        <v>42526</v>
      </c>
      <c r="E3758" s="47">
        <v>12</v>
      </c>
      <c r="F3758" s="47">
        <v>17683</v>
      </c>
      <c r="G3758" s="47">
        <v>14997</v>
      </c>
    </row>
    <row r="3759" spans="3:7">
      <c r="C3759" s="49">
        <f t="shared" si="60"/>
        <v>6</v>
      </c>
      <c r="D3759" s="48">
        <v>42526</v>
      </c>
      <c r="E3759" s="47">
        <v>13</v>
      </c>
      <c r="F3759" s="47">
        <v>17795</v>
      </c>
      <c r="G3759" s="47">
        <v>15176</v>
      </c>
    </row>
    <row r="3760" spans="3:7">
      <c r="C3760" s="49">
        <f t="shared" si="60"/>
        <v>6</v>
      </c>
      <c r="D3760" s="48">
        <v>42526</v>
      </c>
      <c r="E3760" s="47">
        <v>14</v>
      </c>
      <c r="F3760" s="47">
        <v>17629</v>
      </c>
      <c r="G3760" s="47">
        <v>15283</v>
      </c>
    </row>
    <row r="3761" spans="3:7">
      <c r="C3761" s="49">
        <f t="shared" si="60"/>
        <v>6</v>
      </c>
      <c r="D3761" s="48">
        <v>42526</v>
      </c>
      <c r="E3761" s="47">
        <v>15</v>
      </c>
      <c r="F3761" s="47">
        <v>17234</v>
      </c>
      <c r="G3761" s="47">
        <v>15079</v>
      </c>
    </row>
    <row r="3762" spans="3:7">
      <c r="C3762" s="49">
        <f t="shared" si="60"/>
        <v>6</v>
      </c>
      <c r="D3762" s="48">
        <v>42526</v>
      </c>
      <c r="E3762" s="47">
        <v>16</v>
      </c>
      <c r="F3762" s="47">
        <v>17616</v>
      </c>
      <c r="G3762" s="47">
        <v>15437</v>
      </c>
    </row>
    <row r="3763" spans="3:7">
      <c r="C3763" s="49">
        <f t="shared" si="60"/>
        <v>6</v>
      </c>
      <c r="D3763" s="48">
        <v>42526</v>
      </c>
      <c r="E3763" s="47">
        <v>17</v>
      </c>
      <c r="F3763" s="47">
        <v>17791</v>
      </c>
      <c r="G3763" s="47">
        <v>15666</v>
      </c>
    </row>
    <row r="3764" spans="3:7">
      <c r="C3764" s="49">
        <f t="shared" si="60"/>
        <v>6</v>
      </c>
      <c r="D3764" s="48">
        <v>42526</v>
      </c>
      <c r="E3764" s="47">
        <v>18</v>
      </c>
      <c r="F3764" s="47">
        <v>17627</v>
      </c>
      <c r="G3764" s="47">
        <v>15653</v>
      </c>
    </row>
    <row r="3765" spans="3:7">
      <c r="C3765" s="49">
        <f t="shared" si="60"/>
        <v>6</v>
      </c>
      <c r="D3765" s="48">
        <v>42526</v>
      </c>
      <c r="E3765" s="47">
        <v>19</v>
      </c>
      <c r="F3765" s="47">
        <v>17700</v>
      </c>
      <c r="G3765" s="47">
        <v>15589</v>
      </c>
    </row>
    <row r="3766" spans="3:7">
      <c r="C3766" s="49">
        <f t="shared" si="60"/>
        <v>6</v>
      </c>
      <c r="D3766" s="48">
        <v>42526</v>
      </c>
      <c r="E3766" s="47">
        <v>20</v>
      </c>
      <c r="F3766" s="47">
        <v>17531</v>
      </c>
      <c r="G3766" s="47">
        <v>15453</v>
      </c>
    </row>
    <row r="3767" spans="3:7">
      <c r="C3767" s="49">
        <f t="shared" si="60"/>
        <v>6</v>
      </c>
      <c r="D3767" s="48">
        <v>42526</v>
      </c>
      <c r="E3767" s="47">
        <v>21</v>
      </c>
      <c r="F3767" s="47">
        <v>17728</v>
      </c>
      <c r="G3767" s="47">
        <v>15620</v>
      </c>
    </row>
    <row r="3768" spans="3:7">
      <c r="C3768" s="49">
        <f t="shared" si="60"/>
        <v>6</v>
      </c>
      <c r="D3768" s="48">
        <v>42526</v>
      </c>
      <c r="E3768" s="47">
        <v>22</v>
      </c>
      <c r="F3768" s="47">
        <v>17330</v>
      </c>
      <c r="G3768" s="47">
        <v>14827</v>
      </c>
    </row>
    <row r="3769" spans="3:7">
      <c r="C3769" s="49">
        <f t="shared" si="60"/>
        <v>6</v>
      </c>
      <c r="D3769" s="48">
        <v>42526</v>
      </c>
      <c r="E3769" s="47">
        <v>23</v>
      </c>
      <c r="F3769" s="47">
        <v>16196</v>
      </c>
      <c r="G3769" s="47">
        <v>13571</v>
      </c>
    </row>
    <row r="3770" spans="3:7">
      <c r="C3770" s="49">
        <f t="shared" si="60"/>
        <v>6</v>
      </c>
      <c r="D3770" s="48">
        <v>42526</v>
      </c>
      <c r="E3770" s="47">
        <v>24</v>
      </c>
      <c r="F3770" s="47">
        <v>15548</v>
      </c>
      <c r="G3770" s="47">
        <v>12686</v>
      </c>
    </row>
    <row r="3771" spans="3:7">
      <c r="C3771" s="49">
        <f t="shared" si="60"/>
        <v>6</v>
      </c>
      <c r="D3771" s="48">
        <v>42527</v>
      </c>
      <c r="E3771" s="47">
        <v>1</v>
      </c>
      <c r="F3771" s="47">
        <v>14870</v>
      </c>
      <c r="G3771" s="47">
        <v>12131</v>
      </c>
    </row>
    <row r="3772" spans="3:7">
      <c r="C3772" s="49">
        <f t="shared" si="60"/>
        <v>6</v>
      </c>
      <c r="D3772" s="48">
        <v>42527</v>
      </c>
      <c r="E3772" s="47">
        <v>2</v>
      </c>
      <c r="F3772" s="47">
        <v>14136</v>
      </c>
      <c r="G3772" s="47">
        <v>11840</v>
      </c>
    </row>
    <row r="3773" spans="3:7">
      <c r="C3773" s="49">
        <f t="shared" si="60"/>
        <v>6</v>
      </c>
      <c r="D3773" s="48">
        <v>42527</v>
      </c>
      <c r="E3773" s="47">
        <v>3</v>
      </c>
      <c r="F3773" s="47">
        <v>14128</v>
      </c>
      <c r="G3773" s="47">
        <v>11745</v>
      </c>
    </row>
    <row r="3774" spans="3:7">
      <c r="C3774" s="49">
        <f t="shared" si="60"/>
        <v>6</v>
      </c>
      <c r="D3774" s="48">
        <v>42527</v>
      </c>
      <c r="E3774" s="47">
        <v>4</v>
      </c>
      <c r="F3774" s="47">
        <v>13874</v>
      </c>
      <c r="G3774" s="47">
        <v>11713</v>
      </c>
    </row>
    <row r="3775" spans="3:7">
      <c r="C3775" s="49">
        <f t="shared" si="60"/>
        <v>6</v>
      </c>
      <c r="D3775" s="48">
        <v>42527</v>
      </c>
      <c r="E3775" s="47">
        <v>5</v>
      </c>
      <c r="F3775" s="47">
        <v>14556</v>
      </c>
      <c r="G3775" s="47">
        <v>12107</v>
      </c>
    </row>
    <row r="3776" spans="3:7">
      <c r="C3776" s="49">
        <f t="shared" si="60"/>
        <v>6</v>
      </c>
      <c r="D3776" s="48">
        <v>42527</v>
      </c>
      <c r="E3776" s="47">
        <v>6</v>
      </c>
      <c r="F3776" s="47">
        <v>15507</v>
      </c>
      <c r="G3776" s="47">
        <v>13137</v>
      </c>
    </row>
    <row r="3777" spans="3:7">
      <c r="C3777" s="49">
        <f t="shared" si="60"/>
        <v>6</v>
      </c>
      <c r="D3777" s="48">
        <v>42527</v>
      </c>
      <c r="E3777" s="47">
        <v>7</v>
      </c>
      <c r="F3777" s="47">
        <v>17308</v>
      </c>
      <c r="G3777" s="47">
        <v>14629</v>
      </c>
    </row>
    <row r="3778" spans="3:7">
      <c r="C3778" s="49">
        <f t="shared" si="60"/>
        <v>6</v>
      </c>
      <c r="D3778" s="48">
        <v>42527</v>
      </c>
      <c r="E3778" s="47">
        <v>8</v>
      </c>
      <c r="F3778" s="47">
        <v>18194</v>
      </c>
      <c r="G3778" s="47">
        <v>15333</v>
      </c>
    </row>
    <row r="3779" spans="3:7">
      <c r="C3779" s="49">
        <f t="shared" si="60"/>
        <v>6</v>
      </c>
      <c r="D3779" s="48">
        <v>42527</v>
      </c>
      <c r="E3779" s="47">
        <v>9</v>
      </c>
      <c r="F3779" s="47">
        <v>17556</v>
      </c>
      <c r="G3779" s="47">
        <v>15420</v>
      </c>
    </row>
    <row r="3780" spans="3:7">
      <c r="C3780" s="49">
        <f t="shared" ref="C3780:C3843" si="61">MONTH(D3780)</f>
        <v>6</v>
      </c>
      <c r="D3780" s="48">
        <v>42527</v>
      </c>
      <c r="E3780" s="47">
        <v>10</v>
      </c>
      <c r="F3780" s="47">
        <v>17981</v>
      </c>
      <c r="G3780" s="47">
        <v>15640</v>
      </c>
    </row>
    <row r="3781" spans="3:7">
      <c r="C3781" s="49">
        <f t="shared" si="61"/>
        <v>6</v>
      </c>
      <c r="D3781" s="48">
        <v>42527</v>
      </c>
      <c r="E3781" s="47">
        <v>11</v>
      </c>
      <c r="F3781" s="47">
        <v>17979</v>
      </c>
      <c r="G3781" s="47">
        <v>15650</v>
      </c>
    </row>
    <row r="3782" spans="3:7">
      <c r="C3782" s="49">
        <f t="shared" si="61"/>
        <v>6</v>
      </c>
      <c r="D3782" s="48">
        <v>42527</v>
      </c>
      <c r="E3782" s="47">
        <v>12</v>
      </c>
      <c r="F3782" s="47">
        <v>18185</v>
      </c>
      <c r="G3782" s="47">
        <v>15772</v>
      </c>
    </row>
    <row r="3783" spans="3:7">
      <c r="C3783" s="49">
        <f t="shared" si="61"/>
        <v>6</v>
      </c>
      <c r="D3783" s="48">
        <v>42527</v>
      </c>
      <c r="E3783" s="47">
        <v>13</v>
      </c>
      <c r="F3783" s="47">
        <v>18271</v>
      </c>
      <c r="G3783" s="47">
        <v>15864</v>
      </c>
    </row>
    <row r="3784" spans="3:7">
      <c r="C3784" s="49">
        <f t="shared" si="61"/>
        <v>6</v>
      </c>
      <c r="D3784" s="48">
        <v>42527</v>
      </c>
      <c r="E3784" s="47">
        <v>14</v>
      </c>
      <c r="F3784" s="47">
        <v>18528</v>
      </c>
      <c r="G3784" s="47">
        <v>16135</v>
      </c>
    </row>
    <row r="3785" spans="3:7">
      <c r="C3785" s="49">
        <f t="shared" si="61"/>
        <v>6</v>
      </c>
      <c r="D3785" s="48">
        <v>42527</v>
      </c>
      <c r="E3785" s="47">
        <v>15</v>
      </c>
      <c r="F3785" s="47">
        <v>18785</v>
      </c>
      <c r="G3785" s="47">
        <v>16342</v>
      </c>
    </row>
    <row r="3786" spans="3:7">
      <c r="C3786" s="49">
        <f t="shared" si="61"/>
        <v>6</v>
      </c>
      <c r="D3786" s="48">
        <v>42527</v>
      </c>
      <c r="E3786" s="47">
        <v>16</v>
      </c>
      <c r="F3786" s="47">
        <v>19103</v>
      </c>
      <c r="G3786" s="47">
        <v>16775</v>
      </c>
    </row>
    <row r="3787" spans="3:7">
      <c r="C3787" s="49">
        <f t="shared" si="61"/>
        <v>6</v>
      </c>
      <c r="D3787" s="48">
        <v>42527</v>
      </c>
      <c r="E3787" s="47">
        <v>17</v>
      </c>
      <c r="F3787" s="47">
        <v>19272</v>
      </c>
      <c r="G3787" s="47">
        <v>17238</v>
      </c>
    </row>
    <row r="3788" spans="3:7">
      <c r="C3788" s="49">
        <f t="shared" si="61"/>
        <v>6</v>
      </c>
      <c r="D3788" s="48">
        <v>42527</v>
      </c>
      <c r="E3788" s="47">
        <v>18</v>
      </c>
      <c r="F3788" s="47">
        <v>18726</v>
      </c>
      <c r="G3788" s="47">
        <v>17273</v>
      </c>
    </row>
    <row r="3789" spans="3:7">
      <c r="C3789" s="49">
        <f t="shared" si="61"/>
        <v>6</v>
      </c>
      <c r="D3789" s="48">
        <v>42527</v>
      </c>
      <c r="E3789" s="47">
        <v>19</v>
      </c>
      <c r="F3789" s="47">
        <v>18414</v>
      </c>
      <c r="G3789" s="47">
        <v>17118</v>
      </c>
    </row>
    <row r="3790" spans="3:7">
      <c r="C3790" s="49">
        <f t="shared" si="61"/>
        <v>6</v>
      </c>
      <c r="D3790" s="48">
        <v>42527</v>
      </c>
      <c r="E3790" s="47">
        <v>20</v>
      </c>
      <c r="F3790" s="47">
        <v>18043</v>
      </c>
      <c r="G3790" s="47">
        <v>17027</v>
      </c>
    </row>
    <row r="3791" spans="3:7">
      <c r="C3791" s="49">
        <f t="shared" si="61"/>
        <v>6</v>
      </c>
      <c r="D3791" s="48">
        <v>42527</v>
      </c>
      <c r="E3791" s="47">
        <v>21</v>
      </c>
      <c r="F3791" s="47">
        <v>18514</v>
      </c>
      <c r="G3791" s="47">
        <v>16715</v>
      </c>
    </row>
    <row r="3792" spans="3:7">
      <c r="C3792" s="49">
        <f t="shared" si="61"/>
        <v>6</v>
      </c>
      <c r="D3792" s="48">
        <v>42527</v>
      </c>
      <c r="E3792" s="47">
        <v>22</v>
      </c>
      <c r="F3792" s="47">
        <v>17565</v>
      </c>
      <c r="G3792" s="47">
        <v>15526</v>
      </c>
    </row>
    <row r="3793" spans="3:7">
      <c r="C3793" s="49">
        <f t="shared" si="61"/>
        <v>6</v>
      </c>
      <c r="D3793" s="48">
        <v>42527</v>
      </c>
      <c r="E3793" s="47">
        <v>23</v>
      </c>
      <c r="F3793" s="47">
        <v>15806</v>
      </c>
      <c r="G3793" s="47">
        <v>14013</v>
      </c>
    </row>
    <row r="3794" spans="3:7">
      <c r="C3794" s="49">
        <f t="shared" si="61"/>
        <v>6</v>
      </c>
      <c r="D3794" s="48">
        <v>42527</v>
      </c>
      <c r="E3794" s="47">
        <v>24</v>
      </c>
      <c r="F3794" s="47">
        <v>15169</v>
      </c>
      <c r="G3794" s="47">
        <v>12983</v>
      </c>
    </row>
    <row r="3795" spans="3:7">
      <c r="C3795" s="49">
        <f t="shared" si="61"/>
        <v>6</v>
      </c>
      <c r="D3795" s="48">
        <v>42528</v>
      </c>
      <c r="E3795" s="47">
        <v>1</v>
      </c>
      <c r="F3795" s="47">
        <v>14944</v>
      </c>
      <c r="G3795" s="47">
        <v>12649</v>
      </c>
    </row>
    <row r="3796" spans="3:7">
      <c r="C3796" s="49">
        <f t="shared" si="61"/>
        <v>6</v>
      </c>
      <c r="D3796" s="48">
        <v>42528</v>
      </c>
      <c r="E3796" s="47">
        <v>2</v>
      </c>
      <c r="F3796" s="47">
        <v>14350</v>
      </c>
      <c r="G3796" s="47">
        <v>12268</v>
      </c>
    </row>
    <row r="3797" spans="3:7">
      <c r="C3797" s="49">
        <f t="shared" si="61"/>
        <v>6</v>
      </c>
      <c r="D3797" s="48">
        <v>42528</v>
      </c>
      <c r="E3797" s="47">
        <v>3</v>
      </c>
      <c r="F3797" s="47">
        <v>14389</v>
      </c>
      <c r="G3797" s="47">
        <v>12096</v>
      </c>
    </row>
    <row r="3798" spans="3:7">
      <c r="C3798" s="49">
        <f t="shared" si="61"/>
        <v>6</v>
      </c>
      <c r="D3798" s="48">
        <v>42528</v>
      </c>
      <c r="E3798" s="47">
        <v>4</v>
      </c>
      <c r="F3798" s="47">
        <v>14176</v>
      </c>
      <c r="G3798" s="47">
        <v>12106</v>
      </c>
    </row>
    <row r="3799" spans="3:7">
      <c r="C3799" s="49">
        <f t="shared" si="61"/>
        <v>6</v>
      </c>
      <c r="D3799" s="48">
        <v>42528</v>
      </c>
      <c r="E3799" s="47">
        <v>5</v>
      </c>
      <c r="F3799" s="47">
        <v>14606</v>
      </c>
      <c r="G3799" s="47">
        <v>12314</v>
      </c>
    </row>
    <row r="3800" spans="3:7">
      <c r="C3800" s="49">
        <f t="shared" si="61"/>
        <v>6</v>
      </c>
      <c r="D3800" s="48">
        <v>42528</v>
      </c>
      <c r="E3800" s="47">
        <v>6</v>
      </c>
      <c r="F3800" s="47">
        <v>15392</v>
      </c>
      <c r="G3800" s="47">
        <v>13228</v>
      </c>
    </row>
    <row r="3801" spans="3:7">
      <c r="C3801" s="49">
        <f t="shared" si="61"/>
        <v>6</v>
      </c>
      <c r="D3801" s="48">
        <v>42528</v>
      </c>
      <c r="E3801" s="47">
        <v>7</v>
      </c>
      <c r="F3801" s="47">
        <v>16864</v>
      </c>
      <c r="G3801" s="47">
        <v>14673</v>
      </c>
    </row>
    <row r="3802" spans="3:7">
      <c r="C3802" s="49">
        <f t="shared" si="61"/>
        <v>6</v>
      </c>
      <c r="D3802" s="48">
        <v>42528</v>
      </c>
      <c r="E3802" s="47">
        <v>8</v>
      </c>
      <c r="F3802" s="47">
        <v>17311</v>
      </c>
      <c r="G3802" s="47">
        <v>15005</v>
      </c>
    </row>
    <row r="3803" spans="3:7">
      <c r="C3803" s="49">
        <f t="shared" si="61"/>
        <v>6</v>
      </c>
      <c r="D3803" s="48">
        <v>42528</v>
      </c>
      <c r="E3803" s="47">
        <v>9</v>
      </c>
      <c r="F3803" s="47">
        <v>16971</v>
      </c>
      <c r="G3803" s="47">
        <v>15214</v>
      </c>
    </row>
    <row r="3804" spans="3:7">
      <c r="C3804" s="49">
        <f t="shared" si="61"/>
        <v>6</v>
      </c>
      <c r="D3804" s="48">
        <v>42528</v>
      </c>
      <c r="E3804" s="47">
        <v>10</v>
      </c>
      <c r="F3804" s="47">
        <v>16603</v>
      </c>
      <c r="G3804" s="47">
        <v>15137</v>
      </c>
    </row>
    <row r="3805" spans="3:7">
      <c r="C3805" s="49">
        <f t="shared" si="61"/>
        <v>6</v>
      </c>
      <c r="D3805" s="48">
        <v>42528</v>
      </c>
      <c r="E3805" s="47">
        <v>11</v>
      </c>
      <c r="F3805" s="47">
        <v>17020</v>
      </c>
      <c r="G3805" s="47">
        <v>15392</v>
      </c>
    </row>
    <row r="3806" spans="3:7">
      <c r="C3806" s="49">
        <f t="shared" si="61"/>
        <v>6</v>
      </c>
      <c r="D3806" s="48">
        <v>42528</v>
      </c>
      <c r="E3806" s="47">
        <v>12</v>
      </c>
      <c r="F3806" s="47">
        <v>17228</v>
      </c>
      <c r="G3806" s="47">
        <v>15180</v>
      </c>
    </row>
    <row r="3807" spans="3:7">
      <c r="C3807" s="49">
        <f t="shared" si="61"/>
        <v>6</v>
      </c>
      <c r="D3807" s="48">
        <v>42528</v>
      </c>
      <c r="E3807" s="47">
        <v>13</v>
      </c>
      <c r="F3807" s="47">
        <v>17419</v>
      </c>
      <c r="G3807" s="47">
        <v>15304</v>
      </c>
    </row>
    <row r="3808" spans="3:7">
      <c r="C3808" s="49">
        <f t="shared" si="61"/>
        <v>6</v>
      </c>
      <c r="D3808" s="48">
        <v>42528</v>
      </c>
      <c r="E3808" s="47">
        <v>14</v>
      </c>
      <c r="F3808" s="47">
        <v>17055</v>
      </c>
      <c r="G3808" s="47">
        <v>15224</v>
      </c>
    </row>
    <row r="3809" spans="3:7">
      <c r="C3809" s="49">
        <f t="shared" si="61"/>
        <v>6</v>
      </c>
      <c r="D3809" s="48">
        <v>42528</v>
      </c>
      <c r="E3809" s="47">
        <v>15</v>
      </c>
      <c r="F3809" s="47">
        <v>17158</v>
      </c>
      <c r="G3809" s="47">
        <v>15219</v>
      </c>
    </row>
    <row r="3810" spans="3:7">
      <c r="C3810" s="49">
        <f t="shared" si="61"/>
        <v>6</v>
      </c>
      <c r="D3810" s="48">
        <v>42528</v>
      </c>
      <c r="E3810" s="47">
        <v>16</v>
      </c>
      <c r="F3810" s="47">
        <v>17546</v>
      </c>
      <c r="G3810" s="47">
        <v>15478</v>
      </c>
    </row>
    <row r="3811" spans="3:7">
      <c r="C3811" s="49">
        <f t="shared" si="61"/>
        <v>6</v>
      </c>
      <c r="D3811" s="48">
        <v>42528</v>
      </c>
      <c r="E3811" s="47">
        <v>17</v>
      </c>
      <c r="F3811" s="47">
        <v>17185</v>
      </c>
      <c r="G3811" s="47">
        <v>15652</v>
      </c>
    </row>
    <row r="3812" spans="3:7">
      <c r="C3812" s="49">
        <f t="shared" si="61"/>
        <v>6</v>
      </c>
      <c r="D3812" s="48">
        <v>42528</v>
      </c>
      <c r="E3812" s="47">
        <v>18</v>
      </c>
      <c r="F3812" s="47">
        <v>17011</v>
      </c>
      <c r="G3812" s="47">
        <v>15553</v>
      </c>
    </row>
    <row r="3813" spans="3:7">
      <c r="C3813" s="49">
        <f t="shared" si="61"/>
        <v>6</v>
      </c>
      <c r="D3813" s="48">
        <v>42528</v>
      </c>
      <c r="E3813" s="47">
        <v>19</v>
      </c>
      <c r="F3813" s="47">
        <v>16801</v>
      </c>
      <c r="G3813" s="47">
        <v>15452</v>
      </c>
    </row>
    <row r="3814" spans="3:7">
      <c r="C3814" s="49">
        <f t="shared" si="61"/>
        <v>6</v>
      </c>
      <c r="D3814" s="48">
        <v>42528</v>
      </c>
      <c r="E3814" s="47">
        <v>20</v>
      </c>
      <c r="F3814" s="47">
        <v>16967</v>
      </c>
      <c r="G3814" s="47">
        <v>15549</v>
      </c>
    </row>
    <row r="3815" spans="3:7">
      <c r="C3815" s="49">
        <f t="shared" si="61"/>
        <v>6</v>
      </c>
      <c r="D3815" s="48">
        <v>42528</v>
      </c>
      <c r="E3815" s="47">
        <v>21</v>
      </c>
      <c r="F3815" s="47">
        <v>17318</v>
      </c>
      <c r="G3815" s="47">
        <v>15480</v>
      </c>
    </row>
    <row r="3816" spans="3:7">
      <c r="C3816" s="49">
        <f t="shared" si="61"/>
        <v>6</v>
      </c>
      <c r="D3816" s="48">
        <v>42528</v>
      </c>
      <c r="E3816" s="47">
        <v>22</v>
      </c>
      <c r="F3816" s="47">
        <v>16438</v>
      </c>
      <c r="G3816" s="47">
        <v>14477</v>
      </c>
    </row>
    <row r="3817" spans="3:7">
      <c r="C3817" s="49">
        <f t="shared" si="61"/>
        <v>6</v>
      </c>
      <c r="D3817" s="48">
        <v>42528</v>
      </c>
      <c r="E3817" s="47">
        <v>23</v>
      </c>
      <c r="F3817" s="47">
        <v>15198</v>
      </c>
      <c r="G3817" s="47">
        <v>13198</v>
      </c>
    </row>
    <row r="3818" spans="3:7">
      <c r="C3818" s="49">
        <f t="shared" si="61"/>
        <v>6</v>
      </c>
      <c r="D3818" s="48">
        <v>42528</v>
      </c>
      <c r="E3818" s="47">
        <v>24</v>
      </c>
      <c r="F3818" s="47">
        <v>14810</v>
      </c>
      <c r="G3818" s="47">
        <v>12328</v>
      </c>
    </row>
    <row r="3819" spans="3:7">
      <c r="C3819" s="49">
        <f t="shared" si="61"/>
        <v>6</v>
      </c>
      <c r="D3819" s="48">
        <v>42529</v>
      </c>
      <c r="E3819" s="47">
        <v>1</v>
      </c>
      <c r="F3819" s="47">
        <v>14679</v>
      </c>
      <c r="G3819" s="47">
        <v>11974</v>
      </c>
    </row>
    <row r="3820" spans="3:7">
      <c r="C3820" s="49">
        <f t="shared" si="61"/>
        <v>6</v>
      </c>
      <c r="D3820" s="48">
        <v>42529</v>
      </c>
      <c r="E3820" s="47">
        <v>2</v>
      </c>
      <c r="F3820" s="47">
        <v>14235</v>
      </c>
      <c r="G3820" s="47">
        <v>11668</v>
      </c>
    </row>
    <row r="3821" spans="3:7">
      <c r="C3821" s="49">
        <f t="shared" si="61"/>
        <v>6</v>
      </c>
      <c r="D3821" s="48">
        <v>42529</v>
      </c>
      <c r="E3821" s="47">
        <v>3</v>
      </c>
      <c r="F3821" s="47">
        <v>14089</v>
      </c>
      <c r="G3821" s="47">
        <v>11549</v>
      </c>
    </row>
    <row r="3822" spans="3:7">
      <c r="C3822" s="49">
        <f t="shared" si="61"/>
        <v>6</v>
      </c>
      <c r="D3822" s="48">
        <v>42529</v>
      </c>
      <c r="E3822" s="47">
        <v>4</v>
      </c>
      <c r="F3822" s="47">
        <v>14181</v>
      </c>
      <c r="G3822" s="47">
        <v>11569</v>
      </c>
    </row>
    <row r="3823" spans="3:7">
      <c r="C3823" s="49">
        <f t="shared" si="61"/>
        <v>6</v>
      </c>
      <c r="D3823" s="48">
        <v>42529</v>
      </c>
      <c r="E3823" s="47">
        <v>5</v>
      </c>
      <c r="F3823" s="47">
        <v>14537</v>
      </c>
      <c r="G3823" s="47">
        <v>11893</v>
      </c>
    </row>
    <row r="3824" spans="3:7">
      <c r="C3824" s="49">
        <f t="shared" si="61"/>
        <v>6</v>
      </c>
      <c r="D3824" s="48">
        <v>42529</v>
      </c>
      <c r="E3824" s="47">
        <v>6</v>
      </c>
      <c r="F3824" s="47">
        <v>15314</v>
      </c>
      <c r="G3824" s="47">
        <v>12802</v>
      </c>
    </row>
    <row r="3825" spans="3:7">
      <c r="C3825" s="49">
        <f t="shared" si="61"/>
        <v>6</v>
      </c>
      <c r="D3825" s="48">
        <v>42529</v>
      </c>
      <c r="E3825" s="47">
        <v>7</v>
      </c>
      <c r="F3825" s="47">
        <v>15648</v>
      </c>
      <c r="G3825" s="47">
        <v>14068</v>
      </c>
    </row>
    <row r="3826" spans="3:7">
      <c r="C3826" s="49">
        <f t="shared" si="61"/>
        <v>6</v>
      </c>
      <c r="D3826" s="48">
        <v>42529</v>
      </c>
      <c r="E3826" s="47">
        <v>8</v>
      </c>
      <c r="F3826" s="47">
        <v>15567</v>
      </c>
      <c r="G3826" s="47">
        <v>14375</v>
      </c>
    </row>
    <row r="3827" spans="3:7">
      <c r="C3827" s="49">
        <f t="shared" si="61"/>
        <v>6</v>
      </c>
      <c r="D3827" s="48">
        <v>42529</v>
      </c>
      <c r="E3827" s="47">
        <v>9</v>
      </c>
      <c r="F3827" s="47">
        <v>15485</v>
      </c>
      <c r="G3827" s="47">
        <v>14320</v>
      </c>
    </row>
    <row r="3828" spans="3:7">
      <c r="C3828" s="49">
        <f t="shared" si="61"/>
        <v>6</v>
      </c>
      <c r="D3828" s="48">
        <v>42529</v>
      </c>
      <c r="E3828" s="47">
        <v>10</v>
      </c>
      <c r="F3828" s="47">
        <v>16301</v>
      </c>
      <c r="G3828" s="47">
        <v>14406</v>
      </c>
    </row>
    <row r="3829" spans="3:7">
      <c r="C3829" s="49">
        <f t="shared" si="61"/>
        <v>6</v>
      </c>
      <c r="D3829" s="48">
        <v>42529</v>
      </c>
      <c r="E3829" s="47">
        <v>11</v>
      </c>
      <c r="F3829" s="47">
        <v>16322</v>
      </c>
      <c r="G3829" s="47">
        <v>14430</v>
      </c>
    </row>
    <row r="3830" spans="3:7">
      <c r="C3830" s="49">
        <f t="shared" si="61"/>
        <v>6</v>
      </c>
      <c r="D3830" s="48">
        <v>42529</v>
      </c>
      <c r="E3830" s="47">
        <v>12</v>
      </c>
      <c r="F3830" s="47">
        <v>16624</v>
      </c>
      <c r="G3830" s="47">
        <v>14519</v>
      </c>
    </row>
    <row r="3831" spans="3:7">
      <c r="C3831" s="49">
        <f t="shared" si="61"/>
        <v>6</v>
      </c>
      <c r="D3831" s="48">
        <v>42529</v>
      </c>
      <c r="E3831" s="47">
        <v>13</v>
      </c>
      <c r="F3831" s="47">
        <v>16918</v>
      </c>
      <c r="G3831" s="47">
        <v>14556</v>
      </c>
    </row>
    <row r="3832" spans="3:7">
      <c r="C3832" s="49">
        <f t="shared" si="61"/>
        <v>6</v>
      </c>
      <c r="D3832" s="48">
        <v>42529</v>
      </c>
      <c r="E3832" s="47">
        <v>14</v>
      </c>
      <c r="F3832" s="47">
        <v>16793</v>
      </c>
      <c r="G3832" s="47">
        <v>14511</v>
      </c>
    </row>
    <row r="3833" spans="3:7">
      <c r="C3833" s="49">
        <f t="shared" si="61"/>
        <v>6</v>
      </c>
      <c r="D3833" s="48">
        <v>42529</v>
      </c>
      <c r="E3833" s="47">
        <v>15</v>
      </c>
      <c r="F3833" s="47">
        <v>16924</v>
      </c>
      <c r="G3833" s="47">
        <v>14584</v>
      </c>
    </row>
    <row r="3834" spans="3:7">
      <c r="C3834" s="49">
        <f t="shared" si="61"/>
        <v>6</v>
      </c>
      <c r="D3834" s="48">
        <v>42529</v>
      </c>
      <c r="E3834" s="47">
        <v>16</v>
      </c>
      <c r="F3834" s="47">
        <v>17027</v>
      </c>
      <c r="G3834" s="47">
        <v>14813</v>
      </c>
    </row>
    <row r="3835" spans="3:7">
      <c r="C3835" s="49">
        <f t="shared" si="61"/>
        <v>6</v>
      </c>
      <c r="D3835" s="48">
        <v>42529</v>
      </c>
      <c r="E3835" s="47">
        <v>17</v>
      </c>
      <c r="F3835" s="47">
        <v>17214</v>
      </c>
      <c r="G3835" s="47">
        <v>14974</v>
      </c>
    </row>
    <row r="3836" spans="3:7">
      <c r="C3836" s="49">
        <f t="shared" si="61"/>
        <v>6</v>
      </c>
      <c r="D3836" s="48">
        <v>42529</v>
      </c>
      <c r="E3836" s="47">
        <v>18</v>
      </c>
      <c r="F3836" s="47">
        <v>17135</v>
      </c>
      <c r="G3836" s="47">
        <v>14982</v>
      </c>
    </row>
    <row r="3837" spans="3:7">
      <c r="C3837" s="49">
        <f t="shared" si="61"/>
        <v>6</v>
      </c>
      <c r="D3837" s="48">
        <v>42529</v>
      </c>
      <c r="E3837" s="47">
        <v>19</v>
      </c>
      <c r="F3837" s="47">
        <v>17252</v>
      </c>
      <c r="G3837" s="47">
        <v>15177</v>
      </c>
    </row>
    <row r="3838" spans="3:7">
      <c r="C3838" s="49">
        <f t="shared" si="61"/>
        <v>6</v>
      </c>
      <c r="D3838" s="48">
        <v>42529</v>
      </c>
      <c r="E3838" s="47">
        <v>20</v>
      </c>
      <c r="F3838" s="47">
        <v>17793</v>
      </c>
      <c r="G3838" s="47">
        <v>15669</v>
      </c>
    </row>
    <row r="3839" spans="3:7">
      <c r="C3839" s="49">
        <f t="shared" si="61"/>
        <v>6</v>
      </c>
      <c r="D3839" s="48">
        <v>42529</v>
      </c>
      <c r="E3839" s="47">
        <v>21</v>
      </c>
      <c r="F3839" s="47">
        <v>17438</v>
      </c>
      <c r="G3839" s="47">
        <v>15774</v>
      </c>
    </row>
    <row r="3840" spans="3:7">
      <c r="C3840" s="49">
        <f t="shared" si="61"/>
        <v>6</v>
      </c>
      <c r="D3840" s="48">
        <v>42529</v>
      </c>
      <c r="E3840" s="47">
        <v>22</v>
      </c>
      <c r="F3840" s="47">
        <v>16456</v>
      </c>
      <c r="G3840" s="47">
        <v>14828</v>
      </c>
    </row>
    <row r="3841" spans="3:7">
      <c r="C3841" s="49">
        <f t="shared" si="61"/>
        <v>6</v>
      </c>
      <c r="D3841" s="48">
        <v>42529</v>
      </c>
      <c r="E3841" s="47">
        <v>23</v>
      </c>
      <c r="F3841" s="47">
        <v>15347</v>
      </c>
      <c r="G3841" s="47">
        <v>13490</v>
      </c>
    </row>
    <row r="3842" spans="3:7">
      <c r="C3842" s="49">
        <f t="shared" si="61"/>
        <v>6</v>
      </c>
      <c r="D3842" s="48">
        <v>42529</v>
      </c>
      <c r="E3842" s="47">
        <v>24</v>
      </c>
      <c r="F3842" s="47">
        <v>14429</v>
      </c>
      <c r="G3842" s="47">
        <v>12533</v>
      </c>
    </row>
    <row r="3843" spans="3:7">
      <c r="C3843" s="49">
        <f t="shared" si="61"/>
        <v>6</v>
      </c>
      <c r="D3843" s="48">
        <v>42530</v>
      </c>
      <c r="E3843" s="47">
        <v>1</v>
      </c>
      <c r="F3843" s="47">
        <v>14567</v>
      </c>
      <c r="G3843" s="47">
        <v>12039</v>
      </c>
    </row>
    <row r="3844" spans="3:7">
      <c r="C3844" s="49">
        <f t="shared" ref="C3844:C3907" si="62">MONTH(D3844)</f>
        <v>6</v>
      </c>
      <c r="D3844" s="48">
        <v>42530</v>
      </c>
      <c r="E3844" s="47">
        <v>2</v>
      </c>
      <c r="F3844" s="47">
        <v>13900</v>
      </c>
      <c r="G3844" s="47">
        <v>11813</v>
      </c>
    </row>
    <row r="3845" spans="3:7">
      <c r="C3845" s="49">
        <f t="shared" si="62"/>
        <v>6</v>
      </c>
      <c r="D3845" s="48">
        <v>42530</v>
      </c>
      <c r="E3845" s="47">
        <v>3</v>
      </c>
      <c r="F3845" s="47">
        <v>13960</v>
      </c>
      <c r="G3845" s="47">
        <v>11751</v>
      </c>
    </row>
    <row r="3846" spans="3:7">
      <c r="C3846" s="49">
        <f t="shared" si="62"/>
        <v>6</v>
      </c>
      <c r="D3846" s="48">
        <v>42530</v>
      </c>
      <c r="E3846" s="47">
        <v>4</v>
      </c>
      <c r="F3846" s="47">
        <v>14186</v>
      </c>
      <c r="G3846" s="47">
        <v>11760</v>
      </c>
    </row>
    <row r="3847" spans="3:7">
      <c r="C3847" s="49">
        <f t="shared" si="62"/>
        <v>6</v>
      </c>
      <c r="D3847" s="48">
        <v>42530</v>
      </c>
      <c r="E3847" s="47">
        <v>5</v>
      </c>
      <c r="F3847" s="47">
        <v>14729</v>
      </c>
      <c r="G3847" s="47">
        <v>12188</v>
      </c>
    </row>
    <row r="3848" spans="3:7">
      <c r="C3848" s="49">
        <f t="shared" si="62"/>
        <v>6</v>
      </c>
      <c r="D3848" s="48">
        <v>42530</v>
      </c>
      <c r="E3848" s="47">
        <v>6</v>
      </c>
      <c r="F3848" s="47">
        <v>14990</v>
      </c>
      <c r="G3848" s="47">
        <v>13160</v>
      </c>
    </row>
    <row r="3849" spans="3:7">
      <c r="C3849" s="49">
        <f t="shared" si="62"/>
        <v>6</v>
      </c>
      <c r="D3849" s="48">
        <v>42530</v>
      </c>
      <c r="E3849" s="47">
        <v>7</v>
      </c>
      <c r="F3849" s="47">
        <v>16192</v>
      </c>
      <c r="G3849" s="47">
        <v>14471</v>
      </c>
    </row>
    <row r="3850" spans="3:7">
      <c r="C3850" s="49">
        <f t="shared" si="62"/>
        <v>6</v>
      </c>
      <c r="D3850" s="48">
        <v>42530</v>
      </c>
      <c r="E3850" s="47">
        <v>8</v>
      </c>
      <c r="F3850" s="47">
        <v>16509</v>
      </c>
      <c r="G3850" s="47">
        <v>14734</v>
      </c>
    </row>
    <row r="3851" spans="3:7">
      <c r="C3851" s="49">
        <f t="shared" si="62"/>
        <v>6</v>
      </c>
      <c r="D3851" s="48">
        <v>42530</v>
      </c>
      <c r="E3851" s="47">
        <v>9</v>
      </c>
      <c r="F3851" s="47">
        <v>16436</v>
      </c>
      <c r="G3851" s="47">
        <v>14608</v>
      </c>
    </row>
    <row r="3852" spans="3:7">
      <c r="C3852" s="49">
        <f t="shared" si="62"/>
        <v>6</v>
      </c>
      <c r="D3852" s="48">
        <v>42530</v>
      </c>
      <c r="E3852" s="47">
        <v>10</v>
      </c>
      <c r="F3852" s="47">
        <v>16047</v>
      </c>
      <c r="G3852" s="47">
        <v>14307</v>
      </c>
    </row>
    <row r="3853" spans="3:7">
      <c r="C3853" s="49">
        <f t="shared" si="62"/>
        <v>6</v>
      </c>
      <c r="D3853" s="48">
        <v>42530</v>
      </c>
      <c r="E3853" s="47">
        <v>11</v>
      </c>
      <c r="F3853" s="47">
        <v>16443</v>
      </c>
      <c r="G3853" s="47">
        <v>14444</v>
      </c>
    </row>
    <row r="3854" spans="3:7">
      <c r="C3854" s="49">
        <f t="shared" si="62"/>
        <v>6</v>
      </c>
      <c r="D3854" s="48">
        <v>42530</v>
      </c>
      <c r="E3854" s="47">
        <v>12</v>
      </c>
      <c r="F3854" s="47">
        <v>16455</v>
      </c>
      <c r="G3854" s="47">
        <v>14407</v>
      </c>
    </row>
    <row r="3855" spans="3:7">
      <c r="C3855" s="49">
        <f t="shared" si="62"/>
        <v>6</v>
      </c>
      <c r="D3855" s="48">
        <v>42530</v>
      </c>
      <c r="E3855" s="47">
        <v>13</v>
      </c>
      <c r="F3855" s="47">
        <v>15866</v>
      </c>
      <c r="G3855" s="47">
        <v>14265</v>
      </c>
    </row>
    <row r="3856" spans="3:7">
      <c r="C3856" s="49">
        <f t="shared" si="62"/>
        <v>6</v>
      </c>
      <c r="D3856" s="48">
        <v>42530</v>
      </c>
      <c r="E3856" s="47">
        <v>14</v>
      </c>
      <c r="F3856" s="47">
        <v>16086</v>
      </c>
      <c r="G3856" s="47">
        <v>14192</v>
      </c>
    </row>
    <row r="3857" spans="3:7">
      <c r="C3857" s="49">
        <f t="shared" si="62"/>
        <v>6</v>
      </c>
      <c r="D3857" s="48">
        <v>42530</v>
      </c>
      <c r="E3857" s="47">
        <v>15</v>
      </c>
      <c r="F3857" s="47">
        <v>16290</v>
      </c>
      <c r="G3857" s="47">
        <v>14274</v>
      </c>
    </row>
    <row r="3858" spans="3:7">
      <c r="C3858" s="49">
        <f t="shared" si="62"/>
        <v>6</v>
      </c>
      <c r="D3858" s="48">
        <v>42530</v>
      </c>
      <c r="E3858" s="47">
        <v>16</v>
      </c>
      <c r="F3858" s="47">
        <v>16379</v>
      </c>
      <c r="G3858" s="47">
        <v>14539</v>
      </c>
    </row>
    <row r="3859" spans="3:7">
      <c r="C3859" s="49">
        <f t="shared" si="62"/>
        <v>6</v>
      </c>
      <c r="D3859" s="48">
        <v>42530</v>
      </c>
      <c r="E3859" s="47">
        <v>17</v>
      </c>
      <c r="F3859" s="47">
        <v>16451</v>
      </c>
      <c r="G3859" s="47">
        <v>14829</v>
      </c>
    </row>
    <row r="3860" spans="3:7">
      <c r="C3860" s="49">
        <f t="shared" si="62"/>
        <v>6</v>
      </c>
      <c r="D3860" s="48">
        <v>42530</v>
      </c>
      <c r="E3860" s="47">
        <v>18</v>
      </c>
      <c r="F3860" s="47">
        <v>16696</v>
      </c>
      <c r="G3860" s="47">
        <v>15087</v>
      </c>
    </row>
    <row r="3861" spans="3:7">
      <c r="C3861" s="49">
        <f t="shared" si="62"/>
        <v>6</v>
      </c>
      <c r="D3861" s="48">
        <v>42530</v>
      </c>
      <c r="E3861" s="47">
        <v>19</v>
      </c>
      <c r="F3861" s="47">
        <v>16962</v>
      </c>
      <c r="G3861" s="47">
        <v>15427</v>
      </c>
    </row>
    <row r="3862" spans="3:7">
      <c r="C3862" s="49">
        <f t="shared" si="62"/>
        <v>6</v>
      </c>
      <c r="D3862" s="48">
        <v>42530</v>
      </c>
      <c r="E3862" s="47">
        <v>20</v>
      </c>
      <c r="F3862" s="47">
        <v>17467</v>
      </c>
      <c r="G3862" s="47">
        <v>15787</v>
      </c>
    </row>
    <row r="3863" spans="3:7">
      <c r="C3863" s="49">
        <f t="shared" si="62"/>
        <v>6</v>
      </c>
      <c r="D3863" s="48">
        <v>42530</v>
      </c>
      <c r="E3863" s="47">
        <v>21</v>
      </c>
      <c r="F3863" s="47">
        <v>17347</v>
      </c>
      <c r="G3863" s="47">
        <v>15826</v>
      </c>
    </row>
    <row r="3864" spans="3:7">
      <c r="C3864" s="49">
        <f t="shared" si="62"/>
        <v>6</v>
      </c>
      <c r="D3864" s="48">
        <v>42530</v>
      </c>
      <c r="E3864" s="47">
        <v>22</v>
      </c>
      <c r="F3864" s="47">
        <v>16560</v>
      </c>
      <c r="G3864" s="47">
        <v>14947</v>
      </c>
    </row>
    <row r="3865" spans="3:7">
      <c r="C3865" s="49">
        <f t="shared" si="62"/>
        <v>6</v>
      </c>
      <c r="D3865" s="48">
        <v>42530</v>
      </c>
      <c r="E3865" s="47">
        <v>23</v>
      </c>
      <c r="F3865" s="47">
        <v>14827</v>
      </c>
      <c r="G3865" s="47">
        <v>13685</v>
      </c>
    </row>
    <row r="3866" spans="3:7">
      <c r="C3866" s="49">
        <f t="shared" si="62"/>
        <v>6</v>
      </c>
      <c r="D3866" s="48">
        <v>42530</v>
      </c>
      <c r="E3866" s="47">
        <v>24</v>
      </c>
      <c r="F3866" s="47">
        <v>14491</v>
      </c>
      <c r="G3866" s="47">
        <v>12720</v>
      </c>
    </row>
    <row r="3867" spans="3:7">
      <c r="C3867" s="49">
        <f t="shared" si="62"/>
        <v>6</v>
      </c>
      <c r="D3867" s="48">
        <v>42531</v>
      </c>
      <c r="E3867" s="47">
        <v>1</v>
      </c>
      <c r="F3867" s="47">
        <v>14340</v>
      </c>
      <c r="G3867" s="47">
        <v>12232</v>
      </c>
    </row>
    <row r="3868" spans="3:7">
      <c r="C3868" s="49">
        <f t="shared" si="62"/>
        <v>6</v>
      </c>
      <c r="D3868" s="48">
        <v>42531</v>
      </c>
      <c r="E3868" s="47">
        <v>2</v>
      </c>
      <c r="F3868" s="47">
        <v>14104</v>
      </c>
      <c r="G3868" s="47">
        <v>11936</v>
      </c>
    </row>
    <row r="3869" spans="3:7">
      <c r="C3869" s="49">
        <f t="shared" si="62"/>
        <v>6</v>
      </c>
      <c r="D3869" s="48">
        <v>42531</v>
      </c>
      <c r="E3869" s="47">
        <v>3</v>
      </c>
      <c r="F3869" s="47">
        <v>13839</v>
      </c>
      <c r="G3869" s="47">
        <v>11811</v>
      </c>
    </row>
    <row r="3870" spans="3:7">
      <c r="C3870" s="49">
        <f t="shared" si="62"/>
        <v>6</v>
      </c>
      <c r="D3870" s="48">
        <v>42531</v>
      </c>
      <c r="E3870" s="47">
        <v>4</v>
      </c>
      <c r="F3870" s="47">
        <v>14035</v>
      </c>
      <c r="G3870" s="47">
        <v>11844</v>
      </c>
    </row>
    <row r="3871" spans="3:7">
      <c r="C3871" s="49">
        <f t="shared" si="62"/>
        <v>6</v>
      </c>
      <c r="D3871" s="48">
        <v>42531</v>
      </c>
      <c r="E3871" s="47">
        <v>5</v>
      </c>
      <c r="F3871" s="47">
        <v>14863</v>
      </c>
      <c r="G3871" s="47">
        <v>12129</v>
      </c>
    </row>
    <row r="3872" spans="3:7">
      <c r="C3872" s="49">
        <f t="shared" si="62"/>
        <v>6</v>
      </c>
      <c r="D3872" s="48">
        <v>42531</v>
      </c>
      <c r="E3872" s="47">
        <v>6</v>
      </c>
      <c r="F3872" s="47">
        <v>14962</v>
      </c>
      <c r="G3872" s="47">
        <v>12849</v>
      </c>
    </row>
    <row r="3873" spans="3:7">
      <c r="C3873" s="49">
        <f t="shared" si="62"/>
        <v>6</v>
      </c>
      <c r="D3873" s="48">
        <v>42531</v>
      </c>
      <c r="E3873" s="47">
        <v>7</v>
      </c>
      <c r="F3873" s="47">
        <v>16234</v>
      </c>
      <c r="G3873" s="47">
        <v>14286</v>
      </c>
    </row>
    <row r="3874" spans="3:7">
      <c r="C3874" s="49">
        <f t="shared" si="62"/>
        <v>6</v>
      </c>
      <c r="D3874" s="48">
        <v>42531</v>
      </c>
      <c r="E3874" s="47">
        <v>8</v>
      </c>
      <c r="F3874" s="47">
        <v>16295</v>
      </c>
      <c r="G3874" s="47">
        <v>14419</v>
      </c>
    </row>
    <row r="3875" spans="3:7">
      <c r="C3875" s="49">
        <f t="shared" si="62"/>
        <v>6</v>
      </c>
      <c r="D3875" s="48">
        <v>42531</v>
      </c>
      <c r="E3875" s="47">
        <v>9</v>
      </c>
      <c r="F3875" s="47">
        <v>16604</v>
      </c>
      <c r="G3875" s="47">
        <v>14660</v>
      </c>
    </row>
    <row r="3876" spans="3:7">
      <c r="C3876" s="49">
        <f t="shared" si="62"/>
        <v>6</v>
      </c>
      <c r="D3876" s="48">
        <v>42531</v>
      </c>
      <c r="E3876" s="47">
        <v>10</v>
      </c>
      <c r="F3876" s="47">
        <v>16808</v>
      </c>
      <c r="G3876" s="47">
        <v>14859</v>
      </c>
    </row>
    <row r="3877" spans="3:7">
      <c r="C3877" s="49">
        <f t="shared" si="62"/>
        <v>6</v>
      </c>
      <c r="D3877" s="48">
        <v>42531</v>
      </c>
      <c r="E3877" s="47">
        <v>11</v>
      </c>
      <c r="F3877" s="47">
        <v>16811</v>
      </c>
      <c r="G3877" s="47">
        <v>14923</v>
      </c>
    </row>
    <row r="3878" spans="3:7">
      <c r="C3878" s="49">
        <f t="shared" si="62"/>
        <v>6</v>
      </c>
      <c r="D3878" s="48">
        <v>42531</v>
      </c>
      <c r="E3878" s="47">
        <v>12</v>
      </c>
      <c r="F3878" s="47">
        <v>16775</v>
      </c>
      <c r="G3878" s="47">
        <v>14838</v>
      </c>
    </row>
    <row r="3879" spans="3:7">
      <c r="C3879" s="49">
        <f t="shared" si="62"/>
        <v>6</v>
      </c>
      <c r="D3879" s="48">
        <v>42531</v>
      </c>
      <c r="E3879" s="47">
        <v>13</v>
      </c>
      <c r="F3879" s="47">
        <v>16793</v>
      </c>
      <c r="G3879" s="47">
        <v>14946</v>
      </c>
    </row>
    <row r="3880" spans="3:7">
      <c r="C3880" s="49">
        <f t="shared" si="62"/>
        <v>6</v>
      </c>
      <c r="D3880" s="48">
        <v>42531</v>
      </c>
      <c r="E3880" s="47">
        <v>14</v>
      </c>
      <c r="F3880" s="47">
        <v>16795</v>
      </c>
      <c r="G3880" s="47">
        <v>15038</v>
      </c>
    </row>
    <row r="3881" spans="3:7">
      <c r="C3881" s="49">
        <f t="shared" si="62"/>
        <v>6</v>
      </c>
      <c r="D3881" s="48">
        <v>42531</v>
      </c>
      <c r="E3881" s="47">
        <v>15</v>
      </c>
      <c r="F3881" s="47">
        <v>16818</v>
      </c>
      <c r="G3881" s="47">
        <v>15112</v>
      </c>
    </row>
    <row r="3882" spans="3:7">
      <c r="C3882" s="49">
        <f t="shared" si="62"/>
        <v>6</v>
      </c>
      <c r="D3882" s="48">
        <v>42531</v>
      </c>
      <c r="E3882" s="47">
        <v>16</v>
      </c>
      <c r="F3882" s="47">
        <v>17122</v>
      </c>
      <c r="G3882" s="47">
        <v>15385</v>
      </c>
    </row>
    <row r="3883" spans="3:7">
      <c r="C3883" s="49">
        <f t="shared" si="62"/>
        <v>6</v>
      </c>
      <c r="D3883" s="48">
        <v>42531</v>
      </c>
      <c r="E3883" s="47">
        <v>17</v>
      </c>
      <c r="F3883" s="47">
        <v>17130</v>
      </c>
      <c r="G3883" s="47">
        <v>15561</v>
      </c>
    </row>
    <row r="3884" spans="3:7">
      <c r="C3884" s="49">
        <f t="shared" si="62"/>
        <v>6</v>
      </c>
      <c r="D3884" s="48">
        <v>42531</v>
      </c>
      <c r="E3884" s="47">
        <v>18</v>
      </c>
      <c r="F3884" s="47">
        <v>17435</v>
      </c>
      <c r="G3884" s="47">
        <v>15797</v>
      </c>
    </row>
    <row r="3885" spans="3:7">
      <c r="C3885" s="49">
        <f t="shared" si="62"/>
        <v>6</v>
      </c>
      <c r="D3885" s="48">
        <v>42531</v>
      </c>
      <c r="E3885" s="47">
        <v>19</v>
      </c>
      <c r="F3885" s="47">
        <v>17604</v>
      </c>
      <c r="G3885" s="47">
        <v>16040</v>
      </c>
    </row>
    <row r="3886" spans="3:7">
      <c r="C3886" s="49">
        <f t="shared" si="62"/>
        <v>6</v>
      </c>
      <c r="D3886" s="48">
        <v>42531</v>
      </c>
      <c r="E3886" s="47">
        <v>20</v>
      </c>
      <c r="F3886" s="47">
        <v>17336</v>
      </c>
      <c r="G3886" s="47">
        <v>15959</v>
      </c>
    </row>
    <row r="3887" spans="3:7">
      <c r="C3887" s="49">
        <f t="shared" si="62"/>
        <v>6</v>
      </c>
      <c r="D3887" s="48">
        <v>42531</v>
      </c>
      <c r="E3887" s="47">
        <v>21</v>
      </c>
      <c r="F3887" s="47">
        <v>17255</v>
      </c>
      <c r="G3887" s="47">
        <v>15763</v>
      </c>
    </row>
    <row r="3888" spans="3:7">
      <c r="C3888" s="49">
        <f t="shared" si="62"/>
        <v>6</v>
      </c>
      <c r="D3888" s="48">
        <v>42531</v>
      </c>
      <c r="E3888" s="47">
        <v>22</v>
      </c>
      <c r="F3888" s="47">
        <v>16708</v>
      </c>
      <c r="G3888" s="47">
        <v>14858</v>
      </c>
    </row>
    <row r="3889" spans="3:7">
      <c r="C3889" s="49">
        <f t="shared" si="62"/>
        <v>6</v>
      </c>
      <c r="D3889" s="48">
        <v>42531</v>
      </c>
      <c r="E3889" s="47">
        <v>23</v>
      </c>
      <c r="F3889" s="47">
        <v>15381</v>
      </c>
      <c r="G3889" s="47">
        <v>13472</v>
      </c>
    </row>
    <row r="3890" spans="3:7">
      <c r="C3890" s="49">
        <f t="shared" si="62"/>
        <v>6</v>
      </c>
      <c r="D3890" s="48">
        <v>42531</v>
      </c>
      <c r="E3890" s="47">
        <v>24</v>
      </c>
      <c r="F3890" s="47">
        <v>15060</v>
      </c>
      <c r="G3890" s="47">
        <v>12485</v>
      </c>
    </row>
    <row r="3891" spans="3:7">
      <c r="C3891" s="49">
        <f t="shared" si="62"/>
        <v>6</v>
      </c>
      <c r="D3891" s="48">
        <v>42532</v>
      </c>
      <c r="E3891" s="47">
        <v>1</v>
      </c>
      <c r="F3891" s="47">
        <v>14385</v>
      </c>
      <c r="G3891" s="47">
        <v>11477</v>
      </c>
    </row>
    <row r="3892" spans="3:7">
      <c r="C3892" s="49">
        <f t="shared" si="62"/>
        <v>6</v>
      </c>
      <c r="D3892" s="48">
        <v>42532</v>
      </c>
      <c r="E3892" s="47">
        <v>2</v>
      </c>
      <c r="F3892" s="47">
        <v>14230</v>
      </c>
      <c r="G3892" s="47">
        <v>11041</v>
      </c>
    </row>
    <row r="3893" spans="3:7">
      <c r="C3893" s="49">
        <f t="shared" si="62"/>
        <v>6</v>
      </c>
      <c r="D3893" s="48">
        <v>42532</v>
      </c>
      <c r="E3893" s="47">
        <v>3</v>
      </c>
      <c r="F3893" s="47">
        <v>14381</v>
      </c>
      <c r="G3893" s="47">
        <v>11275</v>
      </c>
    </row>
    <row r="3894" spans="3:7">
      <c r="C3894" s="49">
        <f t="shared" si="62"/>
        <v>6</v>
      </c>
      <c r="D3894" s="48">
        <v>42532</v>
      </c>
      <c r="E3894" s="47">
        <v>4</v>
      </c>
      <c r="F3894" s="47">
        <v>14090</v>
      </c>
      <c r="G3894" s="47">
        <v>11200</v>
      </c>
    </row>
    <row r="3895" spans="3:7">
      <c r="C3895" s="49">
        <f t="shared" si="62"/>
        <v>6</v>
      </c>
      <c r="D3895" s="48">
        <v>42532</v>
      </c>
      <c r="E3895" s="47">
        <v>5</v>
      </c>
      <c r="F3895" s="47">
        <v>14125</v>
      </c>
      <c r="G3895" s="47">
        <v>11282</v>
      </c>
    </row>
    <row r="3896" spans="3:7">
      <c r="C3896" s="49">
        <f t="shared" si="62"/>
        <v>6</v>
      </c>
      <c r="D3896" s="48">
        <v>42532</v>
      </c>
      <c r="E3896" s="47">
        <v>6</v>
      </c>
      <c r="F3896" s="47">
        <v>13959</v>
      </c>
      <c r="G3896" s="47">
        <v>11545</v>
      </c>
    </row>
    <row r="3897" spans="3:7">
      <c r="C3897" s="49">
        <f t="shared" si="62"/>
        <v>6</v>
      </c>
      <c r="D3897" s="48">
        <v>42532</v>
      </c>
      <c r="E3897" s="47">
        <v>7</v>
      </c>
      <c r="F3897" s="47">
        <v>14445</v>
      </c>
      <c r="G3897" s="47">
        <v>12237</v>
      </c>
    </row>
    <row r="3898" spans="3:7">
      <c r="C3898" s="49">
        <f t="shared" si="62"/>
        <v>6</v>
      </c>
      <c r="D3898" s="48">
        <v>42532</v>
      </c>
      <c r="E3898" s="47">
        <v>8</v>
      </c>
      <c r="F3898" s="47">
        <v>15149</v>
      </c>
      <c r="G3898" s="47">
        <v>13256</v>
      </c>
    </row>
    <row r="3899" spans="3:7">
      <c r="C3899" s="49">
        <f t="shared" si="62"/>
        <v>6</v>
      </c>
      <c r="D3899" s="48">
        <v>42532</v>
      </c>
      <c r="E3899" s="47">
        <v>9</v>
      </c>
      <c r="F3899" s="47">
        <v>16023</v>
      </c>
      <c r="G3899" s="47">
        <v>14151</v>
      </c>
    </row>
    <row r="3900" spans="3:7">
      <c r="C3900" s="49">
        <f t="shared" si="62"/>
        <v>6</v>
      </c>
      <c r="D3900" s="48">
        <v>42532</v>
      </c>
      <c r="E3900" s="47">
        <v>10</v>
      </c>
      <c r="F3900" s="47">
        <v>16635</v>
      </c>
      <c r="G3900" s="47">
        <v>14951</v>
      </c>
    </row>
    <row r="3901" spans="3:7">
      <c r="C3901" s="49">
        <f t="shared" si="62"/>
        <v>6</v>
      </c>
      <c r="D3901" s="48">
        <v>42532</v>
      </c>
      <c r="E3901" s="47">
        <v>11</v>
      </c>
      <c r="F3901" s="47">
        <v>17107</v>
      </c>
      <c r="G3901" s="47">
        <v>15507</v>
      </c>
    </row>
    <row r="3902" spans="3:7">
      <c r="C3902" s="49">
        <f t="shared" si="62"/>
        <v>6</v>
      </c>
      <c r="D3902" s="48">
        <v>42532</v>
      </c>
      <c r="E3902" s="47">
        <v>12</v>
      </c>
      <c r="F3902" s="47">
        <v>17400</v>
      </c>
      <c r="G3902" s="47">
        <v>15748</v>
      </c>
    </row>
    <row r="3903" spans="3:7">
      <c r="C3903" s="49">
        <f t="shared" si="62"/>
        <v>6</v>
      </c>
      <c r="D3903" s="48">
        <v>42532</v>
      </c>
      <c r="E3903" s="47">
        <v>13</v>
      </c>
      <c r="F3903" s="47">
        <v>17707</v>
      </c>
      <c r="G3903" s="47">
        <v>15989</v>
      </c>
    </row>
    <row r="3904" spans="3:7">
      <c r="C3904" s="49">
        <f t="shared" si="62"/>
        <v>6</v>
      </c>
      <c r="D3904" s="48">
        <v>42532</v>
      </c>
      <c r="E3904" s="47">
        <v>14</v>
      </c>
      <c r="F3904" s="47">
        <v>17669</v>
      </c>
      <c r="G3904" s="47">
        <v>15928</v>
      </c>
    </row>
    <row r="3905" spans="3:7">
      <c r="C3905" s="49">
        <f t="shared" si="62"/>
        <v>6</v>
      </c>
      <c r="D3905" s="48">
        <v>42532</v>
      </c>
      <c r="E3905" s="47">
        <v>15</v>
      </c>
      <c r="F3905" s="47">
        <v>17813</v>
      </c>
      <c r="G3905" s="47">
        <v>16054</v>
      </c>
    </row>
    <row r="3906" spans="3:7">
      <c r="C3906" s="49">
        <f t="shared" si="62"/>
        <v>6</v>
      </c>
      <c r="D3906" s="48">
        <v>42532</v>
      </c>
      <c r="E3906" s="47">
        <v>16</v>
      </c>
      <c r="F3906" s="47">
        <v>18151</v>
      </c>
      <c r="G3906" s="47">
        <v>16500</v>
      </c>
    </row>
    <row r="3907" spans="3:7">
      <c r="C3907" s="49">
        <f t="shared" si="62"/>
        <v>6</v>
      </c>
      <c r="D3907" s="48">
        <v>42532</v>
      </c>
      <c r="E3907" s="47">
        <v>17</v>
      </c>
      <c r="F3907" s="47">
        <v>18880</v>
      </c>
      <c r="G3907" s="47">
        <v>17041</v>
      </c>
    </row>
    <row r="3908" spans="3:7">
      <c r="C3908" s="49">
        <f t="shared" ref="C3908:C3971" si="63">MONTH(D3908)</f>
        <v>6</v>
      </c>
      <c r="D3908" s="48">
        <v>42532</v>
      </c>
      <c r="E3908" s="47">
        <v>18</v>
      </c>
      <c r="F3908" s="47">
        <v>19281</v>
      </c>
      <c r="G3908" s="47">
        <v>17355</v>
      </c>
    </row>
    <row r="3909" spans="3:7">
      <c r="C3909" s="49">
        <f t="shared" si="63"/>
        <v>6</v>
      </c>
      <c r="D3909" s="48">
        <v>42532</v>
      </c>
      <c r="E3909" s="47">
        <v>19</v>
      </c>
      <c r="F3909" s="47">
        <v>19137</v>
      </c>
      <c r="G3909" s="47">
        <v>17454</v>
      </c>
    </row>
    <row r="3910" spans="3:7">
      <c r="C3910" s="49">
        <f t="shared" si="63"/>
        <v>6</v>
      </c>
      <c r="D3910" s="48">
        <v>42532</v>
      </c>
      <c r="E3910" s="47">
        <v>20</v>
      </c>
      <c r="F3910" s="47">
        <v>18677</v>
      </c>
      <c r="G3910" s="47">
        <v>17201</v>
      </c>
    </row>
    <row r="3911" spans="3:7">
      <c r="C3911" s="49">
        <f t="shared" si="63"/>
        <v>6</v>
      </c>
      <c r="D3911" s="48">
        <v>42532</v>
      </c>
      <c r="E3911" s="47">
        <v>21</v>
      </c>
      <c r="F3911" s="47">
        <v>18581</v>
      </c>
      <c r="G3911" s="47">
        <v>17034</v>
      </c>
    </row>
    <row r="3912" spans="3:7">
      <c r="C3912" s="49">
        <f t="shared" si="63"/>
        <v>6</v>
      </c>
      <c r="D3912" s="48">
        <v>42532</v>
      </c>
      <c r="E3912" s="47">
        <v>22</v>
      </c>
      <c r="F3912" s="47">
        <v>18324</v>
      </c>
      <c r="G3912" s="47">
        <v>16319</v>
      </c>
    </row>
    <row r="3913" spans="3:7">
      <c r="C3913" s="49">
        <f t="shared" si="63"/>
        <v>6</v>
      </c>
      <c r="D3913" s="48">
        <v>42532</v>
      </c>
      <c r="E3913" s="47">
        <v>23</v>
      </c>
      <c r="F3913" s="47">
        <v>17186</v>
      </c>
      <c r="G3913" s="47">
        <v>14706</v>
      </c>
    </row>
    <row r="3914" spans="3:7">
      <c r="C3914" s="49">
        <f t="shared" si="63"/>
        <v>6</v>
      </c>
      <c r="D3914" s="48">
        <v>42532</v>
      </c>
      <c r="E3914" s="47">
        <v>24</v>
      </c>
      <c r="F3914" s="47">
        <v>16207</v>
      </c>
      <c r="G3914" s="47">
        <v>13540</v>
      </c>
    </row>
    <row r="3915" spans="3:7">
      <c r="C3915" s="49">
        <f t="shared" si="63"/>
        <v>6</v>
      </c>
      <c r="D3915" s="48">
        <v>42533</v>
      </c>
      <c r="E3915" s="47">
        <v>1</v>
      </c>
      <c r="F3915" s="47">
        <v>14851</v>
      </c>
      <c r="G3915" s="47">
        <v>12536</v>
      </c>
    </row>
    <row r="3916" spans="3:7">
      <c r="C3916" s="49">
        <f t="shared" si="63"/>
        <v>6</v>
      </c>
      <c r="D3916" s="48">
        <v>42533</v>
      </c>
      <c r="E3916" s="47">
        <v>2</v>
      </c>
      <c r="F3916" s="47">
        <v>14052</v>
      </c>
      <c r="G3916" s="47">
        <v>11747</v>
      </c>
    </row>
    <row r="3917" spans="3:7">
      <c r="C3917" s="49">
        <f t="shared" si="63"/>
        <v>6</v>
      </c>
      <c r="D3917" s="48">
        <v>42533</v>
      </c>
      <c r="E3917" s="47">
        <v>3</v>
      </c>
      <c r="F3917" s="47">
        <v>13629</v>
      </c>
      <c r="G3917" s="47">
        <v>11421</v>
      </c>
    </row>
    <row r="3918" spans="3:7">
      <c r="C3918" s="49">
        <f t="shared" si="63"/>
        <v>6</v>
      </c>
      <c r="D3918" s="48">
        <v>42533</v>
      </c>
      <c r="E3918" s="47">
        <v>4</v>
      </c>
      <c r="F3918" s="47">
        <v>13380</v>
      </c>
      <c r="G3918" s="47">
        <v>11104</v>
      </c>
    </row>
    <row r="3919" spans="3:7">
      <c r="C3919" s="49">
        <f t="shared" si="63"/>
        <v>6</v>
      </c>
      <c r="D3919" s="48">
        <v>42533</v>
      </c>
      <c r="E3919" s="47">
        <v>5</v>
      </c>
      <c r="F3919" s="47">
        <v>13013</v>
      </c>
      <c r="G3919" s="47">
        <v>10782</v>
      </c>
    </row>
    <row r="3920" spans="3:7">
      <c r="C3920" s="49">
        <f t="shared" si="63"/>
        <v>6</v>
      </c>
      <c r="D3920" s="48">
        <v>42533</v>
      </c>
      <c r="E3920" s="47">
        <v>6</v>
      </c>
      <c r="F3920" s="47">
        <v>12814</v>
      </c>
      <c r="G3920" s="47">
        <v>10596</v>
      </c>
    </row>
    <row r="3921" spans="3:7">
      <c r="C3921" s="49">
        <f t="shared" si="63"/>
        <v>6</v>
      </c>
      <c r="D3921" s="48">
        <v>42533</v>
      </c>
      <c r="E3921" s="47">
        <v>7</v>
      </c>
      <c r="F3921" s="47">
        <v>13282</v>
      </c>
      <c r="G3921" s="47">
        <v>11199</v>
      </c>
    </row>
    <row r="3922" spans="3:7">
      <c r="C3922" s="49">
        <f t="shared" si="63"/>
        <v>6</v>
      </c>
      <c r="D3922" s="48">
        <v>42533</v>
      </c>
      <c r="E3922" s="47">
        <v>8</v>
      </c>
      <c r="F3922" s="47">
        <v>14097</v>
      </c>
      <c r="G3922" s="47">
        <v>11940</v>
      </c>
    </row>
    <row r="3923" spans="3:7">
      <c r="C3923" s="49">
        <f t="shared" si="63"/>
        <v>6</v>
      </c>
      <c r="D3923" s="48">
        <v>42533</v>
      </c>
      <c r="E3923" s="47">
        <v>9</v>
      </c>
      <c r="F3923" s="47">
        <v>14697</v>
      </c>
      <c r="G3923" s="47">
        <v>12480</v>
      </c>
    </row>
    <row r="3924" spans="3:7">
      <c r="C3924" s="49">
        <f t="shared" si="63"/>
        <v>6</v>
      </c>
      <c r="D3924" s="48">
        <v>42533</v>
      </c>
      <c r="E3924" s="47">
        <v>10</v>
      </c>
      <c r="F3924" s="47">
        <v>15123</v>
      </c>
      <c r="G3924" s="47">
        <v>12932</v>
      </c>
    </row>
    <row r="3925" spans="3:7">
      <c r="C3925" s="49">
        <f t="shared" si="63"/>
        <v>6</v>
      </c>
      <c r="D3925" s="48">
        <v>42533</v>
      </c>
      <c r="E3925" s="47">
        <v>11</v>
      </c>
      <c r="F3925" s="47">
        <v>15387</v>
      </c>
      <c r="G3925" s="47">
        <v>13276</v>
      </c>
    </row>
    <row r="3926" spans="3:7">
      <c r="C3926" s="49">
        <f t="shared" si="63"/>
        <v>6</v>
      </c>
      <c r="D3926" s="48">
        <v>42533</v>
      </c>
      <c r="E3926" s="47">
        <v>12</v>
      </c>
      <c r="F3926" s="47">
        <v>15530</v>
      </c>
      <c r="G3926" s="47">
        <v>13459</v>
      </c>
    </row>
    <row r="3927" spans="3:7">
      <c r="C3927" s="49">
        <f t="shared" si="63"/>
        <v>6</v>
      </c>
      <c r="D3927" s="48">
        <v>42533</v>
      </c>
      <c r="E3927" s="47">
        <v>13</v>
      </c>
      <c r="F3927" s="47">
        <v>15462</v>
      </c>
      <c r="G3927" s="47">
        <v>13413</v>
      </c>
    </row>
    <row r="3928" spans="3:7">
      <c r="C3928" s="49">
        <f t="shared" si="63"/>
        <v>6</v>
      </c>
      <c r="D3928" s="48">
        <v>42533</v>
      </c>
      <c r="E3928" s="47">
        <v>14</v>
      </c>
      <c r="F3928" s="47">
        <v>15472</v>
      </c>
      <c r="G3928" s="47">
        <v>13244</v>
      </c>
    </row>
    <row r="3929" spans="3:7">
      <c r="C3929" s="49">
        <f t="shared" si="63"/>
        <v>6</v>
      </c>
      <c r="D3929" s="48">
        <v>42533</v>
      </c>
      <c r="E3929" s="47">
        <v>15</v>
      </c>
      <c r="F3929" s="47">
        <v>15749</v>
      </c>
      <c r="G3929" s="47">
        <v>13366</v>
      </c>
    </row>
    <row r="3930" spans="3:7">
      <c r="C3930" s="49">
        <f t="shared" si="63"/>
        <v>6</v>
      </c>
      <c r="D3930" s="48">
        <v>42533</v>
      </c>
      <c r="E3930" s="47">
        <v>16</v>
      </c>
      <c r="F3930" s="47">
        <v>15954</v>
      </c>
      <c r="G3930" s="47">
        <v>13721</v>
      </c>
    </row>
    <row r="3931" spans="3:7">
      <c r="C3931" s="49">
        <f t="shared" si="63"/>
        <v>6</v>
      </c>
      <c r="D3931" s="48">
        <v>42533</v>
      </c>
      <c r="E3931" s="47">
        <v>17</v>
      </c>
      <c r="F3931" s="47">
        <v>16720</v>
      </c>
      <c r="G3931" s="47">
        <v>14280</v>
      </c>
    </row>
    <row r="3932" spans="3:7">
      <c r="C3932" s="49">
        <f t="shared" si="63"/>
        <v>6</v>
      </c>
      <c r="D3932" s="48">
        <v>42533</v>
      </c>
      <c r="E3932" s="47">
        <v>18</v>
      </c>
      <c r="F3932" s="47">
        <v>16840</v>
      </c>
      <c r="G3932" s="47">
        <v>14570</v>
      </c>
    </row>
    <row r="3933" spans="3:7">
      <c r="C3933" s="49">
        <f t="shared" si="63"/>
        <v>6</v>
      </c>
      <c r="D3933" s="48">
        <v>42533</v>
      </c>
      <c r="E3933" s="47">
        <v>19</v>
      </c>
      <c r="F3933" s="47">
        <v>16126</v>
      </c>
      <c r="G3933" s="47">
        <v>14461</v>
      </c>
    </row>
    <row r="3934" spans="3:7">
      <c r="C3934" s="49">
        <f t="shared" si="63"/>
        <v>6</v>
      </c>
      <c r="D3934" s="48">
        <v>42533</v>
      </c>
      <c r="E3934" s="47">
        <v>20</v>
      </c>
      <c r="F3934" s="47">
        <v>16158</v>
      </c>
      <c r="G3934" s="47">
        <v>14512</v>
      </c>
    </row>
    <row r="3935" spans="3:7">
      <c r="C3935" s="49">
        <f t="shared" si="63"/>
        <v>6</v>
      </c>
      <c r="D3935" s="48">
        <v>42533</v>
      </c>
      <c r="E3935" s="47">
        <v>21</v>
      </c>
      <c r="F3935" s="47">
        <v>16249</v>
      </c>
      <c r="G3935" s="47">
        <v>14775</v>
      </c>
    </row>
    <row r="3936" spans="3:7">
      <c r="C3936" s="49">
        <f t="shared" si="63"/>
        <v>6</v>
      </c>
      <c r="D3936" s="48">
        <v>42533</v>
      </c>
      <c r="E3936" s="47">
        <v>22</v>
      </c>
      <c r="F3936" s="47">
        <v>15782</v>
      </c>
      <c r="G3936" s="47">
        <v>14139</v>
      </c>
    </row>
    <row r="3937" spans="3:7">
      <c r="C3937" s="49">
        <f t="shared" si="63"/>
        <v>6</v>
      </c>
      <c r="D3937" s="48">
        <v>42533</v>
      </c>
      <c r="E3937" s="47">
        <v>23</v>
      </c>
      <c r="F3937" s="47">
        <v>15115</v>
      </c>
      <c r="G3937" s="47">
        <v>13087</v>
      </c>
    </row>
    <row r="3938" spans="3:7">
      <c r="C3938" s="49">
        <f t="shared" si="63"/>
        <v>6</v>
      </c>
      <c r="D3938" s="48">
        <v>42533</v>
      </c>
      <c r="E3938" s="47">
        <v>24</v>
      </c>
      <c r="F3938" s="47">
        <v>14429</v>
      </c>
      <c r="G3938" s="47">
        <v>12285</v>
      </c>
    </row>
    <row r="3939" spans="3:7">
      <c r="C3939" s="49">
        <f t="shared" si="63"/>
        <v>6</v>
      </c>
      <c r="D3939" s="48">
        <v>42534</v>
      </c>
      <c r="E3939" s="47">
        <v>1</v>
      </c>
      <c r="F3939" s="47">
        <v>13847</v>
      </c>
      <c r="G3939" s="47">
        <v>11648</v>
      </c>
    </row>
    <row r="3940" spans="3:7">
      <c r="C3940" s="49">
        <f t="shared" si="63"/>
        <v>6</v>
      </c>
      <c r="D3940" s="48">
        <v>42534</v>
      </c>
      <c r="E3940" s="47">
        <v>2</v>
      </c>
      <c r="F3940" s="47">
        <v>13538</v>
      </c>
      <c r="G3940" s="47">
        <v>11371</v>
      </c>
    </row>
    <row r="3941" spans="3:7">
      <c r="C3941" s="49">
        <f t="shared" si="63"/>
        <v>6</v>
      </c>
      <c r="D3941" s="48">
        <v>42534</v>
      </c>
      <c r="E3941" s="47">
        <v>3</v>
      </c>
      <c r="F3941" s="47">
        <v>13548</v>
      </c>
      <c r="G3941" s="47">
        <v>11378</v>
      </c>
    </row>
    <row r="3942" spans="3:7">
      <c r="C3942" s="49">
        <f t="shared" si="63"/>
        <v>6</v>
      </c>
      <c r="D3942" s="48">
        <v>42534</v>
      </c>
      <c r="E3942" s="47">
        <v>4</v>
      </c>
      <c r="F3942" s="47">
        <v>13601</v>
      </c>
      <c r="G3942" s="47">
        <v>11371</v>
      </c>
    </row>
    <row r="3943" spans="3:7">
      <c r="C3943" s="49">
        <f t="shared" si="63"/>
        <v>6</v>
      </c>
      <c r="D3943" s="48">
        <v>42534</v>
      </c>
      <c r="E3943" s="47">
        <v>5</v>
      </c>
      <c r="F3943" s="47">
        <v>14036</v>
      </c>
      <c r="G3943" s="47">
        <v>11702</v>
      </c>
    </row>
    <row r="3944" spans="3:7">
      <c r="C3944" s="49">
        <f t="shared" si="63"/>
        <v>6</v>
      </c>
      <c r="D3944" s="48">
        <v>42534</v>
      </c>
      <c r="E3944" s="47">
        <v>6</v>
      </c>
      <c r="F3944" s="47">
        <v>14830</v>
      </c>
      <c r="G3944" s="47">
        <v>12728</v>
      </c>
    </row>
    <row r="3945" spans="3:7">
      <c r="C3945" s="49">
        <f t="shared" si="63"/>
        <v>6</v>
      </c>
      <c r="D3945" s="48">
        <v>42534</v>
      </c>
      <c r="E3945" s="47">
        <v>7</v>
      </c>
      <c r="F3945" s="47">
        <v>16228</v>
      </c>
      <c r="G3945" s="47">
        <v>14310</v>
      </c>
    </row>
    <row r="3946" spans="3:7">
      <c r="C3946" s="49">
        <f t="shared" si="63"/>
        <v>6</v>
      </c>
      <c r="D3946" s="48">
        <v>42534</v>
      </c>
      <c r="E3946" s="47">
        <v>8</v>
      </c>
      <c r="F3946" s="47">
        <v>16836</v>
      </c>
      <c r="G3946" s="47">
        <v>14958</v>
      </c>
    </row>
    <row r="3947" spans="3:7">
      <c r="C3947" s="49">
        <f t="shared" si="63"/>
        <v>6</v>
      </c>
      <c r="D3947" s="48">
        <v>42534</v>
      </c>
      <c r="E3947" s="47">
        <v>9</v>
      </c>
      <c r="F3947" s="47">
        <v>17135</v>
      </c>
      <c r="G3947" s="47">
        <v>15225</v>
      </c>
    </row>
    <row r="3948" spans="3:7">
      <c r="C3948" s="49">
        <f t="shared" si="63"/>
        <v>6</v>
      </c>
      <c r="D3948" s="48">
        <v>42534</v>
      </c>
      <c r="E3948" s="47">
        <v>10</v>
      </c>
      <c r="F3948" s="47">
        <v>17274</v>
      </c>
      <c r="G3948" s="47">
        <v>15383</v>
      </c>
    </row>
    <row r="3949" spans="3:7">
      <c r="C3949" s="49">
        <f t="shared" si="63"/>
        <v>6</v>
      </c>
      <c r="D3949" s="48">
        <v>42534</v>
      </c>
      <c r="E3949" s="47">
        <v>11</v>
      </c>
      <c r="F3949" s="47">
        <v>17458</v>
      </c>
      <c r="G3949" s="47">
        <v>15358</v>
      </c>
    </row>
    <row r="3950" spans="3:7">
      <c r="C3950" s="49">
        <f t="shared" si="63"/>
        <v>6</v>
      </c>
      <c r="D3950" s="48">
        <v>42534</v>
      </c>
      <c r="E3950" s="47">
        <v>12</v>
      </c>
      <c r="F3950" s="47">
        <v>17425</v>
      </c>
      <c r="G3950" s="47">
        <v>15395</v>
      </c>
    </row>
    <row r="3951" spans="3:7">
      <c r="C3951" s="49">
        <f t="shared" si="63"/>
        <v>6</v>
      </c>
      <c r="D3951" s="48">
        <v>42534</v>
      </c>
      <c r="E3951" s="47">
        <v>13</v>
      </c>
      <c r="F3951" s="47">
        <v>17438</v>
      </c>
      <c r="G3951" s="47">
        <v>15408</v>
      </c>
    </row>
    <row r="3952" spans="3:7">
      <c r="C3952" s="49">
        <f t="shared" si="63"/>
        <v>6</v>
      </c>
      <c r="D3952" s="48">
        <v>42534</v>
      </c>
      <c r="E3952" s="47">
        <v>14</v>
      </c>
      <c r="F3952" s="47">
        <v>17356</v>
      </c>
      <c r="G3952" s="47">
        <v>15423</v>
      </c>
    </row>
    <row r="3953" spans="3:7">
      <c r="C3953" s="49">
        <f t="shared" si="63"/>
        <v>6</v>
      </c>
      <c r="D3953" s="48">
        <v>42534</v>
      </c>
      <c r="E3953" s="47">
        <v>15</v>
      </c>
      <c r="F3953" s="47">
        <v>17161</v>
      </c>
      <c r="G3953" s="47">
        <v>15432</v>
      </c>
    </row>
    <row r="3954" spans="3:7">
      <c r="C3954" s="49">
        <f t="shared" si="63"/>
        <v>6</v>
      </c>
      <c r="D3954" s="48">
        <v>42534</v>
      </c>
      <c r="E3954" s="47">
        <v>16</v>
      </c>
      <c r="F3954" s="47">
        <v>17208</v>
      </c>
      <c r="G3954" s="47">
        <v>15577</v>
      </c>
    </row>
    <row r="3955" spans="3:7">
      <c r="C3955" s="49">
        <f t="shared" si="63"/>
        <v>6</v>
      </c>
      <c r="D3955" s="48">
        <v>42534</v>
      </c>
      <c r="E3955" s="47">
        <v>17</v>
      </c>
      <c r="F3955" s="47">
        <v>17319</v>
      </c>
      <c r="G3955" s="47">
        <v>15670</v>
      </c>
    </row>
    <row r="3956" spans="3:7">
      <c r="C3956" s="49">
        <f t="shared" si="63"/>
        <v>6</v>
      </c>
      <c r="D3956" s="48">
        <v>42534</v>
      </c>
      <c r="E3956" s="47">
        <v>18</v>
      </c>
      <c r="F3956" s="47">
        <v>17127</v>
      </c>
      <c r="G3956" s="47">
        <v>15537</v>
      </c>
    </row>
    <row r="3957" spans="3:7">
      <c r="C3957" s="49">
        <f t="shared" si="63"/>
        <v>6</v>
      </c>
      <c r="D3957" s="48">
        <v>42534</v>
      </c>
      <c r="E3957" s="47">
        <v>19</v>
      </c>
      <c r="F3957" s="47">
        <v>17211</v>
      </c>
      <c r="G3957" s="47">
        <v>15685</v>
      </c>
    </row>
    <row r="3958" spans="3:7">
      <c r="C3958" s="49">
        <f t="shared" si="63"/>
        <v>6</v>
      </c>
      <c r="D3958" s="48">
        <v>42534</v>
      </c>
      <c r="E3958" s="47">
        <v>20</v>
      </c>
      <c r="F3958" s="47">
        <v>17341</v>
      </c>
      <c r="G3958" s="47">
        <v>15833</v>
      </c>
    </row>
    <row r="3959" spans="3:7">
      <c r="C3959" s="49">
        <f t="shared" si="63"/>
        <v>6</v>
      </c>
      <c r="D3959" s="48">
        <v>42534</v>
      </c>
      <c r="E3959" s="47">
        <v>21</v>
      </c>
      <c r="F3959" s="47">
        <v>17421</v>
      </c>
      <c r="G3959" s="47">
        <v>15914</v>
      </c>
    </row>
    <row r="3960" spans="3:7">
      <c r="C3960" s="49">
        <f t="shared" si="63"/>
        <v>6</v>
      </c>
      <c r="D3960" s="48">
        <v>42534</v>
      </c>
      <c r="E3960" s="47">
        <v>22</v>
      </c>
      <c r="F3960" s="47">
        <v>16846</v>
      </c>
      <c r="G3960" s="47">
        <v>15071</v>
      </c>
    </row>
    <row r="3961" spans="3:7">
      <c r="C3961" s="49">
        <f t="shared" si="63"/>
        <v>6</v>
      </c>
      <c r="D3961" s="48">
        <v>42534</v>
      </c>
      <c r="E3961" s="47">
        <v>23</v>
      </c>
      <c r="F3961" s="47">
        <v>15528</v>
      </c>
      <c r="G3961" s="47">
        <v>13766</v>
      </c>
    </row>
    <row r="3962" spans="3:7">
      <c r="C3962" s="49">
        <f t="shared" si="63"/>
        <v>6</v>
      </c>
      <c r="D3962" s="48">
        <v>42534</v>
      </c>
      <c r="E3962" s="47">
        <v>24</v>
      </c>
      <c r="F3962" s="47">
        <v>14965</v>
      </c>
      <c r="G3962" s="47">
        <v>12821</v>
      </c>
    </row>
    <row r="3963" spans="3:7">
      <c r="C3963" s="49">
        <f t="shared" si="63"/>
        <v>6</v>
      </c>
      <c r="D3963" s="48">
        <v>42535</v>
      </c>
      <c r="E3963" s="47">
        <v>1</v>
      </c>
      <c r="F3963" s="47">
        <v>14673</v>
      </c>
      <c r="G3963" s="47">
        <v>12251</v>
      </c>
    </row>
    <row r="3964" spans="3:7">
      <c r="C3964" s="49">
        <f t="shared" si="63"/>
        <v>6</v>
      </c>
      <c r="D3964" s="48">
        <v>42535</v>
      </c>
      <c r="E3964" s="47">
        <v>2</v>
      </c>
      <c r="F3964" s="47">
        <v>14263</v>
      </c>
      <c r="G3964" s="47">
        <v>11943</v>
      </c>
    </row>
    <row r="3965" spans="3:7">
      <c r="C3965" s="49">
        <f t="shared" si="63"/>
        <v>6</v>
      </c>
      <c r="D3965" s="48">
        <v>42535</v>
      </c>
      <c r="E3965" s="47">
        <v>3</v>
      </c>
      <c r="F3965" s="47">
        <v>14203</v>
      </c>
      <c r="G3965" s="47">
        <v>11824</v>
      </c>
    </row>
    <row r="3966" spans="3:7">
      <c r="C3966" s="49">
        <f t="shared" si="63"/>
        <v>6</v>
      </c>
      <c r="D3966" s="48">
        <v>42535</v>
      </c>
      <c r="E3966" s="47">
        <v>4</v>
      </c>
      <c r="F3966" s="47">
        <v>14213</v>
      </c>
      <c r="G3966" s="47">
        <v>11810</v>
      </c>
    </row>
    <row r="3967" spans="3:7">
      <c r="C3967" s="49">
        <f t="shared" si="63"/>
        <v>6</v>
      </c>
      <c r="D3967" s="48">
        <v>42535</v>
      </c>
      <c r="E3967" s="47">
        <v>5</v>
      </c>
      <c r="F3967" s="47">
        <v>14679</v>
      </c>
      <c r="G3967" s="47">
        <v>12162</v>
      </c>
    </row>
    <row r="3968" spans="3:7">
      <c r="C3968" s="49">
        <f t="shared" si="63"/>
        <v>6</v>
      </c>
      <c r="D3968" s="48">
        <v>42535</v>
      </c>
      <c r="E3968" s="47">
        <v>6</v>
      </c>
      <c r="F3968" s="47">
        <v>15214</v>
      </c>
      <c r="G3968" s="47">
        <v>13084</v>
      </c>
    </row>
    <row r="3969" spans="3:7">
      <c r="C3969" s="49">
        <f t="shared" si="63"/>
        <v>6</v>
      </c>
      <c r="D3969" s="48">
        <v>42535</v>
      </c>
      <c r="E3969" s="47">
        <v>7</v>
      </c>
      <c r="F3969" s="47">
        <v>16368</v>
      </c>
      <c r="G3969" s="47">
        <v>14359</v>
      </c>
    </row>
    <row r="3970" spans="3:7">
      <c r="C3970" s="49">
        <f t="shared" si="63"/>
        <v>6</v>
      </c>
      <c r="D3970" s="48">
        <v>42535</v>
      </c>
      <c r="E3970" s="47">
        <v>8</v>
      </c>
      <c r="F3970" s="47">
        <v>16724</v>
      </c>
      <c r="G3970" s="47">
        <v>14605</v>
      </c>
    </row>
    <row r="3971" spans="3:7">
      <c r="C3971" s="49">
        <f t="shared" si="63"/>
        <v>6</v>
      </c>
      <c r="D3971" s="48">
        <v>42535</v>
      </c>
      <c r="E3971" s="47">
        <v>9</v>
      </c>
      <c r="F3971" s="47">
        <v>16577</v>
      </c>
      <c r="G3971" s="47">
        <v>14468</v>
      </c>
    </row>
    <row r="3972" spans="3:7">
      <c r="C3972" s="49">
        <f t="shared" ref="C3972:C4035" si="64">MONTH(D3972)</f>
        <v>6</v>
      </c>
      <c r="D3972" s="48">
        <v>42535</v>
      </c>
      <c r="E3972" s="47">
        <v>10</v>
      </c>
      <c r="F3972" s="47">
        <v>16483</v>
      </c>
      <c r="G3972" s="47">
        <v>14589</v>
      </c>
    </row>
    <row r="3973" spans="3:7">
      <c r="C3973" s="49">
        <f t="shared" si="64"/>
        <v>6</v>
      </c>
      <c r="D3973" s="48">
        <v>42535</v>
      </c>
      <c r="E3973" s="47">
        <v>11</v>
      </c>
      <c r="F3973" s="47">
        <v>16294</v>
      </c>
      <c r="G3973" s="47">
        <v>14727</v>
      </c>
    </row>
    <row r="3974" spans="3:7">
      <c r="C3974" s="49">
        <f t="shared" si="64"/>
        <v>6</v>
      </c>
      <c r="D3974" s="48">
        <v>42535</v>
      </c>
      <c r="E3974" s="47">
        <v>12</v>
      </c>
      <c r="F3974" s="47">
        <v>16477</v>
      </c>
      <c r="G3974" s="47">
        <v>14824</v>
      </c>
    </row>
    <row r="3975" spans="3:7">
      <c r="C3975" s="49">
        <f t="shared" si="64"/>
        <v>6</v>
      </c>
      <c r="D3975" s="48">
        <v>42535</v>
      </c>
      <c r="E3975" s="47">
        <v>13</v>
      </c>
      <c r="F3975" s="47">
        <v>16822</v>
      </c>
      <c r="G3975" s="47">
        <v>14990</v>
      </c>
    </row>
    <row r="3976" spans="3:7">
      <c r="C3976" s="49">
        <f t="shared" si="64"/>
        <v>6</v>
      </c>
      <c r="D3976" s="48">
        <v>42535</v>
      </c>
      <c r="E3976" s="47">
        <v>14</v>
      </c>
      <c r="F3976" s="47">
        <v>16911</v>
      </c>
      <c r="G3976" s="47">
        <v>15090</v>
      </c>
    </row>
    <row r="3977" spans="3:7">
      <c r="C3977" s="49">
        <f t="shared" si="64"/>
        <v>6</v>
      </c>
      <c r="D3977" s="48">
        <v>42535</v>
      </c>
      <c r="E3977" s="47">
        <v>15</v>
      </c>
      <c r="F3977" s="47">
        <v>16944</v>
      </c>
      <c r="G3977" s="47">
        <v>15282</v>
      </c>
    </row>
    <row r="3978" spans="3:7">
      <c r="C3978" s="49">
        <f t="shared" si="64"/>
        <v>6</v>
      </c>
      <c r="D3978" s="48">
        <v>42535</v>
      </c>
      <c r="E3978" s="47">
        <v>16</v>
      </c>
      <c r="F3978" s="47">
        <v>17405</v>
      </c>
      <c r="G3978" s="47">
        <v>15671</v>
      </c>
    </row>
    <row r="3979" spans="3:7">
      <c r="C3979" s="49">
        <f t="shared" si="64"/>
        <v>6</v>
      </c>
      <c r="D3979" s="48">
        <v>42535</v>
      </c>
      <c r="E3979" s="47">
        <v>17</v>
      </c>
      <c r="F3979" s="47">
        <v>17686</v>
      </c>
      <c r="G3979" s="47">
        <v>16030</v>
      </c>
    </row>
    <row r="3980" spans="3:7">
      <c r="C3980" s="49">
        <f t="shared" si="64"/>
        <v>6</v>
      </c>
      <c r="D3980" s="48">
        <v>42535</v>
      </c>
      <c r="E3980" s="47">
        <v>18</v>
      </c>
      <c r="F3980" s="47">
        <v>17659</v>
      </c>
      <c r="G3980" s="47">
        <v>16227</v>
      </c>
    </row>
    <row r="3981" spans="3:7">
      <c r="C3981" s="49">
        <f t="shared" si="64"/>
        <v>6</v>
      </c>
      <c r="D3981" s="48">
        <v>42535</v>
      </c>
      <c r="E3981" s="47">
        <v>19</v>
      </c>
      <c r="F3981" s="47">
        <v>17875</v>
      </c>
      <c r="G3981" s="47">
        <v>16518</v>
      </c>
    </row>
    <row r="3982" spans="3:7">
      <c r="C3982" s="49">
        <f t="shared" si="64"/>
        <v>6</v>
      </c>
      <c r="D3982" s="48">
        <v>42535</v>
      </c>
      <c r="E3982" s="47">
        <v>20</v>
      </c>
      <c r="F3982" s="47">
        <v>17748</v>
      </c>
      <c r="G3982" s="47">
        <v>16590</v>
      </c>
    </row>
    <row r="3983" spans="3:7">
      <c r="C3983" s="49">
        <f t="shared" si="64"/>
        <v>6</v>
      </c>
      <c r="D3983" s="48">
        <v>42535</v>
      </c>
      <c r="E3983" s="47">
        <v>21</v>
      </c>
      <c r="F3983" s="47">
        <v>17837</v>
      </c>
      <c r="G3983" s="47">
        <v>16620</v>
      </c>
    </row>
    <row r="3984" spans="3:7">
      <c r="C3984" s="49">
        <f t="shared" si="64"/>
        <v>6</v>
      </c>
      <c r="D3984" s="48">
        <v>42535</v>
      </c>
      <c r="E3984" s="47">
        <v>22</v>
      </c>
      <c r="F3984" s="47">
        <v>17085</v>
      </c>
      <c r="G3984" s="47">
        <v>15588</v>
      </c>
    </row>
    <row r="3985" spans="3:7">
      <c r="C3985" s="49">
        <f t="shared" si="64"/>
        <v>6</v>
      </c>
      <c r="D3985" s="48">
        <v>42535</v>
      </c>
      <c r="E3985" s="47">
        <v>23</v>
      </c>
      <c r="F3985" s="47">
        <v>15731</v>
      </c>
      <c r="G3985" s="47">
        <v>14115</v>
      </c>
    </row>
    <row r="3986" spans="3:7">
      <c r="C3986" s="49">
        <f t="shared" si="64"/>
        <v>6</v>
      </c>
      <c r="D3986" s="48">
        <v>42535</v>
      </c>
      <c r="E3986" s="47">
        <v>24</v>
      </c>
      <c r="F3986" s="47">
        <v>15275</v>
      </c>
      <c r="G3986" s="47">
        <v>13080</v>
      </c>
    </row>
    <row r="3987" spans="3:7">
      <c r="C3987" s="49">
        <f t="shared" si="64"/>
        <v>6</v>
      </c>
      <c r="D3987" s="48">
        <v>42536</v>
      </c>
      <c r="E3987" s="47">
        <v>1</v>
      </c>
      <c r="F3987" s="47">
        <v>15169</v>
      </c>
      <c r="G3987" s="47">
        <v>12475</v>
      </c>
    </row>
    <row r="3988" spans="3:7">
      <c r="C3988" s="49">
        <f t="shared" si="64"/>
        <v>6</v>
      </c>
      <c r="D3988" s="48">
        <v>42536</v>
      </c>
      <c r="E3988" s="47">
        <v>2</v>
      </c>
      <c r="F3988" s="47">
        <v>14638</v>
      </c>
      <c r="G3988" s="47">
        <v>12144</v>
      </c>
    </row>
    <row r="3989" spans="3:7">
      <c r="C3989" s="49">
        <f t="shared" si="64"/>
        <v>6</v>
      </c>
      <c r="D3989" s="48">
        <v>42536</v>
      </c>
      <c r="E3989" s="47">
        <v>3</v>
      </c>
      <c r="F3989" s="47">
        <v>14392</v>
      </c>
      <c r="G3989" s="47">
        <v>11971</v>
      </c>
    </row>
    <row r="3990" spans="3:7">
      <c r="C3990" s="49">
        <f t="shared" si="64"/>
        <v>6</v>
      </c>
      <c r="D3990" s="48">
        <v>42536</v>
      </c>
      <c r="E3990" s="47">
        <v>4</v>
      </c>
      <c r="F3990" s="47">
        <v>14440</v>
      </c>
      <c r="G3990" s="47">
        <v>11886</v>
      </c>
    </row>
    <row r="3991" spans="3:7">
      <c r="C3991" s="49">
        <f t="shared" si="64"/>
        <v>6</v>
      </c>
      <c r="D3991" s="48">
        <v>42536</v>
      </c>
      <c r="E3991" s="47">
        <v>5</v>
      </c>
      <c r="F3991" s="47">
        <v>14808</v>
      </c>
      <c r="G3991" s="47">
        <v>12232</v>
      </c>
    </row>
    <row r="3992" spans="3:7">
      <c r="C3992" s="49">
        <f t="shared" si="64"/>
        <v>6</v>
      </c>
      <c r="D3992" s="48">
        <v>42536</v>
      </c>
      <c r="E3992" s="47">
        <v>6</v>
      </c>
      <c r="F3992" s="47">
        <v>15444</v>
      </c>
      <c r="G3992" s="47">
        <v>13204</v>
      </c>
    </row>
    <row r="3993" spans="3:7">
      <c r="C3993" s="49">
        <f t="shared" si="64"/>
        <v>6</v>
      </c>
      <c r="D3993" s="48">
        <v>42536</v>
      </c>
      <c r="E3993" s="47">
        <v>7</v>
      </c>
      <c r="F3993" s="47">
        <v>16202</v>
      </c>
      <c r="G3993" s="47">
        <v>14518</v>
      </c>
    </row>
    <row r="3994" spans="3:7">
      <c r="C3994" s="49">
        <f t="shared" si="64"/>
        <v>6</v>
      </c>
      <c r="D3994" s="48">
        <v>42536</v>
      </c>
      <c r="E3994" s="47">
        <v>8</v>
      </c>
      <c r="F3994" s="47">
        <v>16389</v>
      </c>
      <c r="G3994" s="47">
        <v>14918</v>
      </c>
    </row>
    <row r="3995" spans="3:7">
      <c r="C3995" s="49">
        <f t="shared" si="64"/>
        <v>6</v>
      </c>
      <c r="D3995" s="48">
        <v>42536</v>
      </c>
      <c r="E3995" s="47">
        <v>9</v>
      </c>
      <c r="F3995" s="47">
        <v>16885</v>
      </c>
      <c r="G3995" s="47">
        <v>15174</v>
      </c>
    </row>
    <row r="3996" spans="3:7">
      <c r="C3996" s="49">
        <f t="shared" si="64"/>
        <v>6</v>
      </c>
      <c r="D3996" s="48">
        <v>42536</v>
      </c>
      <c r="E3996" s="47">
        <v>10</v>
      </c>
      <c r="F3996" s="47">
        <v>17350</v>
      </c>
      <c r="G3996" s="47">
        <v>15522</v>
      </c>
    </row>
    <row r="3997" spans="3:7">
      <c r="C3997" s="49">
        <f t="shared" si="64"/>
        <v>6</v>
      </c>
      <c r="D3997" s="48">
        <v>42536</v>
      </c>
      <c r="E3997" s="47">
        <v>11</v>
      </c>
      <c r="F3997" s="47">
        <v>17819</v>
      </c>
      <c r="G3997" s="47">
        <v>15782</v>
      </c>
    </row>
    <row r="3998" spans="3:7">
      <c r="C3998" s="49">
        <f t="shared" si="64"/>
        <v>6</v>
      </c>
      <c r="D3998" s="48">
        <v>42536</v>
      </c>
      <c r="E3998" s="47">
        <v>12</v>
      </c>
      <c r="F3998" s="47">
        <v>18115</v>
      </c>
      <c r="G3998" s="47">
        <v>16014</v>
      </c>
    </row>
    <row r="3999" spans="3:7">
      <c r="C3999" s="49">
        <f t="shared" si="64"/>
        <v>6</v>
      </c>
      <c r="D3999" s="48">
        <v>42536</v>
      </c>
      <c r="E3999" s="47">
        <v>13</v>
      </c>
      <c r="F3999" s="47">
        <v>18058</v>
      </c>
      <c r="G3999" s="47">
        <v>16249</v>
      </c>
    </row>
    <row r="4000" spans="3:7">
      <c r="C4000" s="49">
        <f t="shared" si="64"/>
        <v>6</v>
      </c>
      <c r="D4000" s="48">
        <v>42536</v>
      </c>
      <c r="E4000" s="47">
        <v>14</v>
      </c>
      <c r="F4000" s="47">
        <v>18124</v>
      </c>
      <c r="G4000" s="47">
        <v>16497</v>
      </c>
    </row>
    <row r="4001" spans="3:7">
      <c r="C4001" s="49">
        <f t="shared" si="64"/>
        <v>6</v>
      </c>
      <c r="D4001" s="48">
        <v>42536</v>
      </c>
      <c r="E4001" s="47">
        <v>15</v>
      </c>
      <c r="F4001" s="47">
        <v>18164</v>
      </c>
      <c r="G4001" s="47">
        <v>16653</v>
      </c>
    </row>
    <row r="4002" spans="3:7">
      <c r="C4002" s="49">
        <f t="shared" si="64"/>
        <v>6</v>
      </c>
      <c r="D4002" s="48">
        <v>42536</v>
      </c>
      <c r="E4002" s="47">
        <v>16</v>
      </c>
      <c r="F4002" s="47">
        <v>17941</v>
      </c>
      <c r="G4002" s="47">
        <v>16765</v>
      </c>
    </row>
    <row r="4003" spans="3:7">
      <c r="C4003" s="49">
        <f t="shared" si="64"/>
        <v>6</v>
      </c>
      <c r="D4003" s="48">
        <v>42536</v>
      </c>
      <c r="E4003" s="47">
        <v>17</v>
      </c>
      <c r="F4003" s="47">
        <v>18503</v>
      </c>
      <c r="G4003" s="47">
        <v>16947</v>
      </c>
    </row>
    <row r="4004" spans="3:7">
      <c r="C4004" s="49">
        <f t="shared" si="64"/>
        <v>6</v>
      </c>
      <c r="D4004" s="48">
        <v>42536</v>
      </c>
      <c r="E4004" s="47">
        <v>18</v>
      </c>
      <c r="F4004" s="47">
        <v>18278</v>
      </c>
      <c r="G4004" s="47">
        <v>16721</v>
      </c>
    </row>
    <row r="4005" spans="3:7">
      <c r="C4005" s="49">
        <f t="shared" si="64"/>
        <v>6</v>
      </c>
      <c r="D4005" s="48">
        <v>42536</v>
      </c>
      <c r="E4005" s="47">
        <v>19</v>
      </c>
      <c r="F4005" s="47">
        <v>18191</v>
      </c>
      <c r="G4005" s="47">
        <v>16614</v>
      </c>
    </row>
    <row r="4006" spans="3:7">
      <c r="C4006" s="49">
        <f t="shared" si="64"/>
        <v>6</v>
      </c>
      <c r="D4006" s="48">
        <v>42536</v>
      </c>
      <c r="E4006" s="47">
        <v>20</v>
      </c>
      <c r="F4006" s="47">
        <v>18132</v>
      </c>
      <c r="G4006" s="47">
        <v>16639</v>
      </c>
    </row>
    <row r="4007" spans="3:7">
      <c r="C4007" s="49">
        <f t="shared" si="64"/>
        <v>6</v>
      </c>
      <c r="D4007" s="48">
        <v>42536</v>
      </c>
      <c r="E4007" s="47">
        <v>21</v>
      </c>
      <c r="F4007" s="47">
        <v>18385</v>
      </c>
      <c r="G4007" s="47">
        <v>16803</v>
      </c>
    </row>
    <row r="4008" spans="3:7">
      <c r="C4008" s="49">
        <f t="shared" si="64"/>
        <v>6</v>
      </c>
      <c r="D4008" s="48">
        <v>42536</v>
      </c>
      <c r="E4008" s="47">
        <v>22</v>
      </c>
      <c r="F4008" s="47">
        <v>17470</v>
      </c>
      <c r="G4008" s="47">
        <v>15614</v>
      </c>
    </row>
    <row r="4009" spans="3:7">
      <c r="C4009" s="49">
        <f t="shared" si="64"/>
        <v>6</v>
      </c>
      <c r="D4009" s="48">
        <v>42536</v>
      </c>
      <c r="E4009" s="47">
        <v>23</v>
      </c>
      <c r="F4009" s="47">
        <v>15956</v>
      </c>
      <c r="G4009" s="47">
        <v>14030</v>
      </c>
    </row>
    <row r="4010" spans="3:7">
      <c r="C4010" s="49">
        <f t="shared" si="64"/>
        <v>6</v>
      </c>
      <c r="D4010" s="48">
        <v>42536</v>
      </c>
      <c r="E4010" s="47">
        <v>24</v>
      </c>
      <c r="F4010" s="47">
        <v>15161</v>
      </c>
      <c r="G4010" s="47">
        <v>13047</v>
      </c>
    </row>
    <row r="4011" spans="3:7">
      <c r="C4011" s="49">
        <f t="shared" si="64"/>
        <v>6</v>
      </c>
      <c r="D4011" s="48">
        <v>42537</v>
      </c>
      <c r="E4011" s="47">
        <v>1</v>
      </c>
      <c r="F4011" s="47">
        <v>14627</v>
      </c>
      <c r="G4011" s="47">
        <v>12589</v>
      </c>
    </row>
    <row r="4012" spans="3:7">
      <c r="C4012" s="49">
        <f t="shared" si="64"/>
        <v>6</v>
      </c>
      <c r="D4012" s="48">
        <v>42537</v>
      </c>
      <c r="E4012" s="47">
        <v>2</v>
      </c>
      <c r="F4012" s="47">
        <v>14760</v>
      </c>
      <c r="G4012" s="47">
        <v>12262</v>
      </c>
    </row>
    <row r="4013" spans="3:7">
      <c r="C4013" s="49">
        <f t="shared" si="64"/>
        <v>6</v>
      </c>
      <c r="D4013" s="48">
        <v>42537</v>
      </c>
      <c r="E4013" s="47">
        <v>3</v>
      </c>
      <c r="F4013" s="47">
        <v>14732</v>
      </c>
      <c r="G4013" s="47">
        <v>12099</v>
      </c>
    </row>
    <row r="4014" spans="3:7">
      <c r="C4014" s="49">
        <f t="shared" si="64"/>
        <v>6</v>
      </c>
      <c r="D4014" s="48">
        <v>42537</v>
      </c>
      <c r="E4014" s="47">
        <v>4</v>
      </c>
      <c r="F4014" s="47">
        <v>14597</v>
      </c>
      <c r="G4014" s="47">
        <v>12038</v>
      </c>
    </row>
    <row r="4015" spans="3:7">
      <c r="C4015" s="49">
        <f t="shared" si="64"/>
        <v>6</v>
      </c>
      <c r="D4015" s="48">
        <v>42537</v>
      </c>
      <c r="E4015" s="47">
        <v>5</v>
      </c>
      <c r="F4015" s="47">
        <v>14628</v>
      </c>
      <c r="G4015" s="47">
        <v>12372</v>
      </c>
    </row>
    <row r="4016" spans="3:7">
      <c r="C4016" s="49">
        <f t="shared" si="64"/>
        <v>6</v>
      </c>
      <c r="D4016" s="48">
        <v>42537</v>
      </c>
      <c r="E4016" s="47">
        <v>6</v>
      </c>
      <c r="F4016" s="47">
        <v>15441</v>
      </c>
      <c r="G4016" s="47">
        <v>13308</v>
      </c>
    </row>
    <row r="4017" spans="3:7">
      <c r="C4017" s="49">
        <f t="shared" si="64"/>
        <v>6</v>
      </c>
      <c r="D4017" s="48">
        <v>42537</v>
      </c>
      <c r="E4017" s="47">
        <v>7</v>
      </c>
      <c r="F4017" s="47">
        <v>16866</v>
      </c>
      <c r="G4017" s="47">
        <v>14816</v>
      </c>
    </row>
    <row r="4018" spans="3:7">
      <c r="C4018" s="49">
        <f t="shared" si="64"/>
        <v>6</v>
      </c>
      <c r="D4018" s="48">
        <v>42537</v>
      </c>
      <c r="E4018" s="47">
        <v>8</v>
      </c>
      <c r="F4018" s="47">
        <v>17113</v>
      </c>
      <c r="G4018" s="47">
        <v>15541</v>
      </c>
    </row>
    <row r="4019" spans="3:7">
      <c r="C4019" s="49">
        <f t="shared" si="64"/>
        <v>6</v>
      </c>
      <c r="D4019" s="48">
        <v>42537</v>
      </c>
      <c r="E4019" s="47">
        <v>9</v>
      </c>
      <c r="F4019" s="47">
        <v>17506</v>
      </c>
      <c r="G4019" s="47">
        <v>15964</v>
      </c>
    </row>
    <row r="4020" spans="3:7">
      <c r="C4020" s="49">
        <f t="shared" si="64"/>
        <v>6</v>
      </c>
      <c r="D4020" s="48">
        <v>42537</v>
      </c>
      <c r="E4020" s="47">
        <v>10</v>
      </c>
      <c r="F4020" s="47">
        <v>17749</v>
      </c>
      <c r="G4020" s="47">
        <v>16267</v>
      </c>
    </row>
    <row r="4021" spans="3:7">
      <c r="C4021" s="49">
        <f t="shared" si="64"/>
        <v>6</v>
      </c>
      <c r="D4021" s="48">
        <v>42537</v>
      </c>
      <c r="E4021" s="47">
        <v>11</v>
      </c>
      <c r="F4021" s="47">
        <v>17700</v>
      </c>
      <c r="G4021" s="47">
        <v>16414</v>
      </c>
    </row>
    <row r="4022" spans="3:7">
      <c r="C4022" s="49">
        <f t="shared" si="64"/>
        <v>6</v>
      </c>
      <c r="D4022" s="48">
        <v>42537</v>
      </c>
      <c r="E4022" s="47">
        <v>12</v>
      </c>
      <c r="F4022" s="47">
        <v>18180</v>
      </c>
      <c r="G4022" s="47">
        <v>16490</v>
      </c>
    </row>
    <row r="4023" spans="3:7">
      <c r="C4023" s="49">
        <f t="shared" si="64"/>
        <v>6</v>
      </c>
      <c r="D4023" s="48">
        <v>42537</v>
      </c>
      <c r="E4023" s="47">
        <v>13</v>
      </c>
      <c r="F4023" s="47">
        <v>18329</v>
      </c>
      <c r="G4023" s="47">
        <v>16606</v>
      </c>
    </row>
    <row r="4024" spans="3:7">
      <c r="C4024" s="49">
        <f t="shared" si="64"/>
        <v>6</v>
      </c>
      <c r="D4024" s="48">
        <v>42537</v>
      </c>
      <c r="E4024" s="47">
        <v>14</v>
      </c>
      <c r="F4024" s="47">
        <v>18748</v>
      </c>
      <c r="G4024" s="47">
        <v>16863</v>
      </c>
    </row>
    <row r="4025" spans="3:7">
      <c r="C4025" s="49">
        <f t="shared" si="64"/>
        <v>6</v>
      </c>
      <c r="D4025" s="48">
        <v>42537</v>
      </c>
      <c r="E4025" s="47">
        <v>15</v>
      </c>
      <c r="F4025" s="47">
        <v>18938</v>
      </c>
      <c r="G4025" s="47">
        <v>17061</v>
      </c>
    </row>
    <row r="4026" spans="3:7">
      <c r="C4026" s="49">
        <f t="shared" si="64"/>
        <v>6</v>
      </c>
      <c r="D4026" s="48">
        <v>42537</v>
      </c>
      <c r="E4026" s="47">
        <v>16</v>
      </c>
      <c r="F4026" s="47">
        <v>19284</v>
      </c>
      <c r="G4026" s="47">
        <v>17548</v>
      </c>
    </row>
    <row r="4027" spans="3:7">
      <c r="C4027" s="49">
        <f t="shared" si="64"/>
        <v>6</v>
      </c>
      <c r="D4027" s="48">
        <v>42537</v>
      </c>
      <c r="E4027" s="47">
        <v>17</v>
      </c>
      <c r="F4027" s="47">
        <v>19086</v>
      </c>
      <c r="G4027" s="47">
        <v>17749</v>
      </c>
    </row>
    <row r="4028" spans="3:7">
      <c r="C4028" s="49">
        <f t="shared" si="64"/>
        <v>6</v>
      </c>
      <c r="D4028" s="48">
        <v>42537</v>
      </c>
      <c r="E4028" s="47">
        <v>18</v>
      </c>
      <c r="F4028" s="47">
        <v>19245</v>
      </c>
      <c r="G4028" s="47">
        <v>17733</v>
      </c>
    </row>
    <row r="4029" spans="3:7">
      <c r="C4029" s="49">
        <f t="shared" si="64"/>
        <v>6</v>
      </c>
      <c r="D4029" s="48">
        <v>42537</v>
      </c>
      <c r="E4029" s="47">
        <v>19</v>
      </c>
      <c r="F4029" s="47">
        <v>19598</v>
      </c>
      <c r="G4029" s="47">
        <v>17915</v>
      </c>
    </row>
    <row r="4030" spans="3:7">
      <c r="C4030" s="49">
        <f t="shared" si="64"/>
        <v>6</v>
      </c>
      <c r="D4030" s="48">
        <v>42537</v>
      </c>
      <c r="E4030" s="47">
        <v>20</v>
      </c>
      <c r="F4030" s="47">
        <v>19347</v>
      </c>
      <c r="G4030" s="47">
        <v>17787</v>
      </c>
    </row>
    <row r="4031" spans="3:7">
      <c r="C4031" s="49">
        <f t="shared" si="64"/>
        <v>6</v>
      </c>
      <c r="D4031" s="48">
        <v>42537</v>
      </c>
      <c r="E4031" s="47">
        <v>21</v>
      </c>
      <c r="F4031" s="47">
        <v>18935</v>
      </c>
      <c r="G4031" s="47">
        <v>17637</v>
      </c>
    </row>
    <row r="4032" spans="3:7">
      <c r="C4032" s="49">
        <f t="shared" si="64"/>
        <v>6</v>
      </c>
      <c r="D4032" s="48">
        <v>42537</v>
      </c>
      <c r="E4032" s="47">
        <v>22</v>
      </c>
      <c r="F4032" s="47">
        <v>18341</v>
      </c>
      <c r="G4032" s="47">
        <v>16640</v>
      </c>
    </row>
    <row r="4033" spans="3:7">
      <c r="C4033" s="49">
        <f t="shared" si="64"/>
        <v>6</v>
      </c>
      <c r="D4033" s="48">
        <v>42537</v>
      </c>
      <c r="E4033" s="47">
        <v>23</v>
      </c>
      <c r="F4033" s="47">
        <v>16854</v>
      </c>
      <c r="G4033" s="47">
        <v>15143</v>
      </c>
    </row>
    <row r="4034" spans="3:7">
      <c r="C4034" s="49">
        <f t="shared" si="64"/>
        <v>6</v>
      </c>
      <c r="D4034" s="48">
        <v>42537</v>
      </c>
      <c r="E4034" s="47">
        <v>24</v>
      </c>
      <c r="F4034" s="47">
        <v>16238</v>
      </c>
      <c r="G4034" s="47">
        <v>13893</v>
      </c>
    </row>
    <row r="4035" spans="3:7">
      <c r="C4035" s="49">
        <f t="shared" si="64"/>
        <v>6</v>
      </c>
      <c r="D4035" s="48">
        <v>42538</v>
      </c>
      <c r="E4035" s="47">
        <v>1</v>
      </c>
      <c r="F4035" s="47">
        <v>15321</v>
      </c>
      <c r="G4035" s="47">
        <v>13122</v>
      </c>
    </row>
    <row r="4036" spans="3:7">
      <c r="C4036" s="49">
        <f t="shared" ref="C4036:C4099" si="65">MONTH(D4036)</f>
        <v>6</v>
      </c>
      <c r="D4036" s="48">
        <v>42538</v>
      </c>
      <c r="E4036" s="47">
        <v>2</v>
      </c>
      <c r="F4036" s="47">
        <v>14703</v>
      </c>
      <c r="G4036" s="47">
        <v>12375</v>
      </c>
    </row>
    <row r="4037" spans="3:7">
      <c r="C4037" s="49">
        <f t="shared" si="65"/>
        <v>6</v>
      </c>
      <c r="D4037" s="48">
        <v>42538</v>
      </c>
      <c r="E4037" s="47">
        <v>3</v>
      </c>
      <c r="F4037" s="47">
        <v>14537</v>
      </c>
      <c r="G4037" s="47">
        <v>12239</v>
      </c>
    </row>
    <row r="4038" spans="3:7">
      <c r="C4038" s="49">
        <f t="shared" si="65"/>
        <v>6</v>
      </c>
      <c r="D4038" s="48">
        <v>42538</v>
      </c>
      <c r="E4038" s="47">
        <v>4</v>
      </c>
      <c r="F4038" s="47">
        <v>14507</v>
      </c>
      <c r="G4038" s="47">
        <v>12217</v>
      </c>
    </row>
    <row r="4039" spans="3:7">
      <c r="C4039" s="49">
        <f t="shared" si="65"/>
        <v>6</v>
      </c>
      <c r="D4039" s="48">
        <v>42538</v>
      </c>
      <c r="E4039" s="47">
        <v>5</v>
      </c>
      <c r="F4039" s="47">
        <v>14913</v>
      </c>
      <c r="G4039" s="47">
        <v>12491</v>
      </c>
    </row>
    <row r="4040" spans="3:7">
      <c r="C4040" s="49">
        <f t="shared" si="65"/>
        <v>6</v>
      </c>
      <c r="D4040" s="48">
        <v>42538</v>
      </c>
      <c r="E4040" s="47">
        <v>6</v>
      </c>
      <c r="F4040" s="47">
        <v>15501</v>
      </c>
      <c r="G4040" s="47">
        <v>13395</v>
      </c>
    </row>
    <row r="4041" spans="3:7">
      <c r="C4041" s="49">
        <f t="shared" si="65"/>
        <v>6</v>
      </c>
      <c r="D4041" s="48">
        <v>42538</v>
      </c>
      <c r="E4041" s="47">
        <v>7</v>
      </c>
      <c r="F4041" s="47">
        <v>16294</v>
      </c>
      <c r="G4041" s="47">
        <v>14925</v>
      </c>
    </row>
    <row r="4042" spans="3:7">
      <c r="C4042" s="49">
        <f t="shared" si="65"/>
        <v>6</v>
      </c>
      <c r="D4042" s="48">
        <v>42538</v>
      </c>
      <c r="E4042" s="47">
        <v>8</v>
      </c>
      <c r="F4042" s="47">
        <v>17646</v>
      </c>
      <c r="G4042" s="47">
        <v>15906</v>
      </c>
    </row>
    <row r="4043" spans="3:7">
      <c r="C4043" s="49">
        <f t="shared" si="65"/>
        <v>6</v>
      </c>
      <c r="D4043" s="48">
        <v>42538</v>
      </c>
      <c r="E4043" s="47">
        <v>9</v>
      </c>
      <c r="F4043" s="47">
        <v>17644</v>
      </c>
      <c r="G4043" s="47">
        <v>16323</v>
      </c>
    </row>
    <row r="4044" spans="3:7">
      <c r="C4044" s="49">
        <f t="shared" si="65"/>
        <v>6</v>
      </c>
      <c r="D4044" s="48">
        <v>42538</v>
      </c>
      <c r="E4044" s="47">
        <v>10</v>
      </c>
      <c r="F4044" s="47">
        <v>18051</v>
      </c>
      <c r="G4044" s="47">
        <v>16722</v>
      </c>
    </row>
    <row r="4045" spans="3:7">
      <c r="C4045" s="49">
        <f t="shared" si="65"/>
        <v>6</v>
      </c>
      <c r="D4045" s="48">
        <v>42538</v>
      </c>
      <c r="E4045" s="47">
        <v>11</v>
      </c>
      <c r="F4045" s="47">
        <v>18459</v>
      </c>
      <c r="G4045" s="47">
        <v>17275</v>
      </c>
    </row>
    <row r="4046" spans="3:7">
      <c r="C4046" s="49">
        <f t="shared" si="65"/>
        <v>6</v>
      </c>
      <c r="D4046" s="48">
        <v>42538</v>
      </c>
      <c r="E4046" s="47">
        <v>12</v>
      </c>
      <c r="F4046" s="47">
        <v>18711</v>
      </c>
      <c r="G4046" s="47">
        <v>17499</v>
      </c>
    </row>
    <row r="4047" spans="3:7">
      <c r="C4047" s="49">
        <f t="shared" si="65"/>
        <v>6</v>
      </c>
      <c r="D4047" s="48">
        <v>42538</v>
      </c>
      <c r="E4047" s="47">
        <v>13</v>
      </c>
      <c r="F4047" s="47">
        <v>18891</v>
      </c>
      <c r="G4047" s="47">
        <v>17743</v>
      </c>
    </row>
    <row r="4048" spans="3:7">
      <c r="C4048" s="49">
        <f t="shared" si="65"/>
        <v>6</v>
      </c>
      <c r="D4048" s="48">
        <v>42538</v>
      </c>
      <c r="E4048" s="47">
        <v>14</v>
      </c>
      <c r="F4048" s="47">
        <v>19294</v>
      </c>
      <c r="G4048" s="47">
        <v>18051</v>
      </c>
    </row>
    <row r="4049" spans="3:7">
      <c r="C4049" s="49">
        <f t="shared" si="65"/>
        <v>6</v>
      </c>
      <c r="D4049" s="48">
        <v>42538</v>
      </c>
      <c r="E4049" s="47">
        <v>15</v>
      </c>
      <c r="F4049" s="47">
        <v>19710</v>
      </c>
      <c r="G4049" s="47">
        <v>18447</v>
      </c>
    </row>
    <row r="4050" spans="3:7">
      <c r="C4050" s="49">
        <f t="shared" si="65"/>
        <v>6</v>
      </c>
      <c r="D4050" s="48">
        <v>42538</v>
      </c>
      <c r="E4050" s="47">
        <v>16</v>
      </c>
      <c r="F4050" s="47">
        <v>20172</v>
      </c>
      <c r="G4050" s="47">
        <v>18993</v>
      </c>
    </row>
    <row r="4051" spans="3:7">
      <c r="C4051" s="49">
        <f t="shared" si="65"/>
        <v>6</v>
      </c>
      <c r="D4051" s="48">
        <v>42538</v>
      </c>
      <c r="E4051" s="47">
        <v>17</v>
      </c>
      <c r="F4051" s="47">
        <v>20491</v>
      </c>
      <c r="G4051" s="47">
        <v>19333</v>
      </c>
    </row>
    <row r="4052" spans="3:7">
      <c r="C4052" s="49">
        <f t="shared" si="65"/>
        <v>6</v>
      </c>
      <c r="D4052" s="48">
        <v>42538</v>
      </c>
      <c r="E4052" s="47">
        <v>18</v>
      </c>
      <c r="F4052" s="47">
        <v>20735</v>
      </c>
      <c r="G4052" s="47">
        <v>19550</v>
      </c>
    </row>
    <row r="4053" spans="3:7">
      <c r="C4053" s="49">
        <f t="shared" si="65"/>
        <v>6</v>
      </c>
      <c r="D4053" s="48">
        <v>42538</v>
      </c>
      <c r="E4053" s="47">
        <v>19</v>
      </c>
      <c r="F4053" s="47">
        <v>20747</v>
      </c>
      <c r="G4053" s="47">
        <v>19670</v>
      </c>
    </row>
    <row r="4054" spans="3:7">
      <c r="C4054" s="49">
        <f t="shared" si="65"/>
        <v>6</v>
      </c>
      <c r="D4054" s="48">
        <v>42538</v>
      </c>
      <c r="E4054" s="47">
        <v>20</v>
      </c>
      <c r="F4054" s="47">
        <v>20450</v>
      </c>
      <c r="G4054" s="47">
        <v>19373</v>
      </c>
    </row>
    <row r="4055" spans="3:7">
      <c r="C4055" s="49">
        <f t="shared" si="65"/>
        <v>6</v>
      </c>
      <c r="D4055" s="48">
        <v>42538</v>
      </c>
      <c r="E4055" s="47">
        <v>21</v>
      </c>
      <c r="F4055" s="47">
        <v>19543</v>
      </c>
      <c r="G4055" s="47">
        <v>18921</v>
      </c>
    </row>
    <row r="4056" spans="3:7">
      <c r="C4056" s="49">
        <f t="shared" si="65"/>
        <v>6</v>
      </c>
      <c r="D4056" s="48">
        <v>42538</v>
      </c>
      <c r="E4056" s="47">
        <v>22</v>
      </c>
      <c r="F4056" s="47">
        <v>18929</v>
      </c>
      <c r="G4056" s="47">
        <v>17832</v>
      </c>
    </row>
    <row r="4057" spans="3:7">
      <c r="C4057" s="49">
        <f t="shared" si="65"/>
        <v>6</v>
      </c>
      <c r="D4057" s="48">
        <v>42538</v>
      </c>
      <c r="E4057" s="47">
        <v>23</v>
      </c>
      <c r="F4057" s="47">
        <v>17842</v>
      </c>
      <c r="G4057" s="47">
        <v>16135</v>
      </c>
    </row>
    <row r="4058" spans="3:7">
      <c r="C4058" s="49">
        <f t="shared" si="65"/>
        <v>6</v>
      </c>
      <c r="D4058" s="48">
        <v>42538</v>
      </c>
      <c r="E4058" s="47">
        <v>24</v>
      </c>
      <c r="F4058" s="47">
        <v>16672</v>
      </c>
      <c r="G4058" s="47">
        <v>14673</v>
      </c>
    </row>
    <row r="4059" spans="3:7">
      <c r="C4059" s="49">
        <f t="shared" si="65"/>
        <v>6</v>
      </c>
      <c r="D4059" s="48">
        <v>42539</v>
      </c>
      <c r="E4059" s="47">
        <v>1</v>
      </c>
      <c r="F4059" s="47">
        <v>16388</v>
      </c>
      <c r="G4059" s="47">
        <v>13773</v>
      </c>
    </row>
    <row r="4060" spans="3:7">
      <c r="C4060" s="49">
        <f t="shared" si="65"/>
        <v>6</v>
      </c>
      <c r="D4060" s="48">
        <v>42539</v>
      </c>
      <c r="E4060" s="47">
        <v>2</v>
      </c>
      <c r="F4060" s="47">
        <v>15835</v>
      </c>
      <c r="G4060" s="47">
        <v>13093</v>
      </c>
    </row>
    <row r="4061" spans="3:7">
      <c r="C4061" s="49">
        <f t="shared" si="65"/>
        <v>6</v>
      </c>
      <c r="D4061" s="48">
        <v>42539</v>
      </c>
      <c r="E4061" s="47">
        <v>3</v>
      </c>
      <c r="F4061" s="47">
        <v>15521</v>
      </c>
      <c r="G4061" s="47">
        <v>12659</v>
      </c>
    </row>
    <row r="4062" spans="3:7">
      <c r="C4062" s="49">
        <f t="shared" si="65"/>
        <v>6</v>
      </c>
      <c r="D4062" s="48">
        <v>42539</v>
      </c>
      <c r="E4062" s="47">
        <v>4</v>
      </c>
      <c r="F4062" s="47">
        <v>15212</v>
      </c>
      <c r="G4062" s="47">
        <v>12311</v>
      </c>
    </row>
    <row r="4063" spans="3:7">
      <c r="C4063" s="49">
        <f t="shared" si="65"/>
        <v>6</v>
      </c>
      <c r="D4063" s="48">
        <v>42539</v>
      </c>
      <c r="E4063" s="47">
        <v>5</v>
      </c>
      <c r="F4063" s="47">
        <v>14621</v>
      </c>
      <c r="G4063" s="47">
        <v>12150</v>
      </c>
    </row>
    <row r="4064" spans="3:7">
      <c r="C4064" s="49">
        <f t="shared" si="65"/>
        <v>6</v>
      </c>
      <c r="D4064" s="48">
        <v>42539</v>
      </c>
      <c r="E4064" s="47">
        <v>6</v>
      </c>
      <c r="F4064" s="47">
        <v>14570</v>
      </c>
      <c r="G4064" s="47">
        <v>12315</v>
      </c>
    </row>
    <row r="4065" spans="3:7">
      <c r="C4065" s="49">
        <f t="shared" si="65"/>
        <v>6</v>
      </c>
      <c r="D4065" s="48">
        <v>42539</v>
      </c>
      <c r="E4065" s="47">
        <v>7</v>
      </c>
      <c r="F4065" s="47">
        <v>15521</v>
      </c>
      <c r="G4065" s="47">
        <v>13276</v>
      </c>
    </row>
    <row r="4066" spans="3:7">
      <c r="C4066" s="49">
        <f t="shared" si="65"/>
        <v>6</v>
      </c>
      <c r="D4066" s="48">
        <v>42539</v>
      </c>
      <c r="E4066" s="47">
        <v>8</v>
      </c>
      <c r="F4066" s="47">
        <v>16197</v>
      </c>
      <c r="G4066" s="47">
        <v>14467</v>
      </c>
    </row>
    <row r="4067" spans="3:7">
      <c r="C4067" s="49">
        <f t="shared" si="65"/>
        <v>6</v>
      </c>
      <c r="D4067" s="48">
        <v>42539</v>
      </c>
      <c r="E4067" s="47">
        <v>9</v>
      </c>
      <c r="F4067" s="47">
        <v>17170</v>
      </c>
      <c r="G4067" s="47">
        <v>15485</v>
      </c>
    </row>
    <row r="4068" spans="3:7">
      <c r="C4068" s="49">
        <f t="shared" si="65"/>
        <v>6</v>
      </c>
      <c r="D4068" s="48">
        <v>42539</v>
      </c>
      <c r="E4068" s="47">
        <v>10</v>
      </c>
      <c r="F4068" s="47">
        <v>17847</v>
      </c>
      <c r="G4068" s="47">
        <v>16134</v>
      </c>
    </row>
    <row r="4069" spans="3:7">
      <c r="C4069" s="49">
        <f t="shared" si="65"/>
        <v>6</v>
      </c>
      <c r="D4069" s="48">
        <v>42539</v>
      </c>
      <c r="E4069" s="47">
        <v>11</v>
      </c>
      <c r="F4069" s="47">
        <v>18825</v>
      </c>
      <c r="G4069" s="47">
        <v>16947</v>
      </c>
    </row>
    <row r="4070" spans="3:7">
      <c r="C4070" s="49">
        <f t="shared" si="65"/>
        <v>6</v>
      </c>
      <c r="D4070" s="48">
        <v>42539</v>
      </c>
      <c r="E4070" s="47">
        <v>12</v>
      </c>
      <c r="F4070" s="47">
        <v>19267</v>
      </c>
      <c r="G4070" s="47">
        <v>17412</v>
      </c>
    </row>
    <row r="4071" spans="3:7">
      <c r="C4071" s="49">
        <f t="shared" si="65"/>
        <v>6</v>
      </c>
      <c r="D4071" s="48">
        <v>42539</v>
      </c>
      <c r="E4071" s="47">
        <v>13</v>
      </c>
      <c r="F4071" s="47">
        <v>19318</v>
      </c>
      <c r="G4071" s="47">
        <v>17507</v>
      </c>
    </row>
    <row r="4072" spans="3:7">
      <c r="C4072" s="49">
        <f t="shared" si="65"/>
        <v>6</v>
      </c>
      <c r="D4072" s="48">
        <v>42539</v>
      </c>
      <c r="E4072" s="47">
        <v>14</v>
      </c>
      <c r="F4072" s="47">
        <v>19452</v>
      </c>
      <c r="G4072" s="47">
        <v>17719</v>
      </c>
    </row>
    <row r="4073" spans="3:7">
      <c r="C4073" s="49">
        <f t="shared" si="65"/>
        <v>6</v>
      </c>
      <c r="D4073" s="48">
        <v>42539</v>
      </c>
      <c r="E4073" s="47">
        <v>15</v>
      </c>
      <c r="F4073" s="47">
        <v>20150</v>
      </c>
      <c r="G4073" s="47">
        <v>18254</v>
      </c>
    </row>
    <row r="4074" spans="3:7">
      <c r="C4074" s="49">
        <f t="shared" si="65"/>
        <v>6</v>
      </c>
      <c r="D4074" s="48">
        <v>42539</v>
      </c>
      <c r="E4074" s="47">
        <v>16</v>
      </c>
      <c r="F4074" s="47">
        <v>20650</v>
      </c>
      <c r="G4074" s="47">
        <v>18675</v>
      </c>
    </row>
    <row r="4075" spans="3:7">
      <c r="C4075" s="49">
        <f t="shared" si="65"/>
        <v>6</v>
      </c>
      <c r="D4075" s="48">
        <v>42539</v>
      </c>
      <c r="E4075" s="47">
        <v>17</v>
      </c>
      <c r="F4075" s="47">
        <v>20906</v>
      </c>
      <c r="G4075" s="47">
        <v>18994</v>
      </c>
    </row>
    <row r="4076" spans="3:7">
      <c r="C4076" s="49">
        <f t="shared" si="65"/>
        <v>6</v>
      </c>
      <c r="D4076" s="48">
        <v>42539</v>
      </c>
      <c r="E4076" s="47">
        <v>18</v>
      </c>
      <c r="F4076" s="47">
        <v>21049</v>
      </c>
      <c r="G4076" s="47">
        <v>19070</v>
      </c>
    </row>
    <row r="4077" spans="3:7">
      <c r="C4077" s="49">
        <f t="shared" si="65"/>
        <v>6</v>
      </c>
      <c r="D4077" s="48">
        <v>42539</v>
      </c>
      <c r="E4077" s="47">
        <v>19</v>
      </c>
      <c r="F4077" s="47">
        <v>20812</v>
      </c>
      <c r="G4077" s="47">
        <v>18984</v>
      </c>
    </row>
    <row r="4078" spans="3:7">
      <c r="C4078" s="49">
        <f t="shared" si="65"/>
        <v>6</v>
      </c>
      <c r="D4078" s="48">
        <v>42539</v>
      </c>
      <c r="E4078" s="47">
        <v>20</v>
      </c>
      <c r="F4078" s="47">
        <v>20444</v>
      </c>
      <c r="G4078" s="47">
        <v>18590</v>
      </c>
    </row>
    <row r="4079" spans="3:7">
      <c r="C4079" s="49">
        <f t="shared" si="65"/>
        <v>6</v>
      </c>
      <c r="D4079" s="48">
        <v>42539</v>
      </c>
      <c r="E4079" s="47">
        <v>21</v>
      </c>
      <c r="F4079" s="47">
        <v>19968</v>
      </c>
      <c r="G4079" s="47">
        <v>18219</v>
      </c>
    </row>
    <row r="4080" spans="3:7">
      <c r="C4080" s="49">
        <f t="shared" si="65"/>
        <v>6</v>
      </c>
      <c r="D4080" s="48">
        <v>42539</v>
      </c>
      <c r="E4080" s="47">
        <v>22</v>
      </c>
      <c r="F4080" s="47">
        <v>19380</v>
      </c>
      <c r="G4080" s="47">
        <v>17475</v>
      </c>
    </row>
    <row r="4081" spans="3:7">
      <c r="C4081" s="49">
        <f t="shared" si="65"/>
        <v>6</v>
      </c>
      <c r="D4081" s="48">
        <v>42539</v>
      </c>
      <c r="E4081" s="47">
        <v>23</v>
      </c>
      <c r="F4081" s="47">
        <v>18215</v>
      </c>
      <c r="G4081" s="47">
        <v>16055</v>
      </c>
    </row>
    <row r="4082" spans="3:7">
      <c r="C4082" s="49">
        <f t="shared" si="65"/>
        <v>6</v>
      </c>
      <c r="D4082" s="48">
        <v>42539</v>
      </c>
      <c r="E4082" s="47">
        <v>24</v>
      </c>
      <c r="F4082" s="47">
        <v>17290</v>
      </c>
      <c r="G4082" s="47">
        <v>14719</v>
      </c>
    </row>
    <row r="4083" spans="3:7">
      <c r="C4083" s="49">
        <f t="shared" si="65"/>
        <v>6</v>
      </c>
      <c r="D4083" s="48">
        <v>42540</v>
      </c>
      <c r="E4083" s="47">
        <v>1</v>
      </c>
      <c r="F4083" s="47">
        <v>16432</v>
      </c>
      <c r="G4083" s="47">
        <v>13755</v>
      </c>
    </row>
    <row r="4084" spans="3:7">
      <c r="C4084" s="49">
        <f t="shared" si="65"/>
        <v>6</v>
      </c>
      <c r="D4084" s="48">
        <v>42540</v>
      </c>
      <c r="E4084" s="47">
        <v>2</v>
      </c>
      <c r="F4084" s="47">
        <v>15952</v>
      </c>
      <c r="G4084" s="47">
        <v>13075</v>
      </c>
    </row>
    <row r="4085" spans="3:7">
      <c r="C4085" s="49">
        <f t="shared" si="65"/>
        <v>6</v>
      </c>
      <c r="D4085" s="48">
        <v>42540</v>
      </c>
      <c r="E4085" s="47">
        <v>3</v>
      </c>
      <c r="F4085" s="47">
        <v>15347</v>
      </c>
      <c r="G4085" s="47">
        <v>12655</v>
      </c>
    </row>
    <row r="4086" spans="3:7">
      <c r="C4086" s="49">
        <f t="shared" si="65"/>
        <v>6</v>
      </c>
      <c r="D4086" s="48">
        <v>42540</v>
      </c>
      <c r="E4086" s="47">
        <v>4</v>
      </c>
      <c r="F4086" s="47">
        <v>14960</v>
      </c>
      <c r="G4086" s="47">
        <v>12372</v>
      </c>
    </row>
    <row r="4087" spans="3:7">
      <c r="C4087" s="49">
        <f t="shared" si="65"/>
        <v>6</v>
      </c>
      <c r="D4087" s="48">
        <v>42540</v>
      </c>
      <c r="E4087" s="47">
        <v>5</v>
      </c>
      <c r="F4087" s="47">
        <v>14312</v>
      </c>
      <c r="G4087" s="47">
        <v>12127</v>
      </c>
    </row>
    <row r="4088" spans="3:7">
      <c r="C4088" s="49">
        <f t="shared" si="65"/>
        <v>6</v>
      </c>
      <c r="D4088" s="48">
        <v>42540</v>
      </c>
      <c r="E4088" s="47">
        <v>6</v>
      </c>
      <c r="F4088" s="47">
        <v>13953</v>
      </c>
      <c r="G4088" s="47">
        <v>12018</v>
      </c>
    </row>
    <row r="4089" spans="3:7">
      <c r="C4089" s="49">
        <f t="shared" si="65"/>
        <v>6</v>
      </c>
      <c r="D4089" s="48">
        <v>42540</v>
      </c>
      <c r="E4089" s="47">
        <v>7</v>
      </c>
      <c r="F4089" s="47">
        <v>14392</v>
      </c>
      <c r="G4089" s="47">
        <v>12692</v>
      </c>
    </row>
    <row r="4090" spans="3:7">
      <c r="C4090" s="49">
        <f t="shared" si="65"/>
        <v>6</v>
      </c>
      <c r="D4090" s="48">
        <v>42540</v>
      </c>
      <c r="E4090" s="47">
        <v>8</v>
      </c>
      <c r="F4090" s="47">
        <v>15781</v>
      </c>
      <c r="G4090" s="47">
        <v>13874</v>
      </c>
    </row>
    <row r="4091" spans="3:7">
      <c r="C4091" s="49">
        <f t="shared" si="65"/>
        <v>6</v>
      </c>
      <c r="D4091" s="48">
        <v>42540</v>
      </c>
      <c r="E4091" s="47">
        <v>9</v>
      </c>
      <c r="F4091" s="47">
        <v>16976</v>
      </c>
      <c r="G4091" s="47">
        <v>15125</v>
      </c>
    </row>
    <row r="4092" spans="3:7">
      <c r="C4092" s="49">
        <f t="shared" si="65"/>
        <v>6</v>
      </c>
      <c r="D4092" s="48">
        <v>42540</v>
      </c>
      <c r="E4092" s="47">
        <v>10</v>
      </c>
      <c r="F4092" s="47">
        <v>17705</v>
      </c>
      <c r="G4092" s="47">
        <v>15978</v>
      </c>
    </row>
    <row r="4093" spans="3:7">
      <c r="C4093" s="49">
        <f t="shared" si="65"/>
        <v>6</v>
      </c>
      <c r="D4093" s="48">
        <v>42540</v>
      </c>
      <c r="E4093" s="47">
        <v>11</v>
      </c>
      <c r="F4093" s="47">
        <v>18636</v>
      </c>
      <c r="G4093" s="47">
        <v>16635</v>
      </c>
    </row>
    <row r="4094" spans="3:7">
      <c r="C4094" s="49">
        <f t="shared" si="65"/>
        <v>6</v>
      </c>
      <c r="D4094" s="48">
        <v>42540</v>
      </c>
      <c r="E4094" s="47">
        <v>12</v>
      </c>
      <c r="F4094" s="47">
        <v>18863</v>
      </c>
      <c r="G4094" s="47">
        <v>17150</v>
      </c>
    </row>
    <row r="4095" spans="3:7">
      <c r="C4095" s="49">
        <f t="shared" si="65"/>
        <v>6</v>
      </c>
      <c r="D4095" s="48">
        <v>42540</v>
      </c>
      <c r="E4095" s="47">
        <v>13</v>
      </c>
      <c r="F4095" s="47">
        <v>19246</v>
      </c>
      <c r="G4095" s="47">
        <v>17559</v>
      </c>
    </row>
    <row r="4096" spans="3:7">
      <c r="C4096" s="49">
        <f t="shared" si="65"/>
        <v>6</v>
      </c>
      <c r="D4096" s="48">
        <v>42540</v>
      </c>
      <c r="E4096" s="47">
        <v>14</v>
      </c>
      <c r="F4096" s="47">
        <v>19644</v>
      </c>
      <c r="G4096" s="47">
        <v>17856</v>
      </c>
    </row>
    <row r="4097" spans="3:7">
      <c r="C4097" s="49">
        <f t="shared" si="65"/>
        <v>6</v>
      </c>
      <c r="D4097" s="48">
        <v>42540</v>
      </c>
      <c r="E4097" s="47">
        <v>15</v>
      </c>
      <c r="F4097" s="47">
        <v>20381</v>
      </c>
      <c r="G4097" s="47">
        <v>18351</v>
      </c>
    </row>
    <row r="4098" spans="3:7">
      <c r="C4098" s="49">
        <f t="shared" si="65"/>
        <v>6</v>
      </c>
      <c r="D4098" s="48">
        <v>42540</v>
      </c>
      <c r="E4098" s="47">
        <v>16</v>
      </c>
      <c r="F4098" s="47">
        <v>21118</v>
      </c>
      <c r="G4098" s="47">
        <v>19107</v>
      </c>
    </row>
    <row r="4099" spans="3:7">
      <c r="C4099" s="49">
        <f t="shared" si="65"/>
        <v>6</v>
      </c>
      <c r="D4099" s="48">
        <v>42540</v>
      </c>
      <c r="E4099" s="47">
        <v>17</v>
      </c>
      <c r="F4099" s="47">
        <v>21738</v>
      </c>
      <c r="G4099" s="47">
        <v>19643</v>
      </c>
    </row>
    <row r="4100" spans="3:7">
      <c r="C4100" s="49">
        <f t="shared" ref="C4100:C4163" si="66">MONTH(D4100)</f>
        <v>6</v>
      </c>
      <c r="D4100" s="48">
        <v>42540</v>
      </c>
      <c r="E4100" s="47">
        <v>18</v>
      </c>
      <c r="F4100" s="47">
        <v>21298</v>
      </c>
      <c r="G4100" s="47">
        <v>19874</v>
      </c>
    </row>
    <row r="4101" spans="3:7">
      <c r="C4101" s="49">
        <f t="shared" si="66"/>
        <v>6</v>
      </c>
      <c r="D4101" s="48">
        <v>42540</v>
      </c>
      <c r="E4101" s="47">
        <v>19</v>
      </c>
      <c r="F4101" s="47">
        <v>21371</v>
      </c>
      <c r="G4101" s="47">
        <v>20038</v>
      </c>
    </row>
    <row r="4102" spans="3:7">
      <c r="C4102" s="49">
        <f t="shared" si="66"/>
        <v>6</v>
      </c>
      <c r="D4102" s="48">
        <v>42540</v>
      </c>
      <c r="E4102" s="47">
        <v>20</v>
      </c>
      <c r="F4102" s="47">
        <v>21137</v>
      </c>
      <c r="G4102" s="47">
        <v>19801</v>
      </c>
    </row>
    <row r="4103" spans="3:7">
      <c r="C4103" s="49">
        <f t="shared" si="66"/>
        <v>6</v>
      </c>
      <c r="D4103" s="48">
        <v>42540</v>
      </c>
      <c r="E4103" s="47">
        <v>21</v>
      </c>
      <c r="F4103" s="47">
        <v>20811</v>
      </c>
      <c r="G4103" s="47">
        <v>19398</v>
      </c>
    </row>
    <row r="4104" spans="3:7">
      <c r="C4104" s="49">
        <f t="shared" si="66"/>
        <v>6</v>
      </c>
      <c r="D4104" s="48">
        <v>42540</v>
      </c>
      <c r="E4104" s="47">
        <v>22</v>
      </c>
      <c r="F4104" s="47">
        <v>19800</v>
      </c>
      <c r="G4104" s="47">
        <v>18369</v>
      </c>
    </row>
    <row r="4105" spans="3:7">
      <c r="C4105" s="49">
        <f t="shared" si="66"/>
        <v>6</v>
      </c>
      <c r="D4105" s="48">
        <v>42540</v>
      </c>
      <c r="E4105" s="47">
        <v>23</v>
      </c>
      <c r="F4105" s="47">
        <v>18688</v>
      </c>
      <c r="G4105" s="47">
        <v>16884</v>
      </c>
    </row>
    <row r="4106" spans="3:7">
      <c r="C4106" s="49">
        <f t="shared" si="66"/>
        <v>6</v>
      </c>
      <c r="D4106" s="48">
        <v>42540</v>
      </c>
      <c r="E4106" s="47">
        <v>24</v>
      </c>
      <c r="F4106" s="47">
        <v>18106</v>
      </c>
      <c r="G4106" s="47">
        <v>15655</v>
      </c>
    </row>
    <row r="4107" spans="3:7">
      <c r="C4107" s="49">
        <f t="shared" si="66"/>
        <v>6</v>
      </c>
      <c r="D4107" s="48">
        <v>42541</v>
      </c>
      <c r="E4107" s="47">
        <v>1</v>
      </c>
      <c r="F4107" s="47">
        <v>17525</v>
      </c>
      <c r="G4107" s="47">
        <v>14736</v>
      </c>
    </row>
    <row r="4108" spans="3:7">
      <c r="C4108" s="49">
        <f t="shared" si="66"/>
        <v>6</v>
      </c>
      <c r="D4108" s="48">
        <v>42541</v>
      </c>
      <c r="E4108" s="47">
        <v>2</v>
      </c>
      <c r="F4108" s="47">
        <v>16799</v>
      </c>
      <c r="G4108" s="47">
        <v>14021</v>
      </c>
    </row>
    <row r="4109" spans="3:7">
      <c r="C4109" s="49">
        <f t="shared" si="66"/>
        <v>6</v>
      </c>
      <c r="D4109" s="48">
        <v>42541</v>
      </c>
      <c r="E4109" s="47">
        <v>3</v>
      </c>
      <c r="F4109" s="47">
        <v>16542</v>
      </c>
      <c r="G4109" s="47">
        <v>13702</v>
      </c>
    </row>
    <row r="4110" spans="3:7">
      <c r="C4110" s="49">
        <f t="shared" si="66"/>
        <v>6</v>
      </c>
      <c r="D4110" s="48">
        <v>42541</v>
      </c>
      <c r="E4110" s="47">
        <v>4</v>
      </c>
      <c r="F4110" s="47">
        <v>16358</v>
      </c>
      <c r="G4110" s="47">
        <v>13541</v>
      </c>
    </row>
    <row r="4111" spans="3:7">
      <c r="C4111" s="49">
        <f t="shared" si="66"/>
        <v>6</v>
      </c>
      <c r="D4111" s="48">
        <v>42541</v>
      </c>
      <c r="E4111" s="47">
        <v>5</v>
      </c>
      <c r="F4111" s="47">
        <v>16498</v>
      </c>
      <c r="G4111" s="47">
        <v>13656</v>
      </c>
    </row>
    <row r="4112" spans="3:7">
      <c r="C4112" s="49">
        <f t="shared" si="66"/>
        <v>6</v>
      </c>
      <c r="D4112" s="48">
        <v>42541</v>
      </c>
      <c r="E4112" s="47">
        <v>6</v>
      </c>
      <c r="F4112" s="47">
        <v>17399</v>
      </c>
      <c r="G4112" s="47">
        <v>14818</v>
      </c>
    </row>
    <row r="4113" spans="3:7">
      <c r="C4113" s="49">
        <f t="shared" si="66"/>
        <v>6</v>
      </c>
      <c r="D4113" s="48">
        <v>42541</v>
      </c>
      <c r="E4113" s="47">
        <v>7</v>
      </c>
      <c r="F4113" s="47">
        <v>18871</v>
      </c>
      <c r="G4113" s="47">
        <v>16668</v>
      </c>
    </row>
    <row r="4114" spans="3:7">
      <c r="C4114" s="49">
        <f t="shared" si="66"/>
        <v>6</v>
      </c>
      <c r="D4114" s="48">
        <v>42541</v>
      </c>
      <c r="E4114" s="47">
        <v>8</v>
      </c>
      <c r="F4114" s="47">
        <v>19795</v>
      </c>
      <c r="G4114" s="47">
        <v>17846</v>
      </c>
    </row>
    <row r="4115" spans="3:7">
      <c r="C4115" s="49">
        <f t="shared" si="66"/>
        <v>6</v>
      </c>
      <c r="D4115" s="48">
        <v>42541</v>
      </c>
      <c r="E4115" s="47">
        <v>9</v>
      </c>
      <c r="F4115" s="47">
        <v>20480</v>
      </c>
      <c r="G4115" s="47">
        <v>18730</v>
      </c>
    </row>
    <row r="4116" spans="3:7">
      <c r="C4116" s="49">
        <f t="shared" si="66"/>
        <v>6</v>
      </c>
      <c r="D4116" s="48">
        <v>42541</v>
      </c>
      <c r="E4116" s="47">
        <v>10</v>
      </c>
      <c r="F4116" s="47">
        <v>20779</v>
      </c>
      <c r="G4116" s="47">
        <v>19276</v>
      </c>
    </row>
    <row r="4117" spans="3:7">
      <c r="C4117" s="49">
        <f t="shared" si="66"/>
        <v>6</v>
      </c>
      <c r="D4117" s="48">
        <v>42541</v>
      </c>
      <c r="E4117" s="47">
        <v>11</v>
      </c>
      <c r="F4117" s="47">
        <v>21373</v>
      </c>
      <c r="G4117" s="47">
        <v>19780</v>
      </c>
    </row>
    <row r="4118" spans="3:7">
      <c r="C4118" s="49">
        <f t="shared" si="66"/>
        <v>6</v>
      </c>
      <c r="D4118" s="48">
        <v>42541</v>
      </c>
      <c r="E4118" s="47">
        <v>12</v>
      </c>
      <c r="F4118" s="47">
        <v>21786</v>
      </c>
      <c r="G4118" s="47">
        <v>20023</v>
      </c>
    </row>
    <row r="4119" spans="3:7">
      <c r="C4119" s="49">
        <f t="shared" si="66"/>
        <v>6</v>
      </c>
      <c r="D4119" s="48">
        <v>42541</v>
      </c>
      <c r="E4119" s="47">
        <v>13</v>
      </c>
      <c r="F4119" s="47">
        <v>22087</v>
      </c>
      <c r="G4119" s="47">
        <v>20401</v>
      </c>
    </row>
    <row r="4120" spans="3:7">
      <c r="C4120" s="49">
        <f t="shared" si="66"/>
        <v>6</v>
      </c>
      <c r="D4120" s="48">
        <v>42541</v>
      </c>
      <c r="E4120" s="47">
        <v>14</v>
      </c>
      <c r="F4120" s="47">
        <v>22562</v>
      </c>
      <c r="G4120" s="47">
        <v>20595</v>
      </c>
    </row>
    <row r="4121" spans="3:7">
      <c r="C4121" s="49">
        <f t="shared" si="66"/>
        <v>6</v>
      </c>
      <c r="D4121" s="48">
        <v>42541</v>
      </c>
      <c r="E4121" s="47">
        <v>15</v>
      </c>
      <c r="F4121" s="47">
        <v>22646</v>
      </c>
      <c r="G4121" s="47">
        <v>20936</v>
      </c>
    </row>
    <row r="4122" spans="3:7">
      <c r="C4122" s="49">
        <f t="shared" si="66"/>
        <v>6</v>
      </c>
      <c r="D4122" s="48">
        <v>42541</v>
      </c>
      <c r="E4122" s="47">
        <v>16</v>
      </c>
      <c r="F4122" s="47">
        <v>22784</v>
      </c>
      <c r="G4122" s="47">
        <v>21219</v>
      </c>
    </row>
    <row r="4123" spans="3:7">
      <c r="C4123" s="49">
        <f t="shared" si="66"/>
        <v>6</v>
      </c>
      <c r="D4123" s="48">
        <v>42541</v>
      </c>
      <c r="E4123" s="47">
        <v>17</v>
      </c>
      <c r="F4123" s="47">
        <v>23138</v>
      </c>
      <c r="G4123" s="47">
        <v>21505</v>
      </c>
    </row>
    <row r="4124" spans="3:7">
      <c r="C4124" s="49">
        <f t="shared" si="66"/>
        <v>6</v>
      </c>
      <c r="D4124" s="48">
        <v>42541</v>
      </c>
      <c r="E4124" s="47">
        <v>18</v>
      </c>
      <c r="F4124" s="47">
        <v>23185</v>
      </c>
      <c r="G4124" s="47">
        <v>21692</v>
      </c>
    </row>
    <row r="4125" spans="3:7">
      <c r="C4125" s="49">
        <f t="shared" si="66"/>
        <v>6</v>
      </c>
      <c r="D4125" s="48">
        <v>42541</v>
      </c>
      <c r="E4125" s="47">
        <v>19</v>
      </c>
      <c r="F4125" s="47">
        <v>22356</v>
      </c>
      <c r="G4125" s="47">
        <v>21327</v>
      </c>
    </row>
    <row r="4126" spans="3:7">
      <c r="C4126" s="49">
        <f t="shared" si="66"/>
        <v>6</v>
      </c>
      <c r="D4126" s="48">
        <v>42541</v>
      </c>
      <c r="E4126" s="47">
        <v>20</v>
      </c>
      <c r="F4126" s="47">
        <v>22086</v>
      </c>
      <c r="G4126" s="47">
        <v>21057</v>
      </c>
    </row>
    <row r="4127" spans="3:7">
      <c r="C4127" s="49">
        <f t="shared" si="66"/>
        <v>6</v>
      </c>
      <c r="D4127" s="48">
        <v>42541</v>
      </c>
      <c r="E4127" s="47">
        <v>21</v>
      </c>
      <c r="F4127" s="47">
        <v>22014</v>
      </c>
      <c r="G4127" s="47">
        <v>20932</v>
      </c>
    </row>
    <row r="4128" spans="3:7">
      <c r="C4128" s="49">
        <f t="shared" si="66"/>
        <v>6</v>
      </c>
      <c r="D4128" s="48">
        <v>42541</v>
      </c>
      <c r="E4128" s="47">
        <v>22</v>
      </c>
      <c r="F4128" s="47">
        <v>20819</v>
      </c>
      <c r="G4128" s="47">
        <v>19270</v>
      </c>
    </row>
    <row r="4129" spans="3:7">
      <c r="C4129" s="49">
        <f t="shared" si="66"/>
        <v>6</v>
      </c>
      <c r="D4129" s="48">
        <v>42541</v>
      </c>
      <c r="E4129" s="47">
        <v>23</v>
      </c>
      <c r="F4129" s="47">
        <v>18932</v>
      </c>
      <c r="G4129" s="47">
        <v>17170</v>
      </c>
    </row>
    <row r="4130" spans="3:7">
      <c r="C4130" s="49">
        <f t="shared" si="66"/>
        <v>6</v>
      </c>
      <c r="D4130" s="48">
        <v>42541</v>
      </c>
      <c r="E4130" s="47">
        <v>24</v>
      </c>
      <c r="F4130" s="47">
        <v>17009</v>
      </c>
      <c r="G4130" s="47">
        <v>15244</v>
      </c>
    </row>
    <row r="4131" spans="3:7">
      <c r="C4131" s="49">
        <f t="shared" si="66"/>
        <v>6</v>
      </c>
      <c r="D4131" s="48">
        <v>42542</v>
      </c>
      <c r="E4131" s="47">
        <v>1</v>
      </c>
      <c r="F4131" s="47">
        <v>16493</v>
      </c>
      <c r="G4131" s="47">
        <v>13851</v>
      </c>
    </row>
    <row r="4132" spans="3:7">
      <c r="C4132" s="49">
        <f t="shared" si="66"/>
        <v>6</v>
      </c>
      <c r="D4132" s="48">
        <v>42542</v>
      </c>
      <c r="E4132" s="47">
        <v>2</v>
      </c>
      <c r="F4132" s="47">
        <v>16456</v>
      </c>
      <c r="G4132" s="47">
        <v>13673</v>
      </c>
    </row>
    <row r="4133" spans="3:7">
      <c r="C4133" s="49">
        <f t="shared" si="66"/>
        <v>6</v>
      </c>
      <c r="D4133" s="48">
        <v>42542</v>
      </c>
      <c r="E4133" s="47">
        <v>3</v>
      </c>
      <c r="F4133" s="47">
        <v>16088</v>
      </c>
      <c r="G4133" s="47">
        <v>13293</v>
      </c>
    </row>
    <row r="4134" spans="3:7">
      <c r="C4134" s="49">
        <f t="shared" si="66"/>
        <v>6</v>
      </c>
      <c r="D4134" s="48">
        <v>42542</v>
      </c>
      <c r="E4134" s="47">
        <v>4</v>
      </c>
      <c r="F4134" s="47">
        <v>15809</v>
      </c>
      <c r="G4134" s="47">
        <v>13194</v>
      </c>
    </row>
    <row r="4135" spans="3:7">
      <c r="C4135" s="49">
        <f t="shared" si="66"/>
        <v>6</v>
      </c>
      <c r="D4135" s="48">
        <v>42542</v>
      </c>
      <c r="E4135" s="47">
        <v>5</v>
      </c>
      <c r="F4135" s="47">
        <v>15934</v>
      </c>
      <c r="G4135" s="47">
        <v>13253</v>
      </c>
    </row>
    <row r="4136" spans="3:7">
      <c r="C4136" s="49">
        <f t="shared" si="66"/>
        <v>6</v>
      </c>
      <c r="D4136" s="48">
        <v>42542</v>
      </c>
      <c r="E4136" s="47">
        <v>6</v>
      </c>
      <c r="F4136" s="47">
        <v>16611</v>
      </c>
      <c r="G4136" s="47">
        <v>14076</v>
      </c>
    </row>
    <row r="4137" spans="3:7">
      <c r="C4137" s="49">
        <f t="shared" si="66"/>
        <v>6</v>
      </c>
      <c r="D4137" s="48">
        <v>42542</v>
      </c>
      <c r="E4137" s="47">
        <v>7</v>
      </c>
      <c r="F4137" s="47">
        <v>17844</v>
      </c>
      <c r="G4137" s="47">
        <v>15457</v>
      </c>
    </row>
    <row r="4138" spans="3:7">
      <c r="C4138" s="49">
        <f t="shared" si="66"/>
        <v>6</v>
      </c>
      <c r="D4138" s="48">
        <v>42542</v>
      </c>
      <c r="E4138" s="47">
        <v>8</v>
      </c>
      <c r="F4138" s="47">
        <v>17925</v>
      </c>
      <c r="G4138" s="47">
        <v>15935</v>
      </c>
    </row>
    <row r="4139" spans="3:7">
      <c r="C4139" s="49">
        <f t="shared" si="66"/>
        <v>6</v>
      </c>
      <c r="D4139" s="48">
        <v>42542</v>
      </c>
      <c r="E4139" s="47">
        <v>9</v>
      </c>
      <c r="F4139" s="47">
        <v>18449</v>
      </c>
      <c r="G4139" s="47">
        <v>16267</v>
      </c>
    </row>
    <row r="4140" spans="3:7">
      <c r="C4140" s="49">
        <f t="shared" si="66"/>
        <v>6</v>
      </c>
      <c r="D4140" s="48">
        <v>42542</v>
      </c>
      <c r="E4140" s="47">
        <v>10</v>
      </c>
      <c r="F4140" s="47">
        <v>18578</v>
      </c>
      <c r="G4140" s="47">
        <v>16473</v>
      </c>
    </row>
    <row r="4141" spans="3:7">
      <c r="C4141" s="49">
        <f t="shared" si="66"/>
        <v>6</v>
      </c>
      <c r="D4141" s="48">
        <v>42542</v>
      </c>
      <c r="E4141" s="47">
        <v>11</v>
      </c>
      <c r="F4141" s="47">
        <v>18874</v>
      </c>
      <c r="G4141" s="47">
        <v>16649</v>
      </c>
    </row>
    <row r="4142" spans="3:7">
      <c r="C4142" s="49">
        <f t="shared" si="66"/>
        <v>6</v>
      </c>
      <c r="D4142" s="48">
        <v>42542</v>
      </c>
      <c r="E4142" s="47">
        <v>12</v>
      </c>
      <c r="F4142" s="47">
        <v>19408</v>
      </c>
      <c r="G4142" s="47">
        <v>16841</v>
      </c>
    </row>
    <row r="4143" spans="3:7">
      <c r="C4143" s="49">
        <f t="shared" si="66"/>
        <v>6</v>
      </c>
      <c r="D4143" s="48">
        <v>42542</v>
      </c>
      <c r="E4143" s="47">
        <v>13</v>
      </c>
      <c r="F4143" s="47">
        <v>19277</v>
      </c>
      <c r="G4143" s="47">
        <v>16999</v>
      </c>
    </row>
    <row r="4144" spans="3:7">
      <c r="C4144" s="49">
        <f t="shared" si="66"/>
        <v>6</v>
      </c>
      <c r="D4144" s="48">
        <v>42542</v>
      </c>
      <c r="E4144" s="47">
        <v>14</v>
      </c>
      <c r="F4144" s="47">
        <v>19356</v>
      </c>
      <c r="G4144" s="47">
        <v>17192</v>
      </c>
    </row>
    <row r="4145" spans="3:7">
      <c r="C4145" s="49">
        <f t="shared" si="66"/>
        <v>6</v>
      </c>
      <c r="D4145" s="48">
        <v>42542</v>
      </c>
      <c r="E4145" s="47">
        <v>15</v>
      </c>
      <c r="F4145" s="47">
        <v>19551</v>
      </c>
      <c r="G4145" s="47">
        <v>17401</v>
      </c>
    </row>
    <row r="4146" spans="3:7">
      <c r="C4146" s="49">
        <f t="shared" si="66"/>
        <v>6</v>
      </c>
      <c r="D4146" s="48">
        <v>42542</v>
      </c>
      <c r="E4146" s="47">
        <v>16</v>
      </c>
      <c r="F4146" s="47">
        <v>19852</v>
      </c>
      <c r="G4146" s="47">
        <v>17890</v>
      </c>
    </row>
    <row r="4147" spans="3:7">
      <c r="C4147" s="49">
        <f t="shared" si="66"/>
        <v>6</v>
      </c>
      <c r="D4147" s="48">
        <v>42542</v>
      </c>
      <c r="E4147" s="47">
        <v>17</v>
      </c>
      <c r="F4147" s="47">
        <v>20535</v>
      </c>
      <c r="G4147" s="47">
        <v>18487</v>
      </c>
    </row>
    <row r="4148" spans="3:7">
      <c r="C4148" s="49">
        <f t="shared" si="66"/>
        <v>6</v>
      </c>
      <c r="D4148" s="48">
        <v>42542</v>
      </c>
      <c r="E4148" s="47">
        <v>18</v>
      </c>
      <c r="F4148" s="47">
        <v>20236</v>
      </c>
      <c r="G4148" s="47">
        <v>18451</v>
      </c>
    </row>
    <row r="4149" spans="3:7">
      <c r="C4149" s="49">
        <f t="shared" si="66"/>
        <v>6</v>
      </c>
      <c r="D4149" s="48">
        <v>42542</v>
      </c>
      <c r="E4149" s="47">
        <v>19</v>
      </c>
      <c r="F4149" s="47">
        <v>19800</v>
      </c>
      <c r="G4149" s="47">
        <v>18409</v>
      </c>
    </row>
    <row r="4150" spans="3:7">
      <c r="C4150" s="49">
        <f t="shared" si="66"/>
        <v>6</v>
      </c>
      <c r="D4150" s="48">
        <v>42542</v>
      </c>
      <c r="E4150" s="47">
        <v>20</v>
      </c>
      <c r="F4150" s="47">
        <v>19664</v>
      </c>
      <c r="G4150" s="47">
        <v>18187</v>
      </c>
    </row>
    <row r="4151" spans="3:7">
      <c r="C4151" s="49">
        <f t="shared" si="66"/>
        <v>6</v>
      </c>
      <c r="D4151" s="48">
        <v>42542</v>
      </c>
      <c r="E4151" s="47">
        <v>21</v>
      </c>
      <c r="F4151" s="47">
        <v>19711</v>
      </c>
      <c r="G4151" s="47">
        <v>18067</v>
      </c>
    </row>
    <row r="4152" spans="3:7">
      <c r="C4152" s="49">
        <f t="shared" si="66"/>
        <v>6</v>
      </c>
      <c r="D4152" s="48">
        <v>42542</v>
      </c>
      <c r="E4152" s="47">
        <v>22</v>
      </c>
      <c r="F4152" s="47">
        <v>18919</v>
      </c>
      <c r="G4152" s="47">
        <v>16982</v>
      </c>
    </row>
    <row r="4153" spans="3:7">
      <c r="C4153" s="49">
        <f t="shared" si="66"/>
        <v>6</v>
      </c>
      <c r="D4153" s="48">
        <v>42542</v>
      </c>
      <c r="E4153" s="47">
        <v>23</v>
      </c>
      <c r="F4153" s="47">
        <v>17469</v>
      </c>
      <c r="G4153" s="47">
        <v>15225</v>
      </c>
    </row>
    <row r="4154" spans="3:7">
      <c r="C4154" s="49">
        <f t="shared" si="66"/>
        <v>6</v>
      </c>
      <c r="D4154" s="48">
        <v>42542</v>
      </c>
      <c r="E4154" s="47">
        <v>24</v>
      </c>
      <c r="F4154" s="47">
        <v>17160</v>
      </c>
      <c r="G4154" s="47">
        <v>14318</v>
      </c>
    </row>
    <row r="4155" spans="3:7">
      <c r="C4155" s="49">
        <f t="shared" si="66"/>
        <v>6</v>
      </c>
      <c r="D4155" s="48">
        <v>42543</v>
      </c>
      <c r="E4155" s="47">
        <v>1</v>
      </c>
      <c r="F4155" s="47">
        <v>16348</v>
      </c>
      <c r="G4155" s="47">
        <v>13424</v>
      </c>
    </row>
    <row r="4156" spans="3:7">
      <c r="C4156" s="49">
        <f t="shared" si="66"/>
        <v>6</v>
      </c>
      <c r="D4156" s="48">
        <v>42543</v>
      </c>
      <c r="E4156" s="47">
        <v>2</v>
      </c>
      <c r="F4156" s="47">
        <v>15634</v>
      </c>
      <c r="G4156" s="47">
        <v>12772</v>
      </c>
    </row>
    <row r="4157" spans="3:7">
      <c r="C4157" s="49">
        <f t="shared" si="66"/>
        <v>6</v>
      </c>
      <c r="D4157" s="48">
        <v>42543</v>
      </c>
      <c r="E4157" s="47">
        <v>3</v>
      </c>
      <c r="F4157" s="47">
        <v>15472</v>
      </c>
      <c r="G4157" s="47">
        <v>12619</v>
      </c>
    </row>
    <row r="4158" spans="3:7">
      <c r="C4158" s="49">
        <f t="shared" si="66"/>
        <v>6</v>
      </c>
      <c r="D4158" s="48">
        <v>42543</v>
      </c>
      <c r="E4158" s="47">
        <v>4</v>
      </c>
      <c r="F4158" s="47">
        <v>15532</v>
      </c>
      <c r="G4158" s="47">
        <v>12547</v>
      </c>
    </row>
    <row r="4159" spans="3:7">
      <c r="C4159" s="49">
        <f t="shared" si="66"/>
        <v>6</v>
      </c>
      <c r="D4159" s="48">
        <v>42543</v>
      </c>
      <c r="E4159" s="47">
        <v>5</v>
      </c>
      <c r="F4159" s="47">
        <v>15755</v>
      </c>
      <c r="G4159" s="47">
        <v>12876</v>
      </c>
    </row>
    <row r="4160" spans="3:7">
      <c r="C4160" s="49">
        <f t="shared" si="66"/>
        <v>6</v>
      </c>
      <c r="D4160" s="48">
        <v>42543</v>
      </c>
      <c r="E4160" s="47">
        <v>6</v>
      </c>
      <c r="F4160" s="47">
        <v>16738</v>
      </c>
      <c r="G4160" s="47">
        <v>13830</v>
      </c>
    </row>
    <row r="4161" spans="3:7">
      <c r="C4161" s="49">
        <f t="shared" si="66"/>
        <v>6</v>
      </c>
      <c r="D4161" s="48">
        <v>42543</v>
      </c>
      <c r="E4161" s="47">
        <v>7</v>
      </c>
      <c r="F4161" s="47">
        <v>17841</v>
      </c>
      <c r="G4161" s="47">
        <v>15345</v>
      </c>
    </row>
    <row r="4162" spans="3:7">
      <c r="C4162" s="49">
        <f t="shared" si="66"/>
        <v>6</v>
      </c>
      <c r="D4162" s="48">
        <v>42543</v>
      </c>
      <c r="E4162" s="47">
        <v>8</v>
      </c>
      <c r="F4162" s="47">
        <v>18317</v>
      </c>
      <c r="G4162" s="47">
        <v>15947</v>
      </c>
    </row>
    <row r="4163" spans="3:7">
      <c r="C4163" s="49">
        <f t="shared" si="66"/>
        <v>6</v>
      </c>
      <c r="D4163" s="48">
        <v>42543</v>
      </c>
      <c r="E4163" s="47">
        <v>9</v>
      </c>
      <c r="F4163" s="47">
        <v>18593</v>
      </c>
      <c r="G4163" s="47">
        <v>16152</v>
      </c>
    </row>
    <row r="4164" spans="3:7">
      <c r="C4164" s="49">
        <f t="shared" ref="C4164:C4227" si="67">MONTH(D4164)</f>
        <v>6</v>
      </c>
      <c r="D4164" s="48">
        <v>42543</v>
      </c>
      <c r="E4164" s="47">
        <v>10</v>
      </c>
      <c r="F4164" s="47">
        <v>18464</v>
      </c>
      <c r="G4164" s="47">
        <v>16400</v>
      </c>
    </row>
    <row r="4165" spans="3:7">
      <c r="C4165" s="49">
        <f t="shared" si="67"/>
        <v>6</v>
      </c>
      <c r="D4165" s="48">
        <v>42543</v>
      </c>
      <c r="E4165" s="47">
        <v>11</v>
      </c>
      <c r="F4165" s="47">
        <v>18197</v>
      </c>
      <c r="G4165" s="47">
        <v>16477</v>
      </c>
    </row>
    <row r="4166" spans="3:7">
      <c r="C4166" s="49">
        <f t="shared" si="67"/>
        <v>6</v>
      </c>
      <c r="D4166" s="48">
        <v>42543</v>
      </c>
      <c r="E4166" s="47">
        <v>12</v>
      </c>
      <c r="F4166" s="47">
        <v>18597</v>
      </c>
      <c r="G4166" s="47">
        <v>16605</v>
      </c>
    </row>
    <row r="4167" spans="3:7">
      <c r="C4167" s="49">
        <f t="shared" si="67"/>
        <v>6</v>
      </c>
      <c r="D4167" s="48">
        <v>42543</v>
      </c>
      <c r="E4167" s="47">
        <v>13</v>
      </c>
      <c r="F4167" s="47">
        <v>19272</v>
      </c>
      <c r="G4167" s="47">
        <v>16789</v>
      </c>
    </row>
    <row r="4168" spans="3:7">
      <c r="C4168" s="49">
        <f t="shared" si="67"/>
        <v>6</v>
      </c>
      <c r="D4168" s="48">
        <v>42543</v>
      </c>
      <c r="E4168" s="47">
        <v>14</v>
      </c>
      <c r="F4168" s="47">
        <v>19606</v>
      </c>
      <c r="G4168" s="47">
        <v>17002</v>
      </c>
    </row>
    <row r="4169" spans="3:7">
      <c r="C4169" s="49">
        <f t="shared" si="67"/>
        <v>6</v>
      </c>
      <c r="D4169" s="48">
        <v>42543</v>
      </c>
      <c r="E4169" s="47">
        <v>15</v>
      </c>
      <c r="F4169" s="47">
        <v>19961</v>
      </c>
      <c r="G4169" s="47">
        <v>17272</v>
      </c>
    </row>
    <row r="4170" spans="3:7">
      <c r="C4170" s="49">
        <f t="shared" si="67"/>
        <v>6</v>
      </c>
      <c r="D4170" s="48">
        <v>42543</v>
      </c>
      <c r="E4170" s="47">
        <v>16</v>
      </c>
      <c r="F4170" s="47">
        <v>20318</v>
      </c>
      <c r="G4170" s="47">
        <v>17773</v>
      </c>
    </row>
    <row r="4171" spans="3:7">
      <c r="C4171" s="49">
        <f t="shared" si="67"/>
        <v>6</v>
      </c>
      <c r="D4171" s="48">
        <v>42543</v>
      </c>
      <c r="E4171" s="47">
        <v>17</v>
      </c>
      <c r="F4171" s="47">
        <v>20477</v>
      </c>
      <c r="G4171" s="47">
        <v>18150</v>
      </c>
    </row>
    <row r="4172" spans="3:7">
      <c r="C4172" s="49">
        <f t="shared" si="67"/>
        <v>6</v>
      </c>
      <c r="D4172" s="48">
        <v>42543</v>
      </c>
      <c r="E4172" s="47">
        <v>18</v>
      </c>
      <c r="F4172" s="47">
        <v>20340</v>
      </c>
      <c r="G4172" s="47">
        <v>18243</v>
      </c>
    </row>
    <row r="4173" spans="3:7">
      <c r="C4173" s="49">
        <f t="shared" si="67"/>
        <v>6</v>
      </c>
      <c r="D4173" s="48">
        <v>42543</v>
      </c>
      <c r="E4173" s="47">
        <v>19</v>
      </c>
      <c r="F4173" s="47">
        <v>20145</v>
      </c>
      <c r="G4173" s="47">
        <v>18257</v>
      </c>
    </row>
    <row r="4174" spans="3:7">
      <c r="C4174" s="49">
        <f t="shared" si="67"/>
        <v>6</v>
      </c>
      <c r="D4174" s="48">
        <v>42543</v>
      </c>
      <c r="E4174" s="47">
        <v>20</v>
      </c>
      <c r="F4174" s="47">
        <v>20086</v>
      </c>
      <c r="G4174" s="47">
        <v>18167</v>
      </c>
    </row>
    <row r="4175" spans="3:7">
      <c r="C4175" s="49">
        <f t="shared" si="67"/>
        <v>6</v>
      </c>
      <c r="D4175" s="48">
        <v>42543</v>
      </c>
      <c r="E4175" s="47">
        <v>21</v>
      </c>
      <c r="F4175" s="47">
        <v>19799</v>
      </c>
      <c r="G4175" s="47">
        <v>17790</v>
      </c>
    </row>
    <row r="4176" spans="3:7">
      <c r="C4176" s="49">
        <f t="shared" si="67"/>
        <v>6</v>
      </c>
      <c r="D4176" s="48">
        <v>42543</v>
      </c>
      <c r="E4176" s="47">
        <v>22</v>
      </c>
      <c r="F4176" s="47">
        <v>18848</v>
      </c>
      <c r="G4176" s="47">
        <v>16804</v>
      </c>
    </row>
    <row r="4177" spans="3:7">
      <c r="C4177" s="49">
        <f t="shared" si="67"/>
        <v>6</v>
      </c>
      <c r="D4177" s="48">
        <v>42543</v>
      </c>
      <c r="E4177" s="47">
        <v>23</v>
      </c>
      <c r="F4177" s="47">
        <v>17581</v>
      </c>
      <c r="G4177" s="47">
        <v>15317</v>
      </c>
    </row>
    <row r="4178" spans="3:7">
      <c r="C4178" s="49">
        <f t="shared" si="67"/>
        <v>6</v>
      </c>
      <c r="D4178" s="48">
        <v>42543</v>
      </c>
      <c r="E4178" s="47">
        <v>24</v>
      </c>
      <c r="F4178" s="47">
        <v>16826</v>
      </c>
      <c r="G4178" s="47">
        <v>14048</v>
      </c>
    </row>
    <row r="4179" spans="3:7">
      <c r="C4179" s="49">
        <f t="shared" si="67"/>
        <v>6</v>
      </c>
      <c r="D4179" s="48">
        <v>42544</v>
      </c>
      <c r="E4179" s="47">
        <v>1</v>
      </c>
      <c r="F4179" s="47">
        <v>16049</v>
      </c>
      <c r="G4179" s="47">
        <v>13220</v>
      </c>
    </row>
    <row r="4180" spans="3:7">
      <c r="C4180" s="49">
        <f t="shared" si="67"/>
        <v>6</v>
      </c>
      <c r="D4180" s="48">
        <v>42544</v>
      </c>
      <c r="E4180" s="47">
        <v>2</v>
      </c>
      <c r="F4180" s="47">
        <v>15750</v>
      </c>
      <c r="G4180" s="47">
        <v>12801</v>
      </c>
    </row>
    <row r="4181" spans="3:7">
      <c r="C4181" s="49">
        <f t="shared" si="67"/>
        <v>6</v>
      </c>
      <c r="D4181" s="48">
        <v>42544</v>
      </c>
      <c r="E4181" s="47">
        <v>3</v>
      </c>
      <c r="F4181" s="47">
        <v>15336</v>
      </c>
      <c r="G4181" s="47">
        <v>12528</v>
      </c>
    </row>
    <row r="4182" spans="3:7">
      <c r="C4182" s="49">
        <f t="shared" si="67"/>
        <v>6</v>
      </c>
      <c r="D4182" s="48">
        <v>42544</v>
      </c>
      <c r="E4182" s="47">
        <v>4</v>
      </c>
      <c r="F4182" s="47">
        <v>15458</v>
      </c>
      <c r="G4182" s="47">
        <v>12440</v>
      </c>
    </row>
    <row r="4183" spans="3:7">
      <c r="C4183" s="49">
        <f t="shared" si="67"/>
        <v>6</v>
      </c>
      <c r="D4183" s="48">
        <v>42544</v>
      </c>
      <c r="E4183" s="47">
        <v>5</v>
      </c>
      <c r="F4183" s="47">
        <v>15658</v>
      </c>
      <c r="G4183" s="47">
        <v>12645</v>
      </c>
    </row>
    <row r="4184" spans="3:7">
      <c r="C4184" s="49">
        <f t="shared" si="67"/>
        <v>6</v>
      </c>
      <c r="D4184" s="48">
        <v>42544</v>
      </c>
      <c r="E4184" s="47">
        <v>6</v>
      </c>
      <c r="F4184" s="47">
        <v>15977</v>
      </c>
      <c r="G4184" s="47">
        <v>13477</v>
      </c>
    </row>
    <row r="4185" spans="3:7">
      <c r="C4185" s="49">
        <f t="shared" si="67"/>
        <v>6</v>
      </c>
      <c r="D4185" s="48">
        <v>42544</v>
      </c>
      <c r="E4185" s="47">
        <v>7</v>
      </c>
      <c r="F4185" s="47">
        <v>17421</v>
      </c>
      <c r="G4185" s="47">
        <v>14765</v>
      </c>
    </row>
    <row r="4186" spans="3:7">
      <c r="C4186" s="49">
        <f t="shared" si="67"/>
        <v>6</v>
      </c>
      <c r="D4186" s="48">
        <v>42544</v>
      </c>
      <c r="E4186" s="47">
        <v>8</v>
      </c>
      <c r="F4186" s="47">
        <v>17828</v>
      </c>
      <c r="G4186" s="47">
        <v>15341</v>
      </c>
    </row>
    <row r="4187" spans="3:7">
      <c r="C4187" s="49">
        <f t="shared" si="67"/>
        <v>6</v>
      </c>
      <c r="D4187" s="48">
        <v>42544</v>
      </c>
      <c r="E4187" s="47">
        <v>9</v>
      </c>
      <c r="F4187" s="47">
        <v>18646</v>
      </c>
      <c r="G4187" s="47">
        <v>16058</v>
      </c>
    </row>
    <row r="4188" spans="3:7">
      <c r="C4188" s="49">
        <f t="shared" si="67"/>
        <v>6</v>
      </c>
      <c r="D4188" s="48">
        <v>42544</v>
      </c>
      <c r="E4188" s="47">
        <v>10</v>
      </c>
      <c r="F4188" s="47">
        <v>18879</v>
      </c>
      <c r="G4188" s="47">
        <v>16410</v>
      </c>
    </row>
    <row r="4189" spans="3:7">
      <c r="C4189" s="49">
        <f t="shared" si="67"/>
        <v>6</v>
      </c>
      <c r="D4189" s="48">
        <v>42544</v>
      </c>
      <c r="E4189" s="47">
        <v>11</v>
      </c>
      <c r="F4189" s="47">
        <v>19081</v>
      </c>
      <c r="G4189" s="47">
        <v>16455</v>
      </c>
    </row>
    <row r="4190" spans="3:7">
      <c r="C4190" s="49">
        <f t="shared" si="67"/>
        <v>6</v>
      </c>
      <c r="D4190" s="48">
        <v>42544</v>
      </c>
      <c r="E4190" s="47">
        <v>12</v>
      </c>
      <c r="F4190" s="47">
        <v>19260</v>
      </c>
      <c r="G4190" s="47">
        <v>16684</v>
      </c>
    </row>
    <row r="4191" spans="3:7">
      <c r="C4191" s="49">
        <f t="shared" si="67"/>
        <v>6</v>
      </c>
      <c r="D4191" s="48">
        <v>42544</v>
      </c>
      <c r="E4191" s="47">
        <v>13</v>
      </c>
      <c r="F4191" s="47">
        <v>19124</v>
      </c>
      <c r="G4191" s="47">
        <v>16866</v>
      </c>
    </row>
    <row r="4192" spans="3:7">
      <c r="C4192" s="49">
        <f t="shared" si="67"/>
        <v>6</v>
      </c>
      <c r="D4192" s="48">
        <v>42544</v>
      </c>
      <c r="E4192" s="47">
        <v>14</v>
      </c>
      <c r="F4192" s="47">
        <v>19181</v>
      </c>
      <c r="G4192" s="47">
        <v>17008</v>
      </c>
    </row>
    <row r="4193" spans="3:7">
      <c r="C4193" s="49">
        <f t="shared" si="67"/>
        <v>6</v>
      </c>
      <c r="D4193" s="48">
        <v>42544</v>
      </c>
      <c r="E4193" s="47">
        <v>15</v>
      </c>
      <c r="F4193" s="47">
        <v>19073</v>
      </c>
      <c r="G4193" s="47">
        <v>16983</v>
      </c>
    </row>
    <row r="4194" spans="3:7">
      <c r="C4194" s="49">
        <f t="shared" si="67"/>
        <v>6</v>
      </c>
      <c r="D4194" s="48">
        <v>42544</v>
      </c>
      <c r="E4194" s="47">
        <v>16</v>
      </c>
      <c r="F4194" s="47">
        <v>19074</v>
      </c>
      <c r="G4194" s="47">
        <v>17185</v>
      </c>
    </row>
    <row r="4195" spans="3:7">
      <c r="C4195" s="49">
        <f t="shared" si="67"/>
        <v>6</v>
      </c>
      <c r="D4195" s="48">
        <v>42544</v>
      </c>
      <c r="E4195" s="47">
        <v>17</v>
      </c>
      <c r="F4195" s="47">
        <v>19295</v>
      </c>
      <c r="G4195" s="47">
        <v>17426</v>
      </c>
    </row>
    <row r="4196" spans="3:7">
      <c r="C4196" s="49">
        <f t="shared" si="67"/>
        <v>6</v>
      </c>
      <c r="D4196" s="48">
        <v>42544</v>
      </c>
      <c r="E4196" s="47">
        <v>18</v>
      </c>
      <c r="F4196" s="47">
        <v>19701</v>
      </c>
      <c r="G4196" s="47">
        <v>17774</v>
      </c>
    </row>
    <row r="4197" spans="3:7">
      <c r="C4197" s="49">
        <f t="shared" si="67"/>
        <v>6</v>
      </c>
      <c r="D4197" s="48">
        <v>42544</v>
      </c>
      <c r="E4197" s="47">
        <v>19</v>
      </c>
      <c r="F4197" s="47">
        <v>19874</v>
      </c>
      <c r="G4197" s="47">
        <v>18066</v>
      </c>
    </row>
    <row r="4198" spans="3:7">
      <c r="C4198" s="49">
        <f t="shared" si="67"/>
        <v>6</v>
      </c>
      <c r="D4198" s="48">
        <v>42544</v>
      </c>
      <c r="E4198" s="47">
        <v>20</v>
      </c>
      <c r="F4198" s="47">
        <v>19716</v>
      </c>
      <c r="G4198" s="47">
        <v>17938</v>
      </c>
    </row>
    <row r="4199" spans="3:7">
      <c r="C4199" s="49">
        <f t="shared" si="67"/>
        <v>6</v>
      </c>
      <c r="D4199" s="48">
        <v>42544</v>
      </c>
      <c r="E4199" s="47">
        <v>21</v>
      </c>
      <c r="F4199" s="47">
        <v>19608</v>
      </c>
      <c r="G4199" s="47">
        <v>17561</v>
      </c>
    </row>
    <row r="4200" spans="3:7">
      <c r="C4200" s="49">
        <f t="shared" si="67"/>
        <v>6</v>
      </c>
      <c r="D4200" s="48">
        <v>42544</v>
      </c>
      <c r="E4200" s="47">
        <v>22</v>
      </c>
      <c r="F4200" s="47">
        <v>18805</v>
      </c>
      <c r="G4200" s="47">
        <v>16490</v>
      </c>
    </row>
    <row r="4201" spans="3:7">
      <c r="C4201" s="49">
        <f t="shared" si="67"/>
        <v>6</v>
      </c>
      <c r="D4201" s="48">
        <v>42544</v>
      </c>
      <c r="E4201" s="47">
        <v>23</v>
      </c>
      <c r="F4201" s="47">
        <v>17497</v>
      </c>
      <c r="G4201" s="47">
        <v>15100</v>
      </c>
    </row>
    <row r="4202" spans="3:7">
      <c r="C4202" s="49">
        <f t="shared" si="67"/>
        <v>6</v>
      </c>
      <c r="D4202" s="48">
        <v>42544</v>
      </c>
      <c r="E4202" s="47">
        <v>24</v>
      </c>
      <c r="F4202" s="47">
        <v>16542</v>
      </c>
      <c r="G4202" s="47">
        <v>14008</v>
      </c>
    </row>
    <row r="4203" spans="3:7">
      <c r="C4203" s="49">
        <f t="shared" si="67"/>
        <v>6</v>
      </c>
      <c r="D4203" s="48">
        <v>42545</v>
      </c>
      <c r="E4203" s="47">
        <v>1</v>
      </c>
      <c r="F4203" s="47">
        <v>16080</v>
      </c>
      <c r="G4203" s="47">
        <v>13206</v>
      </c>
    </row>
    <row r="4204" spans="3:7">
      <c r="C4204" s="49">
        <f t="shared" si="67"/>
        <v>6</v>
      </c>
      <c r="D4204" s="48">
        <v>42545</v>
      </c>
      <c r="E4204" s="47">
        <v>2</v>
      </c>
      <c r="F4204" s="47">
        <v>15402</v>
      </c>
      <c r="G4204" s="47">
        <v>12615</v>
      </c>
    </row>
    <row r="4205" spans="3:7">
      <c r="C4205" s="49">
        <f t="shared" si="67"/>
        <v>6</v>
      </c>
      <c r="D4205" s="48">
        <v>42545</v>
      </c>
      <c r="E4205" s="47">
        <v>3</v>
      </c>
      <c r="F4205" s="47">
        <v>15317</v>
      </c>
      <c r="G4205" s="47">
        <v>12472</v>
      </c>
    </row>
    <row r="4206" spans="3:7">
      <c r="C4206" s="49">
        <f t="shared" si="67"/>
        <v>6</v>
      </c>
      <c r="D4206" s="48">
        <v>42545</v>
      </c>
      <c r="E4206" s="47">
        <v>4</v>
      </c>
      <c r="F4206" s="47">
        <v>15326</v>
      </c>
      <c r="G4206" s="47">
        <v>12416</v>
      </c>
    </row>
    <row r="4207" spans="3:7">
      <c r="C4207" s="49">
        <f t="shared" si="67"/>
        <v>6</v>
      </c>
      <c r="D4207" s="48">
        <v>42545</v>
      </c>
      <c r="E4207" s="47">
        <v>5</v>
      </c>
      <c r="F4207" s="47">
        <v>15647</v>
      </c>
      <c r="G4207" s="47">
        <v>12688</v>
      </c>
    </row>
    <row r="4208" spans="3:7">
      <c r="C4208" s="49">
        <f t="shared" si="67"/>
        <v>6</v>
      </c>
      <c r="D4208" s="48">
        <v>42545</v>
      </c>
      <c r="E4208" s="47">
        <v>6</v>
      </c>
      <c r="F4208" s="47">
        <v>16440</v>
      </c>
      <c r="G4208" s="47">
        <v>13636</v>
      </c>
    </row>
    <row r="4209" spans="3:7">
      <c r="C4209" s="49">
        <f t="shared" si="67"/>
        <v>6</v>
      </c>
      <c r="D4209" s="48">
        <v>42545</v>
      </c>
      <c r="E4209" s="47">
        <v>7</v>
      </c>
      <c r="F4209" s="47">
        <v>17510</v>
      </c>
      <c r="G4209" s="47">
        <v>15173</v>
      </c>
    </row>
    <row r="4210" spans="3:7">
      <c r="C4210" s="49">
        <f t="shared" si="67"/>
        <v>6</v>
      </c>
      <c r="D4210" s="48">
        <v>42545</v>
      </c>
      <c r="E4210" s="47">
        <v>8</v>
      </c>
      <c r="F4210" s="47">
        <v>18007</v>
      </c>
      <c r="G4210" s="47">
        <v>15783</v>
      </c>
    </row>
    <row r="4211" spans="3:7">
      <c r="C4211" s="49">
        <f t="shared" si="67"/>
        <v>6</v>
      </c>
      <c r="D4211" s="48">
        <v>42545</v>
      </c>
      <c r="E4211" s="47">
        <v>9</v>
      </c>
      <c r="F4211" s="47">
        <v>18347</v>
      </c>
      <c r="G4211" s="47">
        <v>16155</v>
      </c>
    </row>
    <row r="4212" spans="3:7">
      <c r="C4212" s="49">
        <f t="shared" si="67"/>
        <v>6</v>
      </c>
      <c r="D4212" s="48">
        <v>42545</v>
      </c>
      <c r="E4212" s="47">
        <v>10</v>
      </c>
      <c r="F4212" s="47">
        <v>18826</v>
      </c>
      <c r="G4212" s="47">
        <v>16534</v>
      </c>
    </row>
    <row r="4213" spans="3:7">
      <c r="C4213" s="49">
        <f t="shared" si="67"/>
        <v>6</v>
      </c>
      <c r="D4213" s="48">
        <v>42545</v>
      </c>
      <c r="E4213" s="47">
        <v>11</v>
      </c>
      <c r="F4213" s="47">
        <v>19154</v>
      </c>
      <c r="G4213" s="47">
        <v>16854</v>
      </c>
    </row>
    <row r="4214" spans="3:7">
      <c r="C4214" s="49">
        <f t="shared" si="67"/>
        <v>6</v>
      </c>
      <c r="D4214" s="48">
        <v>42545</v>
      </c>
      <c r="E4214" s="47">
        <v>12</v>
      </c>
      <c r="F4214" s="47">
        <v>19455</v>
      </c>
      <c r="G4214" s="47">
        <v>17097</v>
      </c>
    </row>
    <row r="4215" spans="3:7">
      <c r="C4215" s="49">
        <f t="shared" si="67"/>
        <v>6</v>
      </c>
      <c r="D4215" s="48">
        <v>42545</v>
      </c>
      <c r="E4215" s="47">
        <v>13</v>
      </c>
      <c r="F4215" s="47">
        <v>19692</v>
      </c>
      <c r="G4215" s="47">
        <v>17416</v>
      </c>
    </row>
    <row r="4216" spans="3:7">
      <c r="C4216" s="49">
        <f t="shared" si="67"/>
        <v>6</v>
      </c>
      <c r="D4216" s="48">
        <v>42545</v>
      </c>
      <c r="E4216" s="47">
        <v>14</v>
      </c>
      <c r="F4216" s="47">
        <v>19613</v>
      </c>
      <c r="G4216" s="47">
        <v>17619</v>
      </c>
    </row>
    <row r="4217" spans="3:7">
      <c r="C4217" s="49">
        <f t="shared" si="67"/>
        <v>6</v>
      </c>
      <c r="D4217" s="48">
        <v>42545</v>
      </c>
      <c r="E4217" s="47">
        <v>15</v>
      </c>
      <c r="F4217" s="47">
        <v>19922</v>
      </c>
      <c r="G4217" s="47">
        <v>17884</v>
      </c>
    </row>
    <row r="4218" spans="3:7">
      <c r="C4218" s="49">
        <f t="shared" si="67"/>
        <v>6</v>
      </c>
      <c r="D4218" s="48">
        <v>42545</v>
      </c>
      <c r="E4218" s="47">
        <v>16</v>
      </c>
      <c r="F4218" s="47">
        <v>20693</v>
      </c>
      <c r="G4218" s="47">
        <v>18297</v>
      </c>
    </row>
    <row r="4219" spans="3:7">
      <c r="C4219" s="49">
        <f t="shared" si="67"/>
        <v>6</v>
      </c>
      <c r="D4219" s="48">
        <v>42545</v>
      </c>
      <c r="E4219" s="47">
        <v>17</v>
      </c>
      <c r="F4219" s="47">
        <v>21438</v>
      </c>
      <c r="G4219" s="47">
        <v>18755</v>
      </c>
    </row>
    <row r="4220" spans="3:7">
      <c r="C4220" s="49">
        <f t="shared" si="67"/>
        <v>6</v>
      </c>
      <c r="D4220" s="48">
        <v>42545</v>
      </c>
      <c r="E4220" s="47">
        <v>18</v>
      </c>
      <c r="F4220" s="47">
        <v>21097</v>
      </c>
      <c r="G4220" s="47">
        <v>18977</v>
      </c>
    </row>
    <row r="4221" spans="3:7">
      <c r="C4221" s="49">
        <f t="shared" si="67"/>
        <v>6</v>
      </c>
      <c r="D4221" s="48">
        <v>42545</v>
      </c>
      <c r="E4221" s="47">
        <v>19</v>
      </c>
      <c r="F4221" s="47">
        <v>21171</v>
      </c>
      <c r="G4221" s="47">
        <v>19090</v>
      </c>
    </row>
    <row r="4222" spans="3:7">
      <c r="C4222" s="49">
        <f t="shared" si="67"/>
        <v>6</v>
      </c>
      <c r="D4222" s="48">
        <v>42545</v>
      </c>
      <c r="E4222" s="47">
        <v>20</v>
      </c>
      <c r="F4222" s="47">
        <v>20437</v>
      </c>
      <c r="G4222" s="47">
        <v>18624</v>
      </c>
    </row>
    <row r="4223" spans="3:7">
      <c r="C4223" s="49">
        <f t="shared" si="67"/>
        <v>6</v>
      </c>
      <c r="D4223" s="48">
        <v>42545</v>
      </c>
      <c r="E4223" s="47">
        <v>21</v>
      </c>
      <c r="F4223" s="47">
        <v>20127</v>
      </c>
      <c r="G4223" s="47">
        <v>18151</v>
      </c>
    </row>
    <row r="4224" spans="3:7">
      <c r="C4224" s="49">
        <f t="shared" si="67"/>
        <v>6</v>
      </c>
      <c r="D4224" s="48">
        <v>42545</v>
      </c>
      <c r="E4224" s="47">
        <v>22</v>
      </c>
      <c r="F4224" s="47">
        <v>18963</v>
      </c>
      <c r="G4224" s="47">
        <v>17041</v>
      </c>
    </row>
    <row r="4225" spans="3:7">
      <c r="C4225" s="49">
        <f t="shared" si="67"/>
        <v>6</v>
      </c>
      <c r="D4225" s="48">
        <v>42545</v>
      </c>
      <c r="E4225" s="47">
        <v>23</v>
      </c>
      <c r="F4225" s="47">
        <v>17696</v>
      </c>
      <c r="G4225" s="47">
        <v>15336</v>
      </c>
    </row>
    <row r="4226" spans="3:7">
      <c r="C4226" s="49">
        <f t="shared" si="67"/>
        <v>6</v>
      </c>
      <c r="D4226" s="48">
        <v>42545</v>
      </c>
      <c r="E4226" s="47">
        <v>24</v>
      </c>
      <c r="F4226" s="47">
        <v>17085</v>
      </c>
      <c r="G4226" s="47">
        <v>14302</v>
      </c>
    </row>
    <row r="4227" spans="3:7">
      <c r="C4227" s="49">
        <f t="shared" si="67"/>
        <v>6</v>
      </c>
      <c r="D4227" s="48">
        <v>42546</v>
      </c>
      <c r="E4227" s="47">
        <v>1</v>
      </c>
      <c r="F4227" s="47">
        <v>16318</v>
      </c>
      <c r="G4227" s="47">
        <v>13479</v>
      </c>
    </row>
    <row r="4228" spans="3:7">
      <c r="C4228" s="49">
        <f t="shared" ref="C4228:C4291" si="68">MONTH(D4228)</f>
        <v>6</v>
      </c>
      <c r="D4228" s="48">
        <v>42546</v>
      </c>
      <c r="E4228" s="47">
        <v>2</v>
      </c>
      <c r="F4228" s="47">
        <v>15748</v>
      </c>
      <c r="G4228" s="47">
        <v>12914</v>
      </c>
    </row>
    <row r="4229" spans="3:7">
      <c r="C4229" s="49">
        <f t="shared" si="68"/>
        <v>6</v>
      </c>
      <c r="D4229" s="48">
        <v>42546</v>
      </c>
      <c r="E4229" s="47">
        <v>3</v>
      </c>
      <c r="F4229" s="47">
        <v>15343</v>
      </c>
      <c r="G4229" s="47">
        <v>12560</v>
      </c>
    </row>
    <row r="4230" spans="3:7">
      <c r="C4230" s="49">
        <f t="shared" si="68"/>
        <v>6</v>
      </c>
      <c r="D4230" s="48">
        <v>42546</v>
      </c>
      <c r="E4230" s="47">
        <v>4</v>
      </c>
      <c r="F4230" s="47">
        <v>15247</v>
      </c>
      <c r="G4230" s="47">
        <v>12315</v>
      </c>
    </row>
    <row r="4231" spans="3:7">
      <c r="C4231" s="49">
        <f t="shared" si="68"/>
        <v>6</v>
      </c>
      <c r="D4231" s="48">
        <v>42546</v>
      </c>
      <c r="E4231" s="47">
        <v>5</v>
      </c>
      <c r="F4231" s="47">
        <v>15048</v>
      </c>
      <c r="G4231" s="47">
        <v>12217</v>
      </c>
    </row>
    <row r="4232" spans="3:7">
      <c r="C4232" s="49">
        <f t="shared" si="68"/>
        <v>6</v>
      </c>
      <c r="D4232" s="48">
        <v>42546</v>
      </c>
      <c r="E4232" s="47">
        <v>6</v>
      </c>
      <c r="F4232" s="47">
        <v>15126</v>
      </c>
      <c r="G4232" s="47">
        <v>12396</v>
      </c>
    </row>
    <row r="4233" spans="3:7">
      <c r="C4233" s="49">
        <f t="shared" si="68"/>
        <v>6</v>
      </c>
      <c r="D4233" s="48">
        <v>42546</v>
      </c>
      <c r="E4233" s="47">
        <v>7</v>
      </c>
      <c r="F4233" s="47">
        <v>16152</v>
      </c>
      <c r="G4233" s="47">
        <v>13222</v>
      </c>
    </row>
    <row r="4234" spans="3:7">
      <c r="C4234" s="49">
        <f t="shared" si="68"/>
        <v>6</v>
      </c>
      <c r="D4234" s="48">
        <v>42546</v>
      </c>
      <c r="E4234" s="47">
        <v>8</v>
      </c>
      <c r="F4234" s="47">
        <v>16672</v>
      </c>
      <c r="G4234" s="47">
        <v>14292</v>
      </c>
    </row>
    <row r="4235" spans="3:7">
      <c r="C4235" s="49">
        <f t="shared" si="68"/>
        <v>6</v>
      </c>
      <c r="D4235" s="48">
        <v>42546</v>
      </c>
      <c r="E4235" s="47">
        <v>9</v>
      </c>
      <c r="F4235" s="47">
        <v>17534</v>
      </c>
      <c r="G4235" s="47">
        <v>15315</v>
      </c>
    </row>
    <row r="4236" spans="3:7">
      <c r="C4236" s="49">
        <f t="shared" si="68"/>
        <v>6</v>
      </c>
      <c r="D4236" s="48">
        <v>42546</v>
      </c>
      <c r="E4236" s="47">
        <v>10</v>
      </c>
      <c r="F4236" s="47">
        <v>18380</v>
      </c>
      <c r="G4236" s="47">
        <v>15920</v>
      </c>
    </row>
    <row r="4237" spans="3:7">
      <c r="C4237" s="49">
        <f t="shared" si="68"/>
        <v>6</v>
      </c>
      <c r="D4237" s="48">
        <v>42546</v>
      </c>
      <c r="E4237" s="47">
        <v>11</v>
      </c>
      <c r="F4237" s="47">
        <v>19053</v>
      </c>
      <c r="G4237" s="47">
        <v>16347</v>
      </c>
    </row>
    <row r="4238" spans="3:7">
      <c r="C4238" s="49">
        <f t="shared" si="68"/>
        <v>6</v>
      </c>
      <c r="D4238" s="48">
        <v>42546</v>
      </c>
      <c r="E4238" s="47">
        <v>12</v>
      </c>
      <c r="F4238" s="47">
        <v>19653</v>
      </c>
      <c r="G4238" s="47">
        <v>16778</v>
      </c>
    </row>
    <row r="4239" spans="3:7">
      <c r="C4239" s="49">
        <f t="shared" si="68"/>
        <v>6</v>
      </c>
      <c r="D4239" s="48">
        <v>42546</v>
      </c>
      <c r="E4239" s="47">
        <v>13</v>
      </c>
      <c r="F4239" s="47">
        <v>19799</v>
      </c>
      <c r="G4239" s="47">
        <v>17094</v>
      </c>
    </row>
    <row r="4240" spans="3:7">
      <c r="C4240" s="49">
        <f t="shared" si="68"/>
        <v>6</v>
      </c>
      <c r="D4240" s="48">
        <v>42546</v>
      </c>
      <c r="E4240" s="47">
        <v>14</v>
      </c>
      <c r="F4240" s="47">
        <v>19951</v>
      </c>
      <c r="G4240" s="47">
        <v>17329</v>
      </c>
    </row>
    <row r="4241" spans="3:7">
      <c r="C4241" s="49">
        <f t="shared" si="68"/>
        <v>6</v>
      </c>
      <c r="D4241" s="48">
        <v>42546</v>
      </c>
      <c r="E4241" s="47">
        <v>15</v>
      </c>
      <c r="F4241" s="47">
        <v>20226</v>
      </c>
      <c r="G4241" s="47">
        <v>17668</v>
      </c>
    </row>
    <row r="4242" spans="3:7">
      <c r="C4242" s="49">
        <f t="shared" si="68"/>
        <v>6</v>
      </c>
      <c r="D4242" s="48">
        <v>42546</v>
      </c>
      <c r="E4242" s="47">
        <v>16</v>
      </c>
      <c r="F4242" s="47">
        <v>20894</v>
      </c>
      <c r="G4242" s="47">
        <v>18258</v>
      </c>
    </row>
    <row r="4243" spans="3:7">
      <c r="C4243" s="49">
        <f t="shared" si="68"/>
        <v>6</v>
      </c>
      <c r="D4243" s="48">
        <v>42546</v>
      </c>
      <c r="E4243" s="47">
        <v>17</v>
      </c>
      <c r="F4243" s="47">
        <v>21042</v>
      </c>
      <c r="G4243" s="47">
        <v>18800</v>
      </c>
    </row>
    <row r="4244" spans="3:7">
      <c r="C4244" s="49">
        <f t="shared" si="68"/>
        <v>6</v>
      </c>
      <c r="D4244" s="48">
        <v>42546</v>
      </c>
      <c r="E4244" s="47">
        <v>18</v>
      </c>
      <c r="F4244" s="47">
        <v>21526</v>
      </c>
      <c r="G4244" s="47">
        <v>19048</v>
      </c>
    </row>
    <row r="4245" spans="3:7">
      <c r="C4245" s="49">
        <f t="shared" si="68"/>
        <v>6</v>
      </c>
      <c r="D4245" s="48">
        <v>42546</v>
      </c>
      <c r="E4245" s="47">
        <v>19</v>
      </c>
      <c r="F4245" s="47">
        <v>21475</v>
      </c>
      <c r="G4245" s="47">
        <v>18832</v>
      </c>
    </row>
    <row r="4246" spans="3:7">
      <c r="C4246" s="49">
        <f t="shared" si="68"/>
        <v>6</v>
      </c>
      <c r="D4246" s="48">
        <v>42546</v>
      </c>
      <c r="E4246" s="47">
        <v>20</v>
      </c>
      <c r="F4246" s="47">
        <v>20819</v>
      </c>
      <c r="G4246" s="47">
        <v>18282</v>
      </c>
    </row>
    <row r="4247" spans="3:7">
      <c r="C4247" s="49">
        <f t="shared" si="68"/>
        <v>6</v>
      </c>
      <c r="D4247" s="48">
        <v>42546</v>
      </c>
      <c r="E4247" s="47">
        <v>21</v>
      </c>
      <c r="F4247" s="47">
        <v>20288</v>
      </c>
      <c r="G4247" s="47">
        <v>17794</v>
      </c>
    </row>
    <row r="4248" spans="3:7">
      <c r="C4248" s="49">
        <f t="shared" si="68"/>
        <v>6</v>
      </c>
      <c r="D4248" s="48">
        <v>42546</v>
      </c>
      <c r="E4248" s="47">
        <v>22</v>
      </c>
      <c r="F4248" s="47">
        <v>19437</v>
      </c>
      <c r="G4248" s="47">
        <v>17024</v>
      </c>
    </row>
    <row r="4249" spans="3:7">
      <c r="C4249" s="49">
        <f t="shared" si="68"/>
        <v>6</v>
      </c>
      <c r="D4249" s="48">
        <v>42546</v>
      </c>
      <c r="E4249" s="47">
        <v>23</v>
      </c>
      <c r="F4249" s="47">
        <v>18322</v>
      </c>
      <c r="G4249" s="47">
        <v>15596</v>
      </c>
    </row>
    <row r="4250" spans="3:7">
      <c r="C4250" s="49">
        <f t="shared" si="68"/>
        <v>6</v>
      </c>
      <c r="D4250" s="48">
        <v>42546</v>
      </c>
      <c r="E4250" s="47">
        <v>24</v>
      </c>
      <c r="F4250" s="47">
        <v>17305</v>
      </c>
      <c r="G4250" s="47">
        <v>14373</v>
      </c>
    </row>
    <row r="4251" spans="3:7">
      <c r="C4251" s="49">
        <f t="shared" si="68"/>
        <v>6</v>
      </c>
      <c r="D4251" s="48">
        <v>42547</v>
      </c>
      <c r="E4251" s="47">
        <v>1</v>
      </c>
      <c r="F4251" s="47">
        <v>16712</v>
      </c>
      <c r="G4251" s="47">
        <v>13562</v>
      </c>
    </row>
    <row r="4252" spans="3:7">
      <c r="C4252" s="49">
        <f t="shared" si="68"/>
        <v>6</v>
      </c>
      <c r="D4252" s="48">
        <v>42547</v>
      </c>
      <c r="E4252" s="47">
        <v>2</v>
      </c>
      <c r="F4252" s="47">
        <v>16225</v>
      </c>
      <c r="G4252" s="47">
        <v>12975</v>
      </c>
    </row>
    <row r="4253" spans="3:7">
      <c r="C4253" s="49">
        <f t="shared" si="68"/>
        <v>6</v>
      </c>
      <c r="D4253" s="48">
        <v>42547</v>
      </c>
      <c r="E4253" s="47">
        <v>3</v>
      </c>
      <c r="F4253" s="47">
        <v>15832</v>
      </c>
      <c r="G4253" s="47">
        <v>12616</v>
      </c>
    </row>
    <row r="4254" spans="3:7">
      <c r="C4254" s="49">
        <f t="shared" si="68"/>
        <v>6</v>
      </c>
      <c r="D4254" s="48">
        <v>42547</v>
      </c>
      <c r="E4254" s="47">
        <v>4</v>
      </c>
      <c r="F4254" s="47">
        <v>15446</v>
      </c>
      <c r="G4254" s="47">
        <v>12403</v>
      </c>
    </row>
    <row r="4255" spans="3:7">
      <c r="C4255" s="49">
        <f t="shared" si="68"/>
        <v>6</v>
      </c>
      <c r="D4255" s="48">
        <v>42547</v>
      </c>
      <c r="E4255" s="47">
        <v>5</v>
      </c>
      <c r="F4255" s="47">
        <v>15197</v>
      </c>
      <c r="G4255" s="47">
        <v>12134</v>
      </c>
    </row>
    <row r="4256" spans="3:7">
      <c r="C4256" s="49">
        <f t="shared" si="68"/>
        <v>6</v>
      </c>
      <c r="D4256" s="48">
        <v>42547</v>
      </c>
      <c r="E4256" s="47">
        <v>6</v>
      </c>
      <c r="F4256" s="47">
        <v>15012</v>
      </c>
      <c r="G4256" s="47">
        <v>11964</v>
      </c>
    </row>
    <row r="4257" spans="3:7">
      <c r="C4257" s="49">
        <f t="shared" si="68"/>
        <v>6</v>
      </c>
      <c r="D4257" s="48">
        <v>42547</v>
      </c>
      <c r="E4257" s="47">
        <v>7</v>
      </c>
      <c r="F4257" s="47">
        <v>15700</v>
      </c>
      <c r="G4257" s="47">
        <v>12778</v>
      </c>
    </row>
    <row r="4258" spans="3:7">
      <c r="C4258" s="49">
        <f t="shared" si="68"/>
        <v>6</v>
      </c>
      <c r="D4258" s="48">
        <v>42547</v>
      </c>
      <c r="E4258" s="47">
        <v>8</v>
      </c>
      <c r="F4258" s="47">
        <v>16795</v>
      </c>
      <c r="G4258" s="47">
        <v>14113</v>
      </c>
    </row>
    <row r="4259" spans="3:7">
      <c r="C4259" s="49">
        <f t="shared" si="68"/>
        <v>6</v>
      </c>
      <c r="D4259" s="48">
        <v>42547</v>
      </c>
      <c r="E4259" s="47">
        <v>9</v>
      </c>
      <c r="F4259" s="47">
        <v>18024</v>
      </c>
      <c r="G4259" s="47">
        <v>15320</v>
      </c>
    </row>
    <row r="4260" spans="3:7">
      <c r="C4260" s="49">
        <f t="shared" si="68"/>
        <v>6</v>
      </c>
      <c r="D4260" s="48">
        <v>42547</v>
      </c>
      <c r="E4260" s="47">
        <v>10</v>
      </c>
      <c r="F4260" s="47">
        <v>18786</v>
      </c>
      <c r="G4260" s="47">
        <v>16312</v>
      </c>
    </row>
    <row r="4261" spans="3:7">
      <c r="C4261" s="49">
        <f t="shared" si="68"/>
        <v>6</v>
      </c>
      <c r="D4261" s="48">
        <v>42547</v>
      </c>
      <c r="E4261" s="47">
        <v>11</v>
      </c>
      <c r="F4261" s="47">
        <v>19444</v>
      </c>
      <c r="G4261" s="47">
        <v>17140</v>
      </c>
    </row>
    <row r="4262" spans="3:7">
      <c r="C4262" s="49">
        <f t="shared" si="68"/>
        <v>6</v>
      </c>
      <c r="D4262" s="48">
        <v>42547</v>
      </c>
      <c r="E4262" s="47">
        <v>12</v>
      </c>
      <c r="F4262" s="47">
        <v>20299</v>
      </c>
      <c r="G4262" s="47">
        <v>17944</v>
      </c>
    </row>
    <row r="4263" spans="3:7">
      <c r="C4263" s="49">
        <f t="shared" si="68"/>
        <v>6</v>
      </c>
      <c r="D4263" s="48">
        <v>42547</v>
      </c>
      <c r="E4263" s="47">
        <v>13</v>
      </c>
      <c r="F4263" s="47">
        <v>21238</v>
      </c>
      <c r="G4263" s="47">
        <v>18678</v>
      </c>
    </row>
    <row r="4264" spans="3:7">
      <c r="C4264" s="49">
        <f t="shared" si="68"/>
        <v>6</v>
      </c>
      <c r="D4264" s="48">
        <v>42547</v>
      </c>
      <c r="E4264" s="47">
        <v>14</v>
      </c>
      <c r="F4264" s="47">
        <v>21545</v>
      </c>
      <c r="G4264" s="47">
        <v>19009</v>
      </c>
    </row>
    <row r="4265" spans="3:7">
      <c r="C4265" s="49">
        <f t="shared" si="68"/>
        <v>6</v>
      </c>
      <c r="D4265" s="48">
        <v>42547</v>
      </c>
      <c r="E4265" s="47">
        <v>15</v>
      </c>
      <c r="F4265" s="47">
        <v>21965</v>
      </c>
      <c r="G4265" s="47">
        <v>19333</v>
      </c>
    </row>
    <row r="4266" spans="3:7">
      <c r="C4266" s="49">
        <f t="shared" si="68"/>
        <v>6</v>
      </c>
      <c r="D4266" s="48">
        <v>42547</v>
      </c>
      <c r="E4266" s="47">
        <v>16</v>
      </c>
      <c r="F4266" s="47">
        <v>22293</v>
      </c>
      <c r="G4266" s="47">
        <v>19679</v>
      </c>
    </row>
    <row r="4267" spans="3:7">
      <c r="C4267" s="49">
        <f t="shared" si="68"/>
        <v>6</v>
      </c>
      <c r="D4267" s="48">
        <v>42547</v>
      </c>
      <c r="E4267" s="47">
        <v>17</v>
      </c>
      <c r="F4267" s="47">
        <v>22257</v>
      </c>
      <c r="G4267" s="47">
        <v>19997</v>
      </c>
    </row>
    <row r="4268" spans="3:7">
      <c r="C4268" s="49">
        <f t="shared" si="68"/>
        <v>6</v>
      </c>
      <c r="D4268" s="48">
        <v>42547</v>
      </c>
      <c r="E4268" s="47">
        <v>18</v>
      </c>
      <c r="F4268" s="47">
        <v>22306</v>
      </c>
      <c r="G4268" s="47">
        <v>20096</v>
      </c>
    </row>
    <row r="4269" spans="3:7">
      <c r="C4269" s="49">
        <f t="shared" si="68"/>
        <v>6</v>
      </c>
      <c r="D4269" s="48">
        <v>42547</v>
      </c>
      <c r="E4269" s="47">
        <v>19</v>
      </c>
      <c r="F4269" s="47">
        <v>22074</v>
      </c>
      <c r="G4269" s="47">
        <v>19994</v>
      </c>
    </row>
    <row r="4270" spans="3:7">
      <c r="C4270" s="49">
        <f t="shared" si="68"/>
        <v>6</v>
      </c>
      <c r="D4270" s="48">
        <v>42547</v>
      </c>
      <c r="E4270" s="47">
        <v>20</v>
      </c>
      <c r="F4270" s="47">
        <v>21937</v>
      </c>
      <c r="G4270" s="47">
        <v>19812</v>
      </c>
    </row>
    <row r="4271" spans="3:7">
      <c r="C4271" s="49">
        <f t="shared" si="68"/>
        <v>6</v>
      </c>
      <c r="D4271" s="48">
        <v>42547</v>
      </c>
      <c r="E4271" s="47">
        <v>21</v>
      </c>
      <c r="F4271" s="47">
        <v>22142</v>
      </c>
      <c r="G4271" s="47">
        <v>19926</v>
      </c>
    </row>
    <row r="4272" spans="3:7">
      <c r="C4272" s="49">
        <f t="shared" si="68"/>
        <v>6</v>
      </c>
      <c r="D4272" s="48">
        <v>42547</v>
      </c>
      <c r="E4272" s="47">
        <v>22</v>
      </c>
      <c r="F4272" s="47">
        <v>21173</v>
      </c>
      <c r="G4272" s="47">
        <v>18849</v>
      </c>
    </row>
    <row r="4273" spans="3:7">
      <c r="C4273" s="49">
        <f t="shared" si="68"/>
        <v>6</v>
      </c>
      <c r="D4273" s="48">
        <v>42547</v>
      </c>
      <c r="E4273" s="47">
        <v>23</v>
      </c>
      <c r="F4273" s="47">
        <v>19891</v>
      </c>
      <c r="G4273" s="47">
        <v>17409</v>
      </c>
    </row>
    <row r="4274" spans="3:7">
      <c r="C4274" s="49">
        <f t="shared" si="68"/>
        <v>6</v>
      </c>
      <c r="D4274" s="48">
        <v>42547</v>
      </c>
      <c r="E4274" s="47">
        <v>24</v>
      </c>
      <c r="F4274" s="47">
        <v>18638</v>
      </c>
      <c r="G4274" s="47">
        <v>16164</v>
      </c>
    </row>
    <row r="4275" spans="3:7">
      <c r="C4275" s="49">
        <f t="shared" si="68"/>
        <v>6</v>
      </c>
      <c r="D4275" s="48">
        <v>42548</v>
      </c>
      <c r="E4275" s="47">
        <v>1</v>
      </c>
      <c r="F4275" s="47">
        <v>18250</v>
      </c>
      <c r="G4275" s="47">
        <v>15366</v>
      </c>
    </row>
    <row r="4276" spans="3:7">
      <c r="C4276" s="49">
        <f t="shared" si="68"/>
        <v>6</v>
      </c>
      <c r="D4276" s="48">
        <v>42548</v>
      </c>
      <c r="E4276" s="47">
        <v>2</v>
      </c>
      <c r="F4276" s="47">
        <v>17637</v>
      </c>
      <c r="G4276" s="47">
        <v>14804</v>
      </c>
    </row>
    <row r="4277" spans="3:7">
      <c r="C4277" s="49">
        <f t="shared" si="68"/>
        <v>6</v>
      </c>
      <c r="D4277" s="48">
        <v>42548</v>
      </c>
      <c r="E4277" s="47">
        <v>3</v>
      </c>
      <c r="F4277" s="47">
        <v>16963</v>
      </c>
      <c r="G4277" s="47">
        <v>14528</v>
      </c>
    </row>
    <row r="4278" spans="3:7">
      <c r="C4278" s="49">
        <f t="shared" si="68"/>
        <v>6</v>
      </c>
      <c r="D4278" s="48">
        <v>42548</v>
      </c>
      <c r="E4278" s="47">
        <v>4</v>
      </c>
      <c r="F4278" s="47">
        <v>16689</v>
      </c>
      <c r="G4278" s="47">
        <v>14473</v>
      </c>
    </row>
    <row r="4279" spans="3:7">
      <c r="C4279" s="49">
        <f t="shared" si="68"/>
        <v>6</v>
      </c>
      <c r="D4279" s="48">
        <v>42548</v>
      </c>
      <c r="E4279" s="47">
        <v>5</v>
      </c>
      <c r="F4279" s="47">
        <v>17050</v>
      </c>
      <c r="G4279" s="47">
        <v>14754</v>
      </c>
    </row>
    <row r="4280" spans="3:7">
      <c r="C4280" s="49">
        <f t="shared" si="68"/>
        <v>6</v>
      </c>
      <c r="D4280" s="48">
        <v>42548</v>
      </c>
      <c r="E4280" s="47">
        <v>6</v>
      </c>
      <c r="F4280" s="47">
        <v>17804</v>
      </c>
      <c r="G4280" s="47">
        <v>15784</v>
      </c>
    </row>
    <row r="4281" spans="3:7">
      <c r="C4281" s="49">
        <f t="shared" si="68"/>
        <v>6</v>
      </c>
      <c r="D4281" s="48">
        <v>42548</v>
      </c>
      <c r="E4281" s="47">
        <v>7</v>
      </c>
      <c r="F4281" s="47">
        <v>19670</v>
      </c>
      <c r="G4281" s="47">
        <v>17787</v>
      </c>
    </row>
    <row r="4282" spans="3:7">
      <c r="C4282" s="49">
        <f t="shared" si="68"/>
        <v>6</v>
      </c>
      <c r="D4282" s="48">
        <v>42548</v>
      </c>
      <c r="E4282" s="47">
        <v>8</v>
      </c>
      <c r="F4282" s="47">
        <v>20362</v>
      </c>
      <c r="G4282" s="47">
        <v>18950</v>
      </c>
    </row>
    <row r="4283" spans="3:7">
      <c r="C4283" s="49">
        <f t="shared" si="68"/>
        <v>6</v>
      </c>
      <c r="D4283" s="48">
        <v>42548</v>
      </c>
      <c r="E4283" s="47">
        <v>9</v>
      </c>
      <c r="F4283" s="47">
        <v>21394</v>
      </c>
      <c r="G4283" s="47">
        <v>19742</v>
      </c>
    </row>
    <row r="4284" spans="3:7">
      <c r="C4284" s="49">
        <f t="shared" si="68"/>
        <v>6</v>
      </c>
      <c r="D4284" s="48">
        <v>42548</v>
      </c>
      <c r="E4284" s="47">
        <v>10</v>
      </c>
      <c r="F4284" s="47">
        <v>22094</v>
      </c>
      <c r="G4284" s="47">
        <v>20336</v>
      </c>
    </row>
    <row r="4285" spans="3:7">
      <c r="C4285" s="49">
        <f t="shared" si="68"/>
        <v>6</v>
      </c>
      <c r="D4285" s="48">
        <v>42548</v>
      </c>
      <c r="E4285" s="47">
        <v>11</v>
      </c>
      <c r="F4285" s="47">
        <v>22326</v>
      </c>
      <c r="G4285" s="47">
        <v>20606</v>
      </c>
    </row>
    <row r="4286" spans="3:7">
      <c r="C4286" s="49">
        <f t="shared" si="68"/>
        <v>6</v>
      </c>
      <c r="D4286" s="48">
        <v>42548</v>
      </c>
      <c r="E4286" s="47">
        <v>12</v>
      </c>
      <c r="F4286" s="47">
        <v>22502</v>
      </c>
      <c r="G4286" s="47">
        <v>20758</v>
      </c>
    </row>
    <row r="4287" spans="3:7">
      <c r="C4287" s="49">
        <f t="shared" si="68"/>
        <v>6</v>
      </c>
      <c r="D4287" s="48">
        <v>42548</v>
      </c>
      <c r="E4287" s="47">
        <v>13</v>
      </c>
      <c r="F4287" s="47">
        <v>22506</v>
      </c>
      <c r="G4287" s="47">
        <v>20755</v>
      </c>
    </row>
    <row r="4288" spans="3:7">
      <c r="C4288" s="49">
        <f t="shared" si="68"/>
        <v>6</v>
      </c>
      <c r="D4288" s="48">
        <v>42548</v>
      </c>
      <c r="E4288" s="47">
        <v>14</v>
      </c>
      <c r="F4288" s="47">
        <v>22211</v>
      </c>
      <c r="G4288" s="47">
        <v>20568</v>
      </c>
    </row>
    <row r="4289" spans="3:7">
      <c r="C4289" s="49">
        <f t="shared" si="68"/>
        <v>6</v>
      </c>
      <c r="D4289" s="48">
        <v>42548</v>
      </c>
      <c r="E4289" s="47">
        <v>15</v>
      </c>
      <c r="F4289" s="47">
        <v>22341</v>
      </c>
      <c r="G4289" s="47">
        <v>20743</v>
      </c>
    </row>
    <row r="4290" spans="3:7">
      <c r="C4290" s="49">
        <f t="shared" si="68"/>
        <v>6</v>
      </c>
      <c r="D4290" s="48">
        <v>42548</v>
      </c>
      <c r="E4290" s="47">
        <v>16</v>
      </c>
      <c r="F4290" s="47">
        <v>22580</v>
      </c>
      <c r="G4290" s="47">
        <v>20937</v>
      </c>
    </row>
    <row r="4291" spans="3:7">
      <c r="C4291" s="49">
        <f t="shared" si="68"/>
        <v>6</v>
      </c>
      <c r="D4291" s="48">
        <v>42548</v>
      </c>
      <c r="E4291" s="47">
        <v>17</v>
      </c>
      <c r="F4291" s="47">
        <v>23226</v>
      </c>
      <c r="G4291" s="47">
        <v>21582</v>
      </c>
    </row>
    <row r="4292" spans="3:7">
      <c r="C4292" s="49">
        <f t="shared" ref="C4292:C4355" si="69">MONTH(D4292)</f>
        <v>6</v>
      </c>
      <c r="D4292" s="48">
        <v>42548</v>
      </c>
      <c r="E4292" s="47">
        <v>18</v>
      </c>
      <c r="F4292" s="47">
        <v>23085</v>
      </c>
      <c r="G4292" s="47">
        <v>21546</v>
      </c>
    </row>
    <row r="4293" spans="3:7">
      <c r="C4293" s="49">
        <f t="shared" si="69"/>
        <v>6</v>
      </c>
      <c r="D4293" s="48">
        <v>42548</v>
      </c>
      <c r="E4293" s="47">
        <v>19</v>
      </c>
      <c r="F4293" s="47">
        <v>22767</v>
      </c>
      <c r="G4293" s="47">
        <v>21275</v>
      </c>
    </row>
    <row r="4294" spans="3:7">
      <c r="C4294" s="49">
        <f t="shared" si="69"/>
        <v>6</v>
      </c>
      <c r="D4294" s="48">
        <v>42548</v>
      </c>
      <c r="E4294" s="47">
        <v>20</v>
      </c>
      <c r="F4294" s="47">
        <v>22446</v>
      </c>
      <c r="G4294" s="47">
        <v>20878</v>
      </c>
    </row>
    <row r="4295" spans="3:7">
      <c r="C4295" s="49">
        <f t="shared" si="69"/>
        <v>6</v>
      </c>
      <c r="D4295" s="48">
        <v>42548</v>
      </c>
      <c r="E4295" s="47">
        <v>21</v>
      </c>
      <c r="F4295" s="47">
        <v>22196</v>
      </c>
      <c r="G4295" s="47">
        <v>20514</v>
      </c>
    </row>
    <row r="4296" spans="3:7">
      <c r="C4296" s="49">
        <f t="shared" si="69"/>
        <v>6</v>
      </c>
      <c r="D4296" s="48">
        <v>42548</v>
      </c>
      <c r="E4296" s="47">
        <v>22</v>
      </c>
      <c r="F4296" s="47">
        <v>20968</v>
      </c>
      <c r="G4296" s="47">
        <v>19249</v>
      </c>
    </row>
    <row r="4297" spans="3:7">
      <c r="C4297" s="49">
        <f t="shared" si="69"/>
        <v>6</v>
      </c>
      <c r="D4297" s="48">
        <v>42548</v>
      </c>
      <c r="E4297" s="47">
        <v>23</v>
      </c>
      <c r="F4297" s="47">
        <v>19518</v>
      </c>
      <c r="G4297" s="47">
        <v>17486</v>
      </c>
    </row>
    <row r="4298" spans="3:7">
      <c r="C4298" s="49">
        <f t="shared" si="69"/>
        <v>6</v>
      </c>
      <c r="D4298" s="48">
        <v>42548</v>
      </c>
      <c r="E4298" s="47">
        <v>24</v>
      </c>
      <c r="F4298" s="47">
        <v>18470</v>
      </c>
      <c r="G4298" s="47">
        <v>15982</v>
      </c>
    </row>
    <row r="4299" spans="3:7">
      <c r="C4299" s="49">
        <f t="shared" si="69"/>
        <v>6</v>
      </c>
      <c r="D4299" s="48">
        <v>42549</v>
      </c>
      <c r="E4299" s="47">
        <v>1</v>
      </c>
      <c r="F4299" s="47">
        <v>16945</v>
      </c>
      <c r="G4299" s="47">
        <v>15004</v>
      </c>
    </row>
    <row r="4300" spans="3:7">
      <c r="C4300" s="49">
        <f t="shared" si="69"/>
        <v>6</v>
      </c>
      <c r="D4300" s="48">
        <v>42549</v>
      </c>
      <c r="E4300" s="47">
        <v>2</v>
      </c>
      <c r="F4300" s="47">
        <v>16380</v>
      </c>
      <c r="G4300" s="47">
        <v>14394</v>
      </c>
    </row>
    <row r="4301" spans="3:7">
      <c r="C4301" s="49">
        <f t="shared" si="69"/>
        <v>6</v>
      </c>
      <c r="D4301" s="48">
        <v>42549</v>
      </c>
      <c r="E4301" s="47">
        <v>3</v>
      </c>
      <c r="F4301" s="47">
        <v>16158</v>
      </c>
      <c r="G4301" s="47">
        <v>13978</v>
      </c>
    </row>
    <row r="4302" spans="3:7">
      <c r="C4302" s="49">
        <f t="shared" si="69"/>
        <v>6</v>
      </c>
      <c r="D4302" s="48">
        <v>42549</v>
      </c>
      <c r="E4302" s="47">
        <v>4</v>
      </c>
      <c r="F4302" s="47">
        <v>16139</v>
      </c>
      <c r="G4302" s="47">
        <v>13781</v>
      </c>
    </row>
    <row r="4303" spans="3:7">
      <c r="C4303" s="49">
        <f t="shared" si="69"/>
        <v>6</v>
      </c>
      <c r="D4303" s="48">
        <v>42549</v>
      </c>
      <c r="E4303" s="47">
        <v>5</v>
      </c>
      <c r="F4303" s="47">
        <v>16555</v>
      </c>
      <c r="G4303" s="47">
        <v>13969</v>
      </c>
    </row>
    <row r="4304" spans="3:7">
      <c r="C4304" s="49">
        <f t="shared" si="69"/>
        <v>6</v>
      </c>
      <c r="D4304" s="48">
        <v>42549</v>
      </c>
      <c r="E4304" s="47">
        <v>6</v>
      </c>
      <c r="F4304" s="47">
        <v>17067</v>
      </c>
      <c r="G4304" s="47">
        <v>14811</v>
      </c>
    </row>
    <row r="4305" spans="3:7">
      <c r="C4305" s="49">
        <f t="shared" si="69"/>
        <v>6</v>
      </c>
      <c r="D4305" s="48">
        <v>42549</v>
      </c>
      <c r="E4305" s="47">
        <v>7</v>
      </c>
      <c r="F4305" s="47">
        <v>18192</v>
      </c>
      <c r="G4305" s="47">
        <v>16173</v>
      </c>
    </row>
    <row r="4306" spans="3:7">
      <c r="C4306" s="49">
        <f t="shared" si="69"/>
        <v>6</v>
      </c>
      <c r="D4306" s="48">
        <v>42549</v>
      </c>
      <c r="E4306" s="47">
        <v>8</v>
      </c>
      <c r="F4306" s="47">
        <v>18917</v>
      </c>
      <c r="G4306" s="47">
        <v>16796</v>
      </c>
    </row>
    <row r="4307" spans="3:7">
      <c r="C4307" s="49">
        <f t="shared" si="69"/>
        <v>6</v>
      </c>
      <c r="D4307" s="48">
        <v>42549</v>
      </c>
      <c r="E4307" s="47">
        <v>9</v>
      </c>
      <c r="F4307" s="47">
        <v>18948</v>
      </c>
      <c r="G4307" s="47">
        <v>16961</v>
      </c>
    </row>
    <row r="4308" spans="3:7">
      <c r="C4308" s="49">
        <f t="shared" si="69"/>
        <v>6</v>
      </c>
      <c r="D4308" s="48">
        <v>42549</v>
      </c>
      <c r="E4308" s="47">
        <v>10</v>
      </c>
      <c r="F4308" s="47">
        <v>18913</v>
      </c>
      <c r="G4308" s="47">
        <v>16930</v>
      </c>
    </row>
    <row r="4309" spans="3:7">
      <c r="C4309" s="49">
        <f t="shared" si="69"/>
        <v>6</v>
      </c>
      <c r="D4309" s="48">
        <v>42549</v>
      </c>
      <c r="E4309" s="47">
        <v>11</v>
      </c>
      <c r="F4309" s="47">
        <v>19321</v>
      </c>
      <c r="G4309" s="47">
        <v>17305</v>
      </c>
    </row>
    <row r="4310" spans="3:7">
      <c r="C4310" s="49">
        <f t="shared" si="69"/>
        <v>6</v>
      </c>
      <c r="D4310" s="48">
        <v>42549</v>
      </c>
      <c r="E4310" s="47">
        <v>12</v>
      </c>
      <c r="F4310" s="47">
        <v>19532</v>
      </c>
      <c r="G4310" s="47">
        <v>17383</v>
      </c>
    </row>
    <row r="4311" spans="3:7">
      <c r="C4311" s="49">
        <f t="shared" si="69"/>
        <v>6</v>
      </c>
      <c r="D4311" s="48">
        <v>42549</v>
      </c>
      <c r="E4311" s="47">
        <v>13</v>
      </c>
      <c r="F4311" s="47">
        <v>19833</v>
      </c>
      <c r="G4311" s="47">
        <v>17533</v>
      </c>
    </row>
    <row r="4312" spans="3:7">
      <c r="C4312" s="49">
        <f t="shared" si="69"/>
        <v>6</v>
      </c>
      <c r="D4312" s="48">
        <v>42549</v>
      </c>
      <c r="E4312" s="47">
        <v>14</v>
      </c>
      <c r="F4312" s="47">
        <v>19858</v>
      </c>
      <c r="G4312" s="47">
        <v>17588</v>
      </c>
    </row>
    <row r="4313" spans="3:7">
      <c r="C4313" s="49">
        <f t="shared" si="69"/>
        <v>6</v>
      </c>
      <c r="D4313" s="48">
        <v>42549</v>
      </c>
      <c r="E4313" s="47">
        <v>15</v>
      </c>
      <c r="F4313" s="47">
        <v>20084</v>
      </c>
      <c r="G4313" s="47">
        <v>17687</v>
      </c>
    </row>
    <row r="4314" spans="3:7">
      <c r="C4314" s="49">
        <f t="shared" si="69"/>
        <v>6</v>
      </c>
      <c r="D4314" s="48">
        <v>42549</v>
      </c>
      <c r="E4314" s="47">
        <v>16</v>
      </c>
      <c r="F4314" s="47">
        <v>19929</v>
      </c>
      <c r="G4314" s="47">
        <v>17770</v>
      </c>
    </row>
    <row r="4315" spans="3:7">
      <c r="C4315" s="49">
        <f t="shared" si="69"/>
        <v>6</v>
      </c>
      <c r="D4315" s="48">
        <v>42549</v>
      </c>
      <c r="E4315" s="47">
        <v>17</v>
      </c>
      <c r="F4315" s="47">
        <v>19721</v>
      </c>
      <c r="G4315" s="47">
        <v>17781</v>
      </c>
    </row>
    <row r="4316" spans="3:7">
      <c r="C4316" s="49">
        <f t="shared" si="69"/>
        <v>6</v>
      </c>
      <c r="D4316" s="48">
        <v>42549</v>
      </c>
      <c r="E4316" s="47">
        <v>18</v>
      </c>
      <c r="F4316" s="47">
        <v>19621</v>
      </c>
      <c r="G4316" s="47">
        <v>17496</v>
      </c>
    </row>
    <row r="4317" spans="3:7">
      <c r="C4317" s="49">
        <f t="shared" si="69"/>
        <v>6</v>
      </c>
      <c r="D4317" s="48">
        <v>42549</v>
      </c>
      <c r="E4317" s="47">
        <v>19</v>
      </c>
      <c r="F4317" s="47">
        <v>19513</v>
      </c>
      <c r="G4317" s="47">
        <v>17429</v>
      </c>
    </row>
    <row r="4318" spans="3:7">
      <c r="C4318" s="49">
        <f t="shared" si="69"/>
        <v>6</v>
      </c>
      <c r="D4318" s="48">
        <v>42549</v>
      </c>
      <c r="E4318" s="47">
        <v>20</v>
      </c>
      <c r="F4318" s="47">
        <v>19562</v>
      </c>
      <c r="G4318" s="47">
        <v>17320</v>
      </c>
    </row>
    <row r="4319" spans="3:7">
      <c r="C4319" s="49">
        <f t="shared" si="69"/>
        <v>6</v>
      </c>
      <c r="D4319" s="48">
        <v>42549</v>
      </c>
      <c r="E4319" s="47">
        <v>21</v>
      </c>
      <c r="F4319" s="47">
        <v>19343</v>
      </c>
      <c r="G4319" s="47">
        <v>17282</v>
      </c>
    </row>
    <row r="4320" spans="3:7">
      <c r="C4320" s="49">
        <f t="shared" si="69"/>
        <v>6</v>
      </c>
      <c r="D4320" s="48">
        <v>42549</v>
      </c>
      <c r="E4320" s="47">
        <v>22</v>
      </c>
      <c r="F4320" s="47">
        <v>18273</v>
      </c>
      <c r="G4320" s="47">
        <v>16277</v>
      </c>
    </row>
    <row r="4321" spans="3:7">
      <c r="C4321" s="49">
        <f t="shared" si="69"/>
        <v>6</v>
      </c>
      <c r="D4321" s="48">
        <v>42549</v>
      </c>
      <c r="E4321" s="47">
        <v>23</v>
      </c>
      <c r="F4321" s="47">
        <v>16893</v>
      </c>
      <c r="G4321" s="47">
        <v>14808</v>
      </c>
    </row>
    <row r="4322" spans="3:7">
      <c r="C4322" s="49">
        <f t="shared" si="69"/>
        <v>6</v>
      </c>
      <c r="D4322" s="48">
        <v>42549</v>
      </c>
      <c r="E4322" s="47">
        <v>24</v>
      </c>
      <c r="F4322" s="47">
        <v>15957</v>
      </c>
      <c r="G4322" s="47">
        <v>13769</v>
      </c>
    </row>
    <row r="4323" spans="3:7">
      <c r="C4323" s="49">
        <f t="shared" si="69"/>
        <v>6</v>
      </c>
      <c r="D4323" s="48">
        <v>42550</v>
      </c>
      <c r="E4323" s="47">
        <v>1</v>
      </c>
      <c r="F4323" s="47">
        <v>15637</v>
      </c>
      <c r="G4323" s="47">
        <v>13126</v>
      </c>
    </row>
    <row r="4324" spans="3:7">
      <c r="C4324" s="49">
        <f t="shared" si="69"/>
        <v>6</v>
      </c>
      <c r="D4324" s="48">
        <v>42550</v>
      </c>
      <c r="E4324" s="47">
        <v>2</v>
      </c>
      <c r="F4324" s="47">
        <v>15179</v>
      </c>
      <c r="G4324" s="47">
        <v>12687</v>
      </c>
    </row>
    <row r="4325" spans="3:7">
      <c r="C4325" s="49">
        <f t="shared" si="69"/>
        <v>6</v>
      </c>
      <c r="D4325" s="48">
        <v>42550</v>
      </c>
      <c r="E4325" s="47">
        <v>3</v>
      </c>
      <c r="F4325" s="47">
        <v>15328</v>
      </c>
      <c r="G4325" s="47">
        <v>12489</v>
      </c>
    </row>
    <row r="4326" spans="3:7">
      <c r="C4326" s="49">
        <f t="shared" si="69"/>
        <v>6</v>
      </c>
      <c r="D4326" s="48">
        <v>42550</v>
      </c>
      <c r="E4326" s="47">
        <v>4</v>
      </c>
      <c r="F4326" s="47">
        <v>15338</v>
      </c>
      <c r="G4326" s="47">
        <v>12462</v>
      </c>
    </row>
    <row r="4327" spans="3:7">
      <c r="C4327" s="49">
        <f t="shared" si="69"/>
        <v>6</v>
      </c>
      <c r="D4327" s="48">
        <v>42550</v>
      </c>
      <c r="E4327" s="47">
        <v>5</v>
      </c>
      <c r="F4327" s="47">
        <v>15488</v>
      </c>
      <c r="G4327" s="47">
        <v>12657</v>
      </c>
    </row>
    <row r="4328" spans="3:7">
      <c r="C4328" s="49">
        <f t="shared" si="69"/>
        <v>6</v>
      </c>
      <c r="D4328" s="48">
        <v>42550</v>
      </c>
      <c r="E4328" s="47">
        <v>6</v>
      </c>
      <c r="F4328" s="47">
        <v>15925</v>
      </c>
      <c r="G4328" s="47">
        <v>13558</v>
      </c>
    </row>
    <row r="4329" spans="3:7">
      <c r="C4329" s="49">
        <f t="shared" si="69"/>
        <v>6</v>
      </c>
      <c r="D4329" s="48">
        <v>42550</v>
      </c>
      <c r="E4329" s="47">
        <v>7</v>
      </c>
      <c r="F4329" s="47">
        <v>17417</v>
      </c>
      <c r="G4329" s="47">
        <v>15017</v>
      </c>
    </row>
    <row r="4330" spans="3:7">
      <c r="C4330" s="49">
        <f t="shared" si="69"/>
        <v>6</v>
      </c>
      <c r="D4330" s="48">
        <v>42550</v>
      </c>
      <c r="E4330" s="47">
        <v>8</v>
      </c>
      <c r="F4330" s="47">
        <v>17710</v>
      </c>
      <c r="G4330" s="47">
        <v>15638</v>
      </c>
    </row>
    <row r="4331" spans="3:7">
      <c r="C4331" s="49">
        <f t="shared" si="69"/>
        <v>6</v>
      </c>
      <c r="D4331" s="48">
        <v>42550</v>
      </c>
      <c r="E4331" s="47">
        <v>9</v>
      </c>
      <c r="F4331" s="47">
        <v>17950</v>
      </c>
      <c r="G4331" s="47">
        <v>15793</v>
      </c>
    </row>
    <row r="4332" spans="3:7">
      <c r="C4332" s="49">
        <f t="shared" si="69"/>
        <v>6</v>
      </c>
      <c r="D4332" s="48">
        <v>42550</v>
      </c>
      <c r="E4332" s="47">
        <v>10</v>
      </c>
      <c r="F4332" s="47">
        <v>18175</v>
      </c>
      <c r="G4332" s="47">
        <v>16112</v>
      </c>
    </row>
    <row r="4333" spans="3:7">
      <c r="C4333" s="49">
        <f t="shared" si="69"/>
        <v>6</v>
      </c>
      <c r="D4333" s="48">
        <v>42550</v>
      </c>
      <c r="E4333" s="47">
        <v>11</v>
      </c>
      <c r="F4333" s="47">
        <v>18464</v>
      </c>
      <c r="G4333" s="47">
        <v>16372</v>
      </c>
    </row>
    <row r="4334" spans="3:7">
      <c r="C4334" s="49">
        <f t="shared" si="69"/>
        <v>6</v>
      </c>
      <c r="D4334" s="48">
        <v>42550</v>
      </c>
      <c r="E4334" s="47">
        <v>12</v>
      </c>
      <c r="F4334" s="47">
        <v>18742</v>
      </c>
      <c r="G4334" s="47">
        <v>16385</v>
      </c>
    </row>
    <row r="4335" spans="3:7">
      <c r="C4335" s="49">
        <f t="shared" si="69"/>
        <v>6</v>
      </c>
      <c r="D4335" s="48">
        <v>42550</v>
      </c>
      <c r="E4335" s="47">
        <v>13</v>
      </c>
      <c r="F4335" s="47">
        <v>19084</v>
      </c>
      <c r="G4335" s="47">
        <v>16627</v>
      </c>
    </row>
    <row r="4336" spans="3:7">
      <c r="C4336" s="49">
        <f t="shared" si="69"/>
        <v>6</v>
      </c>
      <c r="D4336" s="48">
        <v>42550</v>
      </c>
      <c r="E4336" s="47">
        <v>14</v>
      </c>
      <c r="F4336" s="47">
        <v>19263</v>
      </c>
      <c r="G4336" s="47">
        <v>16887</v>
      </c>
    </row>
    <row r="4337" spans="3:7">
      <c r="C4337" s="49">
        <f t="shared" si="69"/>
        <v>6</v>
      </c>
      <c r="D4337" s="48">
        <v>42550</v>
      </c>
      <c r="E4337" s="47">
        <v>15</v>
      </c>
      <c r="F4337" s="47">
        <v>19617</v>
      </c>
      <c r="G4337" s="47">
        <v>17090</v>
      </c>
    </row>
    <row r="4338" spans="3:7">
      <c r="C4338" s="49">
        <f t="shared" si="69"/>
        <v>6</v>
      </c>
      <c r="D4338" s="48">
        <v>42550</v>
      </c>
      <c r="E4338" s="47">
        <v>16</v>
      </c>
      <c r="F4338" s="47">
        <v>19565</v>
      </c>
      <c r="G4338" s="47">
        <v>17235</v>
      </c>
    </row>
    <row r="4339" spans="3:7">
      <c r="C4339" s="49">
        <f t="shared" si="69"/>
        <v>6</v>
      </c>
      <c r="D4339" s="48">
        <v>42550</v>
      </c>
      <c r="E4339" s="47">
        <v>17</v>
      </c>
      <c r="F4339" s="47">
        <v>20173</v>
      </c>
      <c r="G4339" s="47">
        <v>17700</v>
      </c>
    </row>
    <row r="4340" spans="3:7">
      <c r="C4340" s="49">
        <f t="shared" si="69"/>
        <v>6</v>
      </c>
      <c r="D4340" s="48">
        <v>42550</v>
      </c>
      <c r="E4340" s="47">
        <v>18</v>
      </c>
      <c r="F4340" s="47">
        <v>20682</v>
      </c>
      <c r="G4340" s="47">
        <v>18142</v>
      </c>
    </row>
    <row r="4341" spans="3:7">
      <c r="C4341" s="49">
        <f t="shared" si="69"/>
        <v>6</v>
      </c>
      <c r="D4341" s="48">
        <v>42550</v>
      </c>
      <c r="E4341" s="47">
        <v>19</v>
      </c>
      <c r="F4341" s="47">
        <v>20677</v>
      </c>
      <c r="G4341" s="47">
        <v>18256</v>
      </c>
    </row>
    <row r="4342" spans="3:7">
      <c r="C4342" s="49">
        <f t="shared" si="69"/>
        <v>6</v>
      </c>
      <c r="D4342" s="48">
        <v>42550</v>
      </c>
      <c r="E4342" s="47">
        <v>20</v>
      </c>
      <c r="F4342" s="47">
        <v>20180</v>
      </c>
      <c r="G4342" s="47">
        <v>18101</v>
      </c>
    </row>
    <row r="4343" spans="3:7">
      <c r="C4343" s="49">
        <f t="shared" si="69"/>
        <v>6</v>
      </c>
      <c r="D4343" s="48">
        <v>42550</v>
      </c>
      <c r="E4343" s="47">
        <v>21</v>
      </c>
      <c r="F4343" s="47">
        <v>19634</v>
      </c>
      <c r="G4343" s="47">
        <v>17691</v>
      </c>
    </row>
    <row r="4344" spans="3:7">
      <c r="C4344" s="49">
        <f t="shared" si="69"/>
        <v>6</v>
      </c>
      <c r="D4344" s="48">
        <v>42550</v>
      </c>
      <c r="E4344" s="47">
        <v>22</v>
      </c>
      <c r="F4344" s="47">
        <v>18498</v>
      </c>
      <c r="G4344" s="47">
        <v>16654</v>
      </c>
    </row>
    <row r="4345" spans="3:7">
      <c r="C4345" s="49">
        <f t="shared" si="69"/>
        <v>6</v>
      </c>
      <c r="D4345" s="48">
        <v>42550</v>
      </c>
      <c r="E4345" s="47">
        <v>23</v>
      </c>
      <c r="F4345" s="47">
        <v>16997</v>
      </c>
      <c r="G4345" s="47">
        <v>15356</v>
      </c>
    </row>
    <row r="4346" spans="3:7">
      <c r="C4346" s="49">
        <f t="shared" si="69"/>
        <v>6</v>
      </c>
      <c r="D4346" s="48">
        <v>42550</v>
      </c>
      <c r="E4346" s="47">
        <v>24</v>
      </c>
      <c r="F4346" s="47">
        <v>16007</v>
      </c>
      <c r="G4346" s="47">
        <v>14058</v>
      </c>
    </row>
    <row r="4347" spans="3:7">
      <c r="C4347" s="49">
        <f t="shared" si="69"/>
        <v>6</v>
      </c>
      <c r="D4347" s="48">
        <v>42551</v>
      </c>
      <c r="E4347" s="47">
        <v>1</v>
      </c>
      <c r="F4347" s="47">
        <v>15622</v>
      </c>
      <c r="G4347" s="47">
        <v>13307</v>
      </c>
    </row>
    <row r="4348" spans="3:7">
      <c r="C4348" s="49">
        <f t="shared" si="69"/>
        <v>6</v>
      </c>
      <c r="D4348" s="48">
        <v>42551</v>
      </c>
      <c r="E4348" s="47">
        <v>2</v>
      </c>
      <c r="F4348" s="47">
        <v>15376</v>
      </c>
      <c r="G4348" s="47">
        <v>12828</v>
      </c>
    </row>
    <row r="4349" spans="3:7">
      <c r="C4349" s="49">
        <f t="shared" si="69"/>
        <v>6</v>
      </c>
      <c r="D4349" s="48">
        <v>42551</v>
      </c>
      <c r="E4349" s="47">
        <v>3</v>
      </c>
      <c r="F4349" s="47">
        <v>15032</v>
      </c>
      <c r="G4349" s="47">
        <v>12570</v>
      </c>
    </row>
    <row r="4350" spans="3:7">
      <c r="C4350" s="49">
        <f t="shared" si="69"/>
        <v>6</v>
      </c>
      <c r="D4350" s="48">
        <v>42551</v>
      </c>
      <c r="E4350" s="47">
        <v>4</v>
      </c>
      <c r="F4350" s="47">
        <v>15046</v>
      </c>
      <c r="G4350" s="47">
        <v>12486</v>
      </c>
    </row>
    <row r="4351" spans="3:7">
      <c r="C4351" s="49">
        <f t="shared" si="69"/>
        <v>6</v>
      </c>
      <c r="D4351" s="48">
        <v>42551</v>
      </c>
      <c r="E4351" s="47">
        <v>5</v>
      </c>
      <c r="F4351" s="47">
        <v>15702</v>
      </c>
      <c r="G4351" s="47">
        <v>12764</v>
      </c>
    </row>
    <row r="4352" spans="3:7">
      <c r="C4352" s="49">
        <f t="shared" si="69"/>
        <v>6</v>
      </c>
      <c r="D4352" s="48">
        <v>42551</v>
      </c>
      <c r="E4352" s="47">
        <v>6</v>
      </c>
      <c r="F4352" s="47">
        <v>16355</v>
      </c>
      <c r="G4352" s="47">
        <v>13597</v>
      </c>
    </row>
    <row r="4353" spans="3:7">
      <c r="C4353" s="49">
        <f t="shared" si="69"/>
        <v>6</v>
      </c>
      <c r="D4353" s="48">
        <v>42551</v>
      </c>
      <c r="E4353" s="47">
        <v>7</v>
      </c>
      <c r="F4353" s="47">
        <v>17223</v>
      </c>
      <c r="G4353" s="47">
        <v>14824</v>
      </c>
    </row>
    <row r="4354" spans="3:7">
      <c r="C4354" s="49">
        <f t="shared" si="69"/>
        <v>6</v>
      </c>
      <c r="D4354" s="48">
        <v>42551</v>
      </c>
      <c r="E4354" s="47">
        <v>8</v>
      </c>
      <c r="F4354" s="47">
        <v>17382</v>
      </c>
      <c r="G4354" s="47">
        <v>15387</v>
      </c>
    </row>
    <row r="4355" spans="3:7">
      <c r="C4355" s="49">
        <f t="shared" si="69"/>
        <v>6</v>
      </c>
      <c r="D4355" s="48">
        <v>42551</v>
      </c>
      <c r="E4355" s="47">
        <v>9</v>
      </c>
      <c r="F4355" s="47">
        <v>18155</v>
      </c>
      <c r="G4355" s="47">
        <v>16071</v>
      </c>
    </row>
    <row r="4356" spans="3:7">
      <c r="C4356" s="49">
        <f t="shared" ref="C4356:C4419" si="70">MONTH(D4356)</f>
        <v>6</v>
      </c>
      <c r="D4356" s="48">
        <v>42551</v>
      </c>
      <c r="E4356" s="47">
        <v>10</v>
      </c>
      <c r="F4356" s="47">
        <v>18501</v>
      </c>
      <c r="G4356" s="47">
        <v>16416</v>
      </c>
    </row>
    <row r="4357" spans="3:7">
      <c r="C4357" s="49">
        <f t="shared" si="70"/>
        <v>6</v>
      </c>
      <c r="D4357" s="48">
        <v>42551</v>
      </c>
      <c r="E4357" s="47">
        <v>11</v>
      </c>
      <c r="F4357" s="47">
        <v>18639</v>
      </c>
      <c r="G4357" s="47">
        <v>16674</v>
      </c>
    </row>
    <row r="4358" spans="3:7">
      <c r="C4358" s="49">
        <f t="shared" si="70"/>
        <v>6</v>
      </c>
      <c r="D4358" s="48">
        <v>42551</v>
      </c>
      <c r="E4358" s="47">
        <v>12</v>
      </c>
      <c r="F4358" s="47">
        <v>18981</v>
      </c>
      <c r="G4358" s="47">
        <v>16814</v>
      </c>
    </row>
    <row r="4359" spans="3:7">
      <c r="C4359" s="49">
        <f t="shared" si="70"/>
        <v>6</v>
      </c>
      <c r="D4359" s="48">
        <v>42551</v>
      </c>
      <c r="E4359" s="47">
        <v>13</v>
      </c>
      <c r="F4359" s="47">
        <v>19088</v>
      </c>
      <c r="G4359" s="47">
        <v>16921</v>
      </c>
    </row>
    <row r="4360" spans="3:7">
      <c r="C4360" s="49">
        <f t="shared" si="70"/>
        <v>6</v>
      </c>
      <c r="D4360" s="48">
        <v>42551</v>
      </c>
      <c r="E4360" s="47">
        <v>14</v>
      </c>
      <c r="F4360" s="47">
        <v>19369</v>
      </c>
      <c r="G4360" s="47">
        <v>17169</v>
      </c>
    </row>
    <row r="4361" spans="3:7">
      <c r="C4361" s="49">
        <f t="shared" si="70"/>
        <v>6</v>
      </c>
      <c r="D4361" s="48">
        <v>42551</v>
      </c>
      <c r="E4361" s="47">
        <v>15</v>
      </c>
      <c r="F4361" s="47">
        <v>19922</v>
      </c>
      <c r="G4361" s="47">
        <v>17600</v>
      </c>
    </row>
    <row r="4362" spans="3:7">
      <c r="C4362" s="49">
        <f t="shared" si="70"/>
        <v>6</v>
      </c>
      <c r="D4362" s="48">
        <v>42551</v>
      </c>
      <c r="E4362" s="47">
        <v>16</v>
      </c>
      <c r="F4362" s="47">
        <v>19997</v>
      </c>
      <c r="G4362" s="47">
        <v>17880</v>
      </c>
    </row>
    <row r="4363" spans="3:7">
      <c r="C4363" s="49">
        <f t="shared" si="70"/>
        <v>6</v>
      </c>
      <c r="D4363" s="48">
        <v>42551</v>
      </c>
      <c r="E4363" s="47">
        <v>17</v>
      </c>
      <c r="F4363" s="47">
        <v>20554</v>
      </c>
      <c r="G4363" s="47">
        <v>18364</v>
      </c>
    </row>
    <row r="4364" spans="3:7">
      <c r="C4364" s="49">
        <f t="shared" si="70"/>
        <v>6</v>
      </c>
      <c r="D4364" s="48">
        <v>42551</v>
      </c>
      <c r="E4364" s="47">
        <v>18</v>
      </c>
      <c r="F4364" s="47">
        <v>20505</v>
      </c>
      <c r="G4364" s="47">
        <v>18471</v>
      </c>
    </row>
    <row r="4365" spans="3:7">
      <c r="C4365" s="49">
        <f t="shared" si="70"/>
        <v>6</v>
      </c>
      <c r="D4365" s="48">
        <v>42551</v>
      </c>
      <c r="E4365" s="47">
        <v>19</v>
      </c>
      <c r="F4365" s="47">
        <v>20516</v>
      </c>
      <c r="G4365" s="47">
        <v>18532</v>
      </c>
    </row>
    <row r="4366" spans="3:7">
      <c r="C4366" s="49">
        <f t="shared" si="70"/>
        <v>6</v>
      </c>
      <c r="D4366" s="48">
        <v>42551</v>
      </c>
      <c r="E4366" s="47">
        <v>20</v>
      </c>
      <c r="F4366" s="47">
        <v>19596</v>
      </c>
      <c r="G4366" s="47">
        <v>17916</v>
      </c>
    </row>
    <row r="4367" spans="3:7">
      <c r="C4367" s="49">
        <f t="shared" si="70"/>
        <v>6</v>
      </c>
      <c r="D4367" s="48">
        <v>42551</v>
      </c>
      <c r="E4367" s="47">
        <v>21</v>
      </c>
      <c r="F4367" s="47">
        <v>19506</v>
      </c>
      <c r="G4367" s="47">
        <v>17552</v>
      </c>
    </row>
    <row r="4368" spans="3:7">
      <c r="C4368" s="49">
        <f t="shared" si="70"/>
        <v>6</v>
      </c>
      <c r="D4368" s="48">
        <v>42551</v>
      </c>
      <c r="E4368" s="47">
        <v>22</v>
      </c>
      <c r="F4368" s="47">
        <v>18453</v>
      </c>
      <c r="G4368" s="47">
        <v>16566</v>
      </c>
    </row>
    <row r="4369" spans="3:7">
      <c r="C4369" s="49">
        <f t="shared" si="70"/>
        <v>6</v>
      </c>
      <c r="D4369" s="48">
        <v>42551</v>
      </c>
      <c r="E4369" s="47">
        <v>23</v>
      </c>
      <c r="F4369" s="47">
        <v>16756</v>
      </c>
      <c r="G4369" s="47">
        <v>14919</v>
      </c>
    </row>
    <row r="4370" spans="3:7">
      <c r="C4370" s="49">
        <f t="shared" si="70"/>
        <v>6</v>
      </c>
      <c r="D4370" s="48">
        <v>42551</v>
      </c>
      <c r="E4370" s="47">
        <v>24</v>
      </c>
      <c r="F4370" s="47">
        <v>16404</v>
      </c>
      <c r="G4370" s="47">
        <v>13796</v>
      </c>
    </row>
    <row r="4371" spans="3:7">
      <c r="C4371" s="49">
        <f t="shared" si="70"/>
        <v>7</v>
      </c>
      <c r="D4371" s="48">
        <v>42552</v>
      </c>
      <c r="E4371" s="47">
        <v>1</v>
      </c>
      <c r="F4371" s="47">
        <v>15872</v>
      </c>
      <c r="G4371" s="47">
        <v>12836</v>
      </c>
    </row>
    <row r="4372" spans="3:7">
      <c r="C4372" s="49">
        <f t="shared" si="70"/>
        <v>7</v>
      </c>
      <c r="D4372" s="48">
        <v>42552</v>
      </c>
      <c r="E4372" s="47">
        <v>2</v>
      </c>
      <c r="F4372" s="47">
        <v>15570</v>
      </c>
      <c r="G4372" s="47">
        <v>12502</v>
      </c>
    </row>
    <row r="4373" spans="3:7">
      <c r="C4373" s="49">
        <f t="shared" si="70"/>
        <v>7</v>
      </c>
      <c r="D4373" s="48">
        <v>42552</v>
      </c>
      <c r="E4373" s="47">
        <v>3</v>
      </c>
      <c r="F4373" s="47">
        <v>15119</v>
      </c>
      <c r="G4373" s="47">
        <v>12134</v>
      </c>
    </row>
    <row r="4374" spans="3:7">
      <c r="C4374" s="49">
        <f t="shared" si="70"/>
        <v>7</v>
      </c>
      <c r="D4374" s="48">
        <v>42552</v>
      </c>
      <c r="E4374" s="47">
        <v>4</v>
      </c>
      <c r="F4374" s="47">
        <v>14792</v>
      </c>
      <c r="G4374" s="47">
        <v>11838</v>
      </c>
    </row>
    <row r="4375" spans="3:7">
      <c r="C4375" s="49">
        <f t="shared" si="70"/>
        <v>7</v>
      </c>
      <c r="D4375" s="48">
        <v>42552</v>
      </c>
      <c r="E4375" s="47">
        <v>5</v>
      </c>
      <c r="F4375" s="47">
        <v>14657</v>
      </c>
      <c r="G4375" s="47">
        <v>11728</v>
      </c>
    </row>
    <row r="4376" spans="3:7">
      <c r="C4376" s="49">
        <f t="shared" si="70"/>
        <v>7</v>
      </c>
      <c r="D4376" s="48">
        <v>42552</v>
      </c>
      <c r="E4376" s="47">
        <v>6</v>
      </c>
      <c r="F4376" s="47">
        <v>14677</v>
      </c>
      <c r="G4376" s="47">
        <v>11723</v>
      </c>
    </row>
    <row r="4377" spans="3:7">
      <c r="C4377" s="49">
        <f t="shared" si="70"/>
        <v>7</v>
      </c>
      <c r="D4377" s="48">
        <v>42552</v>
      </c>
      <c r="E4377" s="47">
        <v>7</v>
      </c>
      <c r="F4377" s="47">
        <v>14808</v>
      </c>
      <c r="G4377" s="47">
        <v>12104</v>
      </c>
    </row>
    <row r="4378" spans="3:7">
      <c r="C4378" s="49">
        <f t="shared" si="70"/>
        <v>7</v>
      </c>
      <c r="D4378" s="48">
        <v>42552</v>
      </c>
      <c r="E4378" s="47">
        <v>8</v>
      </c>
      <c r="F4378" s="47">
        <v>15526</v>
      </c>
      <c r="G4378" s="47">
        <v>12839</v>
      </c>
    </row>
    <row r="4379" spans="3:7">
      <c r="C4379" s="49">
        <f t="shared" si="70"/>
        <v>7</v>
      </c>
      <c r="D4379" s="48">
        <v>42552</v>
      </c>
      <c r="E4379" s="47">
        <v>9</v>
      </c>
      <c r="F4379" s="47">
        <v>16103</v>
      </c>
      <c r="G4379" s="47">
        <v>13455</v>
      </c>
    </row>
    <row r="4380" spans="3:7">
      <c r="C4380" s="49">
        <f t="shared" si="70"/>
        <v>7</v>
      </c>
      <c r="D4380" s="48">
        <v>42552</v>
      </c>
      <c r="E4380" s="47">
        <v>10</v>
      </c>
      <c r="F4380" s="47">
        <v>16529</v>
      </c>
      <c r="G4380" s="47">
        <v>13762</v>
      </c>
    </row>
    <row r="4381" spans="3:7">
      <c r="C4381" s="49">
        <f t="shared" si="70"/>
        <v>7</v>
      </c>
      <c r="D4381" s="48">
        <v>42552</v>
      </c>
      <c r="E4381" s="47">
        <v>11</v>
      </c>
      <c r="F4381" s="47">
        <v>16882</v>
      </c>
      <c r="G4381" s="47">
        <v>14085</v>
      </c>
    </row>
    <row r="4382" spans="3:7">
      <c r="C4382" s="49">
        <f t="shared" si="70"/>
        <v>7</v>
      </c>
      <c r="D4382" s="48">
        <v>42552</v>
      </c>
      <c r="E4382" s="47">
        <v>12</v>
      </c>
      <c r="F4382" s="47">
        <v>17117</v>
      </c>
      <c r="G4382" s="47">
        <v>14317</v>
      </c>
    </row>
    <row r="4383" spans="3:7">
      <c r="C4383" s="49">
        <f t="shared" si="70"/>
        <v>7</v>
      </c>
      <c r="D4383" s="48">
        <v>42552</v>
      </c>
      <c r="E4383" s="47">
        <v>13</v>
      </c>
      <c r="F4383" s="47">
        <v>17175</v>
      </c>
      <c r="G4383" s="47">
        <v>14375</v>
      </c>
    </row>
    <row r="4384" spans="3:7">
      <c r="C4384" s="49">
        <f t="shared" si="70"/>
        <v>7</v>
      </c>
      <c r="D4384" s="48">
        <v>42552</v>
      </c>
      <c r="E4384" s="47">
        <v>14</v>
      </c>
      <c r="F4384" s="47">
        <v>16995</v>
      </c>
      <c r="G4384" s="47">
        <v>14190</v>
      </c>
    </row>
    <row r="4385" spans="3:7">
      <c r="C4385" s="49">
        <f t="shared" si="70"/>
        <v>7</v>
      </c>
      <c r="D4385" s="48">
        <v>42552</v>
      </c>
      <c r="E4385" s="47">
        <v>15</v>
      </c>
      <c r="F4385" s="47">
        <v>17017</v>
      </c>
      <c r="G4385" s="47">
        <v>14279</v>
      </c>
    </row>
    <row r="4386" spans="3:7">
      <c r="C4386" s="49">
        <f t="shared" si="70"/>
        <v>7</v>
      </c>
      <c r="D4386" s="48">
        <v>42552</v>
      </c>
      <c r="E4386" s="47">
        <v>16</v>
      </c>
      <c r="F4386" s="47">
        <v>16944</v>
      </c>
      <c r="G4386" s="47">
        <v>14153</v>
      </c>
    </row>
    <row r="4387" spans="3:7">
      <c r="C4387" s="49">
        <f t="shared" si="70"/>
        <v>7</v>
      </c>
      <c r="D4387" s="48">
        <v>42552</v>
      </c>
      <c r="E4387" s="47">
        <v>17</v>
      </c>
      <c r="F4387" s="47">
        <v>17345</v>
      </c>
      <c r="G4387" s="47">
        <v>14540</v>
      </c>
    </row>
    <row r="4388" spans="3:7">
      <c r="C4388" s="49">
        <f t="shared" si="70"/>
        <v>7</v>
      </c>
      <c r="D4388" s="48">
        <v>42552</v>
      </c>
      <c r="E4388" s="47">
        <v>18</v>
      </c>
      <c r="F4388" s="47">
        <v>17181</v>
      </c>
      <c r="G4388" s="47">
        <v>14495</v>
      </c>
    </row>
    <row r="4389" spans="3:7">
      <c r="C4389" s="49">
        <f t="shared" si="70"/>
        <v>7</v>
      </c>
      <c r="D4389" s="48">
        <v>42552</v>
      </c>
      <c r="E4389" s="47">
        <v>19</v>
      </c>
      <c r="F4389" s="47">
        <v>17602</v>
      </c>
      <c r="G4389" s="47">
        <v>14456</v>
      </c>
    </row>
    <row r="4390" spans="3:7">
      <c r="C4390" s="49">
        <f t="shared" si="70"/>
        <v>7</v>
      </c>
      <c r="D4390" s="48">
        <v>42552</v>
      </c>
      <c r="E4390" s="47">
        <v>20</v>
      </c>
      <c r="F4390" s="47">
        <v>17355</v>
      </c>
      <c r="G4390" s="47">
        <v>14223</v>
      </c>
    </row>
    <row r="4391" spans="3:7">
      <c r="C4391" s="49">
        <f t="shared" si="70"/>
        <v>7</v>
      </c>
      <c r="D4391" s="48">
        <v>42552</v>
      </c>
      <c r="E4391" s="47">
        <v>21</v>
      </c>
      <c r="F4391" s="47">
        <v>17201</v>
      </c>
      <c r="G4391" s="47">
        <v>14171</v>
      </c>
    </row>
    <row r="4392" spans="3:7">
      <c r="C4392" s="49">
        <f t="shared" si="70"/>
        <v>7</v>
      </c>
      <c r="D4392" s="48">
        <v>42552</v>
      </c>
      <c r="E4392" s="47">
        <v>22</v>
      </c>
      <c r="F4392" s="47">
        <v>16766</v>
      </c>
      <c r="G4392" s="47">
        <v>13747</v>
      </c>
    </row>
    <row r="4393" spans="3:7">
      <c r="C4393" s="49">
        <f t="shared" si="70"/>
        <v>7</v>
      </c>
      <c r="D4393" s="48">
        <v>42552</v>
      </c>
      <c r="E4393" s="47">
        <v>23</v>
      </c>
      <c r="F4393" s="47">
        <v>15970</v>
      </c>
      <c r="G4393" s="47">
        <v>12917</v>
      </c>
    </row>
    <row r="4394" spans="3:7">
      <c r="C4394" s="49">
        <f t="shared" si="70"/>
        <v>7</v>
      </c>
      <c r="D4394" s="48">
        <v>42552</v>
      </c>
      <c r="E4394" s="47">
        <v>24</v>
      </c>
      <c r="F4394" s="47">
        <v>15709</v>
      </c>
      <c r="G4394" s="47">
        <v>12320</v>
      </c>
    </row>
    <row r="4395" spans="3:7">
      <c r="C4395" s="49">
        <f t="shared" si="70"/>
        <v>7</v>
      </c>
      <c r="D4395" s="48">
        <v>42553</v>
      </c>
      <c r="E4395" s="47">
        <v>1</v>
      </c>
      <c r="F4395" s="47">
        <v>15090</v>
      </c>
      <c r="G4395" s="47">
        <v>11680</v>
      </c>
    </row>
    <row r="4396" spans="3:7">
      <c r="C4396" s="49">
        <f t="shared" si="70"/>
        <v>7</v>
      </c>
      <c r="D4396" s="48">
        <v>42553</v>
      </c>
      <c r="E4396" s="47">
        <v>2</v>
      </c>
      <c r="F4396" s="47">
        <v>14827</v>
      </c>
      <c r="G4396" s="47">
        <v>11333</v>
      </c>
    </row>
    <row r="4397" spans="3:7">
      <c r="C4397" s="49">
        <f t="shared" si="70"/>
        <v>7</v>
      </c>
      <c r="D4397" s="48">
        <v>42553</v>
      </c>
      <c r="E4397" s="47">
        <v>3</v>
      </c>
      <c r="F4397" s="47">
        <v>14526</v>
      </c>
      <c r="G4397" s="47">
        <v>11128</v>
      </c>
    </row>
    <row r="4398" spans="3:7">
      <c r="C4398" s="49">
        <f t="shared" si="70"/>
        <v>7</v>
      </c>
      <c r="D4398" s="48">
        <v>42553</v>
      </c>
      <c r="E4398" s="47">
        <v>4</v>
      </c>
      <c r="F4398" s="47">
        <v>14549</v>
      </c>
      <c r="G4398" s="47">
        <v>11030</v>
      </c>
    </row>
    <row r="4399" spans="3:7">
      <c r="C4399" s="49">
        <f t="shared" si="70"/>
        <v>7</v>
      </c>
      <c r="D4399" s="48">
        <v>42553</v>
      </c>
      <c r="E4399" s="47">
        <v>5</v>
      </c>
      <c r="F4399" s="47">
        <v>14576</v>
      </c>
      <c r="G4399" s="47">
        <v>11028</v>
      </c>
    </row>
    <row r="4400" spans="3:7">
      <c r="C4400" s="49">
        <f t="shared" si="70"/>
        <v>7</v>
      </c>
      <c r="D4400" s="48">
        <v>42553</v>
      </c>
      <c r="E4400" s="47">
        <v>6</v>
      </c>
      <c r="F4400" s="47">
        <v>14359</v>
      </c>
      <c r="G4400" s="47">
        <v>10985</v>
      </c>
    </row>
    <row r="4401" spans="3:7">
      <c r="C4401" s="49">
        <f t="shared" si="70"/>
        <v>7</v>
      </c>
      <c r="D4401" s="48">
        <v>42553</v>
      </c>
      <c r="E4401" s="47">
        <v>7</v>
      </c>
      <c r="F4401" s="47">
        <v>14634</v>
      </c>
      <c r="G4401" s="47">
        <v>11639</v>
      </c>
    </row>
    <row r="4402" spans="3:7">
      <c r="C4402" s="49">
        <f t="shared" si="70"/>
        <v>7</v>
      </c>
      <c r="D4402" s="48">
        <v>42553</v>
      </c>
      <c r="E4402" s="47">
        <v>8</v>
      </c>
      <c r="F4402" s="47">
        <v>15284</v>
      </c>
      <c r="G4402" s="47">
        <v>12306</v>
      </c>
    </row>
    <row r="4403" spans="3:7">
      <c r="C4403" s="49">
        <f t="shared" si="70"/>
        <v>7</v>
      </c>
      <c r="D4403" s="48">
        <v>42553</v>
      </c>
      <c r="E4403" s="47">
        <v>9</v>
      </c>
      <c r="F4403" s="47">
        <v>15596</v>
      </c>
      <c r="G4403" s="47">
        <v>12817</v>
      </c>
    </row>
    <row r="4404" spans="3:7">
      <c r="C4404" s="49">
        <f t="shared" si="70"/>
        <v>7</v>
      </c>
      <c r="D4404" s="48">
        <v>42553</v>
      </c>
      <c r="E4404" s="47">
        <v>10</v>
      </c>
      <c r="F4404" s="47">
        <v>15965</v>
      </c>
      <c r="G4404" s="47">
        <v>13031</v>
      </c>
    </row>
    <row r="4405" spans="3:7">
      <c r="C4405" s="49">
        <f t="shared" si="70"/>
        <v>7</v>
      </c>
      <c r="D4405" s="48">
        <v>42553</v>
      </c>
      <c r="E4405" s="47">
        <v>11</v>
      </c>
      <c r="F4405" s="47">
        <v>16207</v>
      </c>
      <c r="G4405" s="47">
        <v>13282</v>
      </c>
    </row>
    <row r="4406" spans="3:7">
      <c r="C4406" s="49">
        <f t="shared" si="70"/>
        <v>7</v>
      </c>
      <c r="D4406" s="48">
        <v>42553</v>
      </c>
      <c r="E4406" s="47">
        <v>12</v>
      </c>
      <c r="F4406" s="47">
        <v>16335</v>
      </c>
      <c r="G4406" s="47">
        <v>13362</v>
      </c>
    </row>
    <row r="4407" spans="3:7">
      <c r="C4407" s="49">
        <f t="shared" si="70"/>
        <v>7</v>
      </c>
      <c r="D4407" s="48">
        <v>42553</v>
      </c>
      <c r="E4407" s="47">
        <v>13</v>
      </c>
      <c r="F4407" s="47">
        <v>16359</v>
      </c>
      <c r="G4407" s="47">
        <v>13422</v>
      </c>
    </row>
    <row r="4408" spans="3:7">
      <c r="C4408" s="49">
        <f t="shared" si="70"/>
        <v>7</v>
      </c>
      <c r="D4408" s="48">
        <v>42553</v>
      </c>
      <c r="E4408" s="47">
        <v>14</v>
      </c>
      <c r="F4408" s="47">
        <v>16461</v>
      </c>
      <c r="G4408" s="47">
        <v>13542</v>
      </c>
    </row>
    <row r="4409" spans="3:7">
      <c r="C4409" s="49">
        <f t="shared" si="70"/>
        <v>7</v>
      </c>
      <c r="D4409" s="48">
        <v>42553</v>
      </c>
      <c r="E4409" s="47">
        <v>15</v>
      </c>
      <c r="F4409" s="47">
        <v>16697</v>
      </c>
      <c r="G4409" s="47">
        <v>13716</v>
      </c>
    </row>
    <row r="4410" spans="3:7">
      <c r="C4410" s="49">
        <f t="shared" si="70"/>
        <v>7</v>
      </c>
      <c r="D4410" s="48">
        <v>42553</v>
      </c>
      <c r="E4410" s="47">
        <v>16</v>
      </c>
      <c r="F4410" s="47">
        <v>16945</v>
      </c>
      <c r="G4410" s="47">
        <v>14090</v>
      </c>
    </row>
    <row r="4411" spans="3:7">
      <c r="C4411" s="49">
        <f t="shared" si="70"/>
        <v>7</v>
      </c>
      <c r="D4411" s="48">
        <v>42553</v>
      </c>
      <c r="E4411" s="47">
        <v>17</v>
      </c>
      <c r="F4411" s="47">
        <v>17238</v>
      </c>
      <c r="G4411" s="47">
        <v>14622</v>
      </c>
    </row>
    <row r="4412" spans="3:7">
      <c r="C4412" s="49">
        <f t="shared" si="70"/>
        <v>7</v>
      </c>
      <c r="D4412" s="48">
        <v>42553</v>
      </c>
      <c r="E4412" s="47">
        <v>18</v>
      </c>
      <c r="F4412" s="47">
        <v>17520</v>
      </c>
      <c r="G4412" s="47">
        <v>14937</v>
      </c>
    </row>
    <row r="4413" spans="3:7">
      <c r="C4413" s="49">
        <f t="shared" si="70"/>
        <v>7</v>
      </c>
      <c r="D4413" s="48">
        <v>42553</v>
      </c>
      <c r="E4413" s="47">
        <v>19</v>
      </c>
      <c r="F4413" s="47">
        <v>17451</v>
      </c>
      <c r="G4413" s="47">
        <v>15011</v>
      </c>
    </row>
    <row r="4414" spans="3:7">
      <c r="C4414" s="49">
        <f t="shared" si="70"/>
        <v>7</v>
      </c>
      <c r="D4414" s="48">
        <v>42553</v>
      </c>
      <c r="E4414" s="47">
        <v>20</v>
      </c>
      <c r="F4414" s="47">
        <v>17344</v>
      </c>
      <c r="G4414" s="47">
        <v>14880</v>
      </c>
    </row>
    <row r="4415" spans="3:7">
      <c r="C4415" s="49">
        <f t="shared" si="70"/>
        <v>7</v>
      </c>
      <c r="D4415" s="48">
        <v>42553</v>
      </c>
      <c r="E4415" s="47">
        <v>21</v>
      </c>
      <c r="F4415" s="47">
        <v>17262</v>
      </c>
      <c r="G4415" s="47">
        <v>14825</v>
      </c>
    </row>
    <row r="4416" spans="3:7">
      <c r="C4416" s="49">
        <f t="shared" si="70"/>
        <v>7</v>
      </c>
      <c r="D4416" s="48">
        <v>42553</v>
      </c>
      <c r="E4416" s="47">
        <v>22</v>
      </c>
      <c r="F4416" s="47">
        <v>16786</v>
      </c>
      <c r="G4416" s="47">
        <v>14292</v>
      </c>
    </row>
    <row r="4417" spans="3:7">
      <c r="C4417" s="49">
        <f t="shared" si="70"/>
        <v>7</v>
      </c>
      <c r="D4417" s="48">
        <v>42553</v>
      </c>
      <c r="E4417" s="47">
        <v>23</v>
      </c>
      <c r="F4417" s="47">
        <v>16376</v>
      </c>
      <c r="G4417" s="47">
        <v>13473</v>
      </c>
    </row>
    <row r="4418" spans="3:7">
      <c r="C4418" s="49">
        <f t="shared" si="70"/>
        <v>7</v>
      </c>
      <c r="D4418" s="48">
        <v>42553</v>
      </c>
      <c r="E4418" s="47">
        <v>24</v>
      </c>
      <c r="F4418" s="47">
        <v>15459</v>
      </c>
      <c r="G4418" s="47">
        <v>12547</v>
      </c>
    </row>
    <row r="4419" spans="3:7">
      <c r="C4419" s="49">
        <f t="shared" si="70"/>
        <v>7</v>
      </c>
      <c r="D4419" s="48">
        <v>42554</v>
      </c>
      <c r="E4419" s="47">
        <v>1</v>
      </c>
      <c r="F4419" s="47">
        <v>14759</v>
      </c>
      <c r="G4419" s="47">
        <v>11872</v>
      </c>
    </row>
    <row r="4420" spans="3:7">
      <c r="C4420" s="49">
        <f t="shared" ref="C4420:C4483" si="71">MONTH(D4420)</f>
        <v>7</v>
      </c>
      <c r="D4420" s="48">
        <v>42554</v>
      </c>
      <c r="E4420" s="47">
        <v>2</v>
      </c>
      <c r="F4420" s="47">
        <v>14380</v>
      </c>
      <c r="G4420" s="47">
        <v>11481</v>
      </c>
    </row>
    <row r="4421" spans="3:7">
      <c r="C4421" s="49">
        <f t="shared" si="71"/>
        <v>7</v>
      </c>
      <c r="D4421" s="48">
        <v>42554</v>
      </c>
      <c r="E4421" s="47">
        <v>3</v>
      </c>
      <c r="F4421" s="47">
        <v>14172</v>
      </c>
      <c r="G4421" s="47">
        <v>11259</v>
      </c>
    </row>
    <row r="4422" spans="3:7">
      <c r="C4422" s="49">
        <f t="shared" si="71"/>
        <v>7</v>
      </c>
      <c r="D4422" s="48">
        <v>42554</v>
      </c>
      <c r="E4422" s="47">
        <v>4</v>
      </c>
      <c r="F4422" s="47">
        <v>14365</v>
      </c>
      <c r="G4422" s="47">
        <v>11199</v>
      </c>
    </row>
    <row r="4423" spans="3:7">
      <c r="C4423" s="49">
        <f t="shared" si="71"/>
        <v>7</v>
      </c>
      <c r="D4423" s="48">
        <v>42554</v>
      </c>
      <c r="E4423" s="47">
        <v>5</v>
      </c>
      <c r="F4423" s="47">
        <v>14248</v>
      </c>
      <c r="G4423" s="47">
        <v>11150</v>
      </c>
    </row>
    <row r="4424" spans="3:7">
      <c r="C4424" s="49">
        <f t="shared" si="71"/>
        <v>7</v>
      </c>
      <c r="D4424" s="48">
        <v>42554</v>
      </c>
      <c r="E4424" s="47">
        <v>6</v>
      </c>
      <c r="F4424" s="47">
        <v>13932</v>
      </c>
      <c r="G4424" s="47">
        <v>11034</v>
      </c>
    </row>
    <row r="4425" spans="3:7">
      <c r="C4425" s="49">
        <f t="shared" si="71"/>
        <v>7</v>
      </c>
      <c r="D4425" s="48">
        <v>42554</v>
      </c>
      <c r="E4425" s="47">
        <v>7</v>
      </c>
      <c r="F4425" s="47">
        <v>14094</v>
      </c>
      <c r="G4425" s="47">
        <v>11561</v>
      </c>
    </row>
    <row r="4426" spans="3:7">
      <c r="C4426" s="49">
        <f t="shared" si="71"/>
        <v>7</v>
      </c>
      <c r="D4426" s="48">
        <v>42554</v>
      </c>
      <c r="E4426" s="47">
        <v>8</v>
      </c>
      <c r="F4426" s="47">
        <v>14543</v>
      </c>
      <c r="G4426" s="47">
        <v>12264</v>
      </c>
    </row>
    <row r="4427" spans="3:7">
      <c r="C4427" s="49">
        <f t="shared" si="71"/>
        <v>7</v>
      </c>
      <c r="D4427" s="48">
        <v>42554</v>
      </c>
      <c r="E4427" s="47">
        <v>9</v>
      </c>
      <c r="F4427" s="47">
        <v>15170</v>
      </c>
      <c r="G4427" s="47">
        <v>12928</v>
      </c>
    </row>
    <row r="4428" spans="3:7">
      <c r="C4428" s="49">
        <f t="shared" si="71"/>
        <v>7</v>
      </c>
      <c r="D4428" s="48">
        <v>42554</v>
      </c>
      <c r="E4428" s="47">
        <v>10</v>
      </c>
      <c r="F4428" s="47">
        <v>15949</v>
      </c>
      <c r="G4428" s="47">
        <v>13434</v>
      </c>
    </row>
    <row r="4429" spans="3:7">
      <c r="C4429" s="49">
        <f t="shared" si="71"/>
        <v>7</v>
      </c>
      <c r="D4429" s="48">
        <v>42554</v>
      </c>
      <c r="E4429" s="47">
        <v>11</v>
      </c>
      <c r="F4429" s="47">
        <v>16480</v>
      </c>
      <c r="G4429" s="47">
        <v>13839</v>
      </c>
    </row>
    <row r="4430" spans="3:7">
      <c r="C4430" s="49">
        <f t="shared" si="71"/>
        <v>7</v>
      </c>
      <c r="D4430" s="48">
        <v>42554</v>
      </c>
      <c r="E4430" s="47">
        <v>12</v>
      </c>
      <c r="F4430" s="47">
        <v>16676</v>
      </c>
      <c r="G4430" s="47">
        <v>14232</v>
      </c>
    </row>
    <row r="4431" spans="3:7">
      <c r="C4431" s="49">
        <f t="shared" si="71"/>
        <v>7</v>
      </c>
      <c r="D4431" s="48">
        <v>42554</v>
      </c>
      <c r="E4431" s="47">
        <v>13</v>
      </c>
      <c r="F4431" s="47">
        <v>16729</v>
      </c>
      <c r="G4431" s="47">
        <v>14466</v>
      </c>
    </row>
    <row r="4432" spans="3:7">
      <c r="C4432" s="49">
        <f t="shared" si="71"/>
        <v>7</v>
      </c>
      <c r="D4432" s="48">
        <v>42554</v>
      </c>
      <c r="E4432" s="47">
        <v>14</v>
      </c>
      <c r="F4432" s="47">
        <v>16952</v>
      </c>
      <c r="G4432" s="47">
        <v>14678</v>
      </c>
    </row>
    <row r="4433" spans="3:7">
      <c r="C4433" s="49">
        <f t="shared" si="71"/>
        <v>7</v>
      </c>
      <c r="D4433" s="48">
        <v>42554</v>
      </c>
      <c r="E4433" s="47">
        <v>15</v>
      </c>
      <c r="F4433" s="47">
        <v>17388</v>
      </c>
      <c r="G4433" s="47">
        <v>14994</v>
      </c>
    </row>
    <row r="4434" spans="3:7">
      <c r="C4434" s="49">
        <f t="shared" si="71"/>
        <v>7</v>
      </c>
      <c r="D4434" s="48">
        <v>42554</v>
      </c>
      <c r="E4434" s="47">
        <v>16</v>
      </c>
      <c r="F4434" s="47">
        <v>17933</v>
      </c>
      <c r="G4434" s="47">
        <v>15565</v>
      </c>
    </row>
    <row r="4435" spans="3:7">
      <c r="C4435" s="49">
        <f t="shared" si="71"/>
        <v>7</v>
      </c>
      <c r="D4435" s="48">
        <v>42554</v>
      </c>
      <c r="E4435" s="47">
        <v>17</v>
      </c>
      <c r="F4435" s="47">
        <v>18487</v>
      </c>
      <c r="G4435" s="47">
        <v>16225</v>
      </c>
    </row>
    <row r="4436" spans="3:7">
      <c r="C4436" s="49">
        <f t="shared" si="71"/>
        <v>7</v>
      </c>
      <c r="D4436" s="48">
        <v>42554</v>
      </c>
      <c r="E4436" s="47">
        <v>18</v>
      </c>
      <c r="F4436" s="47">
        <v>18515</v>
      </c>
      <c r="G4436" s="47">
        <v>16601</v>
      </c>
    </row>
    <row r="4437" spans="3:7">
      <c r="C4437" s="49">
        <f t="shared" si="71"/>
        <v>7</v>
      </c>
      <c r="D4437" s="48">
        <v>42554</v>
      </c>
      <c r="E4437" s="47">
        <v>19</v>
      </c>
      <c r="F4437" s="47">
        <v>18776</v>
      </c>
      <c r="G4437" s="47">
        <v>16859</v>
      </c>
    </row>
    <row r="4438" spans="3:7">
      <c r="C4438" s="49">
        <f t="shared" si="71"/>
        <v>7</v>
      </c>
      <c r="D4438" s="48">
        <v>42554</v>
      </c>
      <c r="E4438" s="47">
        <v>20</v>
      </c>
      <c r="F4438" s="47">
        <v>18464</v>
      </c>
      <c r="G4438" s="47">
        <v>16721</v>
      </c>
    </row>
    <row r="4439" spans="3:7">
      <c r="C4439" s="49">
        <f t="shared" si="71"/>
        <v>7</v>
      </c>
      <c r="D4439" s="48">
        <v>42554</v>
      </c>
      <c r="E4439" s="47">
        <v>21</v>
      </c>
      <c r="F4439" s="47">
        <v>18247</v>
      </c>
      <c r="G4439" s="47">
        <v>16626</v>
      </c>
    </row>
    <row r="4440" spans="3:7">
      <c r="C4440" s="49">
        <f t="shared" si="71"/>
        <v>7</v>
      </c>
      <c r="D4440" s="48">
        <v>42554</v>
      </c>
      <c r="E4440" s="47">
        <v>22</v>
      </c>
      <c r="F4440" s="47">
        <v>17749</v>
      </c>
      <c r="G4440" s="47">
        <v>15881</v>
      </c>
    </row>
    <row r="4441" spans="3:7">
      <c r="C4441" s="49">
        <f t="shared" si="71"/>
        <v>7</v>
      </c>
      <c r="D4441" s="48">
        <v>42554</v>
      </c>
      <c r="E4441" s="47">
        <v>23</v>
      </c>
      <c r="F4441" s="47">
        <v>16978</v>
      </c>
      <c r="G4441" s="47">
        <v>14698</v>
      </c>
    </row>
    <row r="4442" spans="3:7">
      <c r="C4442" s="49">
        <f t="shared" si="71"/>
        <v>7</v>
      </c>
      <c r="D4442" s="48">
        <v>42554</v>
      </c>
      <c r="E4442" s="47">
        <v>24</v>
      </c>
      <c r="F4442" s="47">
        <v>15770</v>
      </c>
      <c r="G4442" s="47">
        <v>13519</v>
      </c>
    </row>
    <row r="4443" spans="3:7">
      <c r="C4443" s="49">
        <f t="shared" si="71"/>
        <v>7</v>
      </c>
      <c r="D4443" s="48">
        <v>42555</v>
      </c>
      <c r="E4443" s="47">
        <v>1</v>
      </c>
      <c r="F4443" s="47">
        <v>15006</v>
      </c>
      <c r="G4443" s="47">
        <v>12830</v>
      </c>
    </row>
    <row r="4444" spans="3:7">
      <c r="C4444" s="49">
        <f t="shared" si="71"/>
        <v>7</v>
      </c>
      <c r="D4444" s="48">
        <v>42555</v>
      </c>
      <c r="E4444" s="47">
        <v>2</v>
      </c>
      <c r="F4444" s="47">
        <v>14838</v>
      </c>
      <c r="G4444" s="47">
        <v>12410</v>
      </c>
    </row>
    <row r="4445" spans="3:7">
      <c r="C4445" s="49">
        <f t="shared" si="71"/>
        <v>7</v>
      </c>
      <c r="D4445" s="48">
        <v>42555</v>
      </c>
      <c r="E4445" s="47">
        <v>3</v>
      </c>
      <c r="F4445" s="47">
        <v>14904</v>
      </c>
      <c r="G4445" s="47">
        <v>12208</v>
      </c>
    </row>
    <row r="4446" spans="3:7">
      <c r="C4446" s="49">
        <f t="shared" si="71"/>
        <v>7</v>
      </c>
      <c r="D4446" s="48">
        <v>42555</v>
      </c>
      <c r="E4446" s="47">
        <v>4</v>
      </c>
      <c r="F4446" s="47">
        <v>15203</v>
      </c>
      <c r="G4446" s="47">
        <v>12181</v>
      </c>
    </row>
    <row r="4447" spans="3:7">
      <c r="C4447" s="49">
        <f t="shared" si="71"/>
        <v>7</v>
      </c>
      <c r="D4447" s="48">
        <v>42555</v>
      </c>
      <c r="E4447" s="47">
        <v>5</v>
      </c>
      <c r="F4447" s="47">
        <v>15157</v>
      </c>
      <c r="G4447" s="47">
        <v>12447</v>
      </c>
    </row>
    <row r="4448" spans="3:7">
      <c r="C4448" s="49">
        <f t="shared" si="71"/>
        <v>7</v>
      </c>
      <c r="D4448" s="48">
        <v>42555</v>
      </c>
      <c r="E4448" s="47">
        <v>6</v>
      </c>
      <c r="F4448" s="47">
        <v>15154</v>
      </c>
      <c r="G4448" s="47">
        <v>13143</v>
      </c>
    </row>
    <row r="4449" spans="3:7">
      <c r="C4449" s="49">
        <f t="shared" si="71"/>
        <v>7</v>
      </c>
      <c r="D4449" s="48">
        <v>42555</v>
      </c>
      <c r="E4449" s="47">
        <v>7</v>
      </c>
      <c r="F4449" s="47">
        <v>15865</v>
      </c>
      <c r="G4449" s="47">
        <v>14544</v>
      </c>
    </row>
    <row r="4450" spans="3:7">
      <c r="C4450" s="49">
        <f t="shared" si="71"/>
        <v>7</v>
      </c>
      <c r="D4450" s="48">
        <v>42555</v>
      </c>
      <c r="E4450" s="47">
        <v>8</v>
      </c>
      <c r="F4450" s="47">
        <v>17054</v>
      </c>
      <c r="G4450" s="47">
        <v>15478</v>
      </c>
    </row>
    <row r="4451" spans="3:7">
      <c r="C4451" s="49">
        <f t="shared" si="71"/>
        <v>7</v>
      </c>
      <c r="D4451" s="48">
        <v>42555</v>
      </c>
      <c r="E4451" s="47">
        <v>9</v>
      </c>
      <c r="F4451" s="47">
        <v>18250</v>
      </c>
      <c r="G4451" s="47">
        <v>16190</v>
      </c>
    </row>
    <row r="4452" spans="3:7">
      <c r="C4452" s="49">
        <f t="shared" si="71"/>
        <v>7</v>
      </c>
      <c r="D4452" s="48">
        <v>42555</v>
      </c>
      <c r="E4452" s="47">
        <v>10</v>
      </c>
      <c r="F4452" s="47">
        <v>18734</v>
      </c>
      <c r="G4452" s="47">
        <v>16643</v>
      </c>
    </row>
    <row r="4453" spans="3:7">
      <c r="C4453" s="49">
        <f t="shared" si="71"/>
        <v>7</v>
      </c>
      <c r="D4453" s="48">
        <v>42555</v>
      </c>
      <c r="E4453" s="47">
        <v>11</v>
      </c>
      <c r="F4453" s="47">
        <v>18886</v>
      </c>
      <c r="G4453" s="47">
        <v>17039</v>
      </c>
    </row>
    <row r="4454" spans="3:7">
      <c r="C4454" s="49">
        <f t="shared" si="71"/>
        <v>7</v>
      </c>
      <c r="D4454" s="48">
        <v>42555</v>
      </c>
      <c r="E4454" s="47">
        <v>12</v>
      </c>
      <c r="F4454" s="47">
        <v>19154</v>
      </c>
      <c r="G4454" s="47">
        <v>17355</v>
      </c>
    </row>
    <row r="4455" spans="3:7">
      <c r="C4455" s="49">
        <f t="shared" si="71"/>
        <v>7</v>
      </c>
      <c r="D4455" s="48">
        <v>42555</v>
      </c>
      <c r="E4455" s="47">
        <v>13</v>
      </c>
      <c r="F4455" s="47">
        <v>19699</v>
      </c>
      <c r="G4455" s="47">
        <v>17784</v>
      </c>
    </row>
    <row r="4456" spans="3:7">
      <c r="C4456" s="49">
        <f t="shared" si="71"/>
        <v>7</v>
      </c>
      <c r="D4456" s="48">
        <v>42555</v>
      </c>
      <c r="E4456" s="47">
        <v>14</v>
      </c>
      <c r="F4456" s="47">
        <v>19856</v>
      </c>
      <c r="G4456" s="47">
        <v>18075</v>
      </c>
    </row>
    <row r="4457" spans="3:7">
      <c r="C4457" s="49">
        <f t="shared" si="71"/>
        <v>7</v>
      </c>
      <c r="D4457" s="48">
        <v>42555</v>
      </c>
      <c r="E4457" s="47">
        <v>15</v>
      </c>
      <c r="F4457" s="47">
        <v>20258</v>
      </c>
      <c r="G4457" s="47">
        <v>18487</v>
      </c>
    </row>
    <row r="4458" spans="3:7">
      <c r="C4458" s="49">
        <f t="shared" si="71"/>
        <v>7</v>
      </c>
      <c r="D4458" s="48">
        <v>42555</v>
      </c>
      <c r="E4458" s="47">
        <v>16</v>
      </c>
      <c r="F4458" s="47">
        <v>20828</v>
      </c>
      <c r="G4458" s="47">
        <v>19158</v>
      </c>
    </row>
    <row r="4459" spans="3:7">
      <c r="C4459" s="49">
        <f t="shared" si="71"/>
        <v>7</v>
      </c>
      <c r="D4459" s="48">
        <v>42555</v>
      </c>
      <c r="E4459" s="47">
        <v>17</v>
      </c>
      <c r="F4459" s="47">
        <v>21110</v>
      </c>
      <c r="G4459" s="47">
        <v>19588</v>
      </c>
    </row>
    <row r="4460" spans="3:7">
      <c r="C4460" s="49">
        <f t="shared" si="71"/>
        <v>7</v>
      </c>
      <c r="D4460" s="48">
        <v>42555</v>
      </c>
      <c r="E4460" s="47">
        <v>18</v>
      </c>
      <c r="F4460" s="47">
        <v>21037</v>
      </c>
      <c r="G4460" s="47">
        <v>19662</v>
      </c>
    </row>
    <row r="4461" spans="3:7">
      <c r="C4461" s="49">
        <f t="shared" si="71"/>
        <v>7</v>
      </c>
      <c r="D4461" s="48">
        <v>42555</v>
      </c>
      <c r="E4461" s="47">
        <v>19</v>
      </c>
      <c r="F4461" s="47">
        <v>21072</v>
      </c>
      <c r="G4461" s="47">
        <v>19639</v>
      </c>
    </row>
    <row r="4462" spans="3:7">
      <c r="C4462" s="49">
        <f t="shared" si="71"/>
        <v>7</v>
      </c>
      <c r="D4462" s="48">
        <v>42555</v>
      </c>
      <c r="E4462" s="47">
        <v>20</v>
      </c>
      <c r="F4462" s="47">
        <v>20813</v>
      </c>
      <c r="G4462" s="47">
        <v>19381</v>
      </c>
    </row>
    <row r="4463" spans="3:7">
      <c r="C4463" s="49">
        <f t="shared" si="71"/>
        <v>7</v>
      </c>
      <c r="D4463" s="48">
        <v>42555</v>
      </c>
      <c r="E4463" s="47">
        <v>21</v>
      </c>
      <c r="F4463" s="47">
        <v>20269</v>
      </c>
      <c r="G4463" s="47">
        <v>18943</v>
      </c>
    </row>
    <row r="4464" spans="3:7">
      <c r="C4464" s="49">
        <f t="shared" si="71"/>
        <v>7</v>
      </c>
      <c r="D4464" s="48">
        <v>42555</v>
      </c>
      <c r="E4464" s="47">
        <v>22</v>
      </c>
      <c r="F4464" s="47">
        <v>18971</v>
      </c>
      <c r="G4464" s="47">
        <v>17795</v>
      </c>
    </row>
    <row r="4465" spans="3:7">
      <c r="C4465" s="49">
        <f t="shared" si="71"/>
        <v>7</v>
      </c>
      <c r="D4465" s="48">
        <v>42555</v>
      </c>
      <c r="E4465" s="47">
        <v>23</v>
      </c>
      <c r="F4465" s="47">
        <v>17791</v>
      </c>
      <c r="G4465" s="47">
        <v>16174</v>
      </c>
    </row>
    <row r="4466" spans="3:7">
      <c r="C4466" s="49">
        <f t="shared" si="71"/>
        <v>7</v>
      </c>
      <c r="D4466" s="48">
        <v>42555</v>
      </c>
      <c r="E4466" s="47">
        <v>24</v>
      </c>
      <c r="F4466" s="47">
        <v>16679</v>
      </c>
      <c r="G4466" s="47">
        <v>14757</v>
      </c>
    </row>
    <row r="4467" spans="3:7">
      <c r="C4467" s="49">
        <f t="shared" si="71"/>
        <v>7</v>
      </c>
      <c r="D4467" s="48">
        <v>42556</v>
      </c>
      <c r="E4467" s="47">
        <v>1</v>
      </c>
      <c r="F4467" s="47">
        <v>16431</v>
      </c>
      <c r="G4467" s="47">
        <v>13916</v>
      </c>
    </row>
    <row r="4468" spans="3:7">
      <c r="C4468" s="49">
        <f t="shared" si="71"/>
        <v>7</v>
      </c>
      <c r="D4468" s="48">
        <v>42556</v>
      </c>
      <c r="E4468" s="47">
        <v>2</v>
      </c>
      <c r="F4468" s="47">
        <v>16025</v>
      </c>
      <c r="G4468" s="47">
        <v>13403</v>
      </c>
    </row>
    <row r="4469" spans="3:7">
      <c r="C4469" s="49">
        <f t="shared" si="71"/>
        <v>7</v>
      </c>
      <c r="D4469" s="48">
        <v>42556</v>
      </c>
      <c r="E4469" s="47">
        <v>3</v>
      </c>
      <c r="F4469" s="47">
        <v>15897</v>
      </c>
      <c r="G4469" s="47">
        <v>13113</v>
      </c>
    </row>
    <row r="4470" spans="3:7">
      <c r="C4470" s="49">
        <f t="shared" si="71"/>
        <v>7</v>
      </c>
      <c r="D4470" s="48">
        <v>42556</v>
      </c>
      <c r="E4470" s="47">
        <v>4</v>
      </c>
      <c r="F4470" s="47">
        <v>15843</v>
      </c>
      <c r="G4470" s="47">
        <v>13054</v>
      </c>
    </row>
    <row r="4471" spans="3:7">
      <c r="C4471" s="49">
        <f t="shared" si="71"/>
        <v>7</v>
      </c>
      <c r="D4471" s="48">
        <v>42556</v>
      </c>
      <c r="E4471" s="47">
        <v>5</v>
      </c>
      <c r="F4471" s="47">
        <v>16279</v>
      </c>
      <c r="G4471" s="47">
        <v>13302</v>
      </c>
    </row>
    <row r="4472" spans="3:7">
      <c r="C4472" s="49">
        <f t="shared" si="71"/>
        <v>7</v>
      </c>
      <c r="D4472" s="48">
        <v>42556</v>
      </c>
      <c r="E4472" s="47">
        <v>6</v>
      </c>
      <c r="F4472" s="47">
        <v>16490</v>
      </c>
      <c r="G4472" s="47">
        <v>14124</v>
      </c>
    </row>
    <row r="4473" spans="3:7">
      <c r="C4473" s="49">
        <f t="shared" si="71"/>
        <v>7</v>
      </c>
      <c r="D4473" s="48">
        <v>42556</v>
      </c>
      <c r="E4473" s="47">
        <v>7</v>
      </c>
      <c r="F4473" s="47">
        <v>17689</v>
      </c>
      <c r="G4473" s="47">
        <v>15619</v>
      </c>
    </row>
    <row r="4474" spans="3:7">
      <c r="C4474" s="49">
        <f t="shared" si="71"/>
        <v>7</v>
      </c>
      <c r="D4474" s="48">
        <v>42556</v>
      </c>
      <c r="E4474" s="47">
        <v>8</v>
      </c>
      <c r="F4474" s="47">
        <v>18937</v>
      </c>
      <c r="G4474" s="47">
        <v>16759</v>
      </c>
    </row>
    <row r="4475" spans="3:7">
      <c r="C4475" s="49">
        <f t="shared" si="71"/>
        <v>7</v>
      </c>
      <c r="D4475" s="48">
        <v>42556</v>
      </c>
      <c r="E4475" s="47">
        <v>9</v>
      </c>
      <c r="F4475" s="47">
        <v>19784</v>
      </c>
      <c r="G4475" s="47">
        <v>17543</v>
      </c>
    </row>
    <row r="4476" spans="3:7">
      <c r="C4476" s="49">
        <f t="shared" si="71"/>
        <v>7</v>
      </c>
      <c r="D4476" s="48">
        <v>42556</v>
      </c>
      <c r="E4476" s="47">
        <v>10</v>
      </c>
      <c r="F4476" s="47">
        <v>20523</v>
      </c>
      <c r="G4476" s="47">
        <v>18264</v>
      </c>
    </row>
    <row r="4477" spans="3:7">
      <c r="C4477" s="49">
        <f t="shared" si="71"/>
        <v>7</v>
      </c>
      <c r="D4477" s="48">
        <v>42556</v>
      </c>
      <c r="E4477" s="47">
        <v>11</v>
      </c>
      <c r="F4477" s="47">
        <v>20791</v>
      </c>
      <c r="G4477" s="47">
        <v>18869</v>
      </c>
    </row>
    <row r="4478" spans="3:7">
      <c r="C4478" s="49">
        <f t="shared" si="71"/>
        <v>7</v>
      </c>
      <c r="D4478" s="48">
        <v>42556</v>
      </c>
      <c r="E4478" s="47">
        <v>12</v>
      </c>
      <c r="F4478" s="47">
        <v>21440</v>
      </c>
      <c r="G4478" s="47">
        <v>19217</v>
      </c>
    </row>
    <row r="4479" spans="3:7">
      <c r="C4479" s="49">
        <f t="shared" si="71"/>
        <v>7</v>
      </c>
      <c r="D4479" s="48">
        <v>42556</v>
      </c>
      <c r="E4479" s="47">
        <v>13</v>
      </c>
      <c r="F4479" s="47">
        <v>22002</v>
      </c>
      <c r="G4479" s="47">
        <v>19678</v>
      </c>
    </row>
    <row r="4480" spans="3:7">
      <c r="C4480" s="49">
        <f t="shared" si="71"/>
        <v>7</v>
      </c>
      <c r="D4480" s="48">
        <v>42556</v>
      </c>
      <c r="E4480" s="47">
        <v>14</v>
      </c>
      <c r="F4480" s="47">
        <v>22168</v>
      </c>
      <c r="G4480" s="47">
        <v>19862</v>
      </c>
    </row>
    <row r="4481" spans="3:7">
      <c r="C4481" s="49">
        <f t="shared" si="71"/>
        <v>7</v>
      </c>
      <c r="D4481" s="48">
        <v>42556</v>
      </c>
      <c r="E4481" s="47">
        <v>15</v>
      </c>
      <c r="F4481" s="47">
        <v>22511</v>
      </c>
      <c r="G4481" s="47">
        <v>20151</v>
      </c>
    </row>
    <row r="4482" spans="3:7">
      <c r="C4482" s="49">
        <f t="shared" si="71"/>
        <v>7</v>
      </c>
      <c r="D4482" s="48">
        <v>42556</v>
      </c>
      <c r="E4482" s="47">
        <v>16</v>
      </c>
      <c r="F4482" s="47">
        <v>22767</v>
      </c>
      <c r="G4482" s="47">
        <v>20373</v>
      </c>
    </row>
    <row r="4483" spans="3:7">
      <c r="C4483" s="49">
        <f t="shared" si="71"/>
        <v>7</v>
      </c>
      <c r="D4483" s="48">
        <v>42556</v>
      </c>
      <c r="E4483" s="47">
        <v>17</v>
      </c>
      <c r="F4483" s="47">
        <v>22901</v>
      </c>
      <c r="G4483" s="47">
        <v>20647</v>
      </c>
    </row>
    <row r="4484" spans="3:7">
      <c r="C4484" s="49">
        <f t="shared" ref="C4484:C4547" si="72">MONTH(D4484)</f>
        <v>7</v>
      </c>
      <c r="D4484" s="48">
        <v>42556</v>
      </c>
      <c r="E4484" s="47">
        <v>18</v>
      </c>
      <c r="F4484" s="47">
        <v>22898</v>
      </c>
      <c r="G4484" s="47">
        <v>20770</v>
      </c>
    </row>
    <row r="4485" spans="3:7">
      <c r="C4485" s="49">
        <f t="shared" si="72"/>
        <v>7</v>
      </c>
      <c r="D4485" s="48">
        <v>42556</v>
      </c>
      <c r="E4485" s="47">
        <v>19</v>
      </c>
      <c r="F4485" s="47">
        <v>23111</v>
      </c>
      <c r="G4485" s="47">
        <v>20914</v>
      </c>
    </row>
    <row r="4486" spans="3:7">
      <c r="C4486" s="49">
        <f t="shared" si="72"/>
        <v>7</v>
      </c>
      <c r="D4486" s="48">
        <v>42556</v>
      </c>
      <c r="E4486" s="47">
        <v>20</v>
      </c>
      <c r="F4486" s="47">
        <v>22900</v>
      </c>
      <c r="G4486" s="47">
        <v>20673</v>
      </c>
    </row>
    <row r="4487" spans="3:7">
      <c r="C4487" s="49">
        <f t="shared" si="72"/>
        <v>7</v>
      </c>
      <c r="D4487" s="48">
        <v>42556</v>
      </c>
      <c r="E4487" s="47">
        <v>21</v>
      </c>
      <c r="F4487" s="47">
        <v>22675</v>
      </c>
      <c r="G4487" s="47">
        <v>20446</v>
      </c>
    </row>
    <row r="4488" spans="3:7">
      <c r="C4488" s="49">
        <f t="shared" si="72"/>
        <v>7</v>
      </c>
      <c r="D4488" s="48">
        <v>42556</v>
      </c>
      <c r="E4488" s="47">
        <v>22</v>
      </c>
      <c r="F4488" s="47">
        <v>21640</v>
      </c>
      <c r="G4488" s="47">
        <v>19347</v>
      </c>
    </row>
    <row r="4489" spans="3:7">
      <c r="C4489" s="49">
        <f t="shared" si="72"/>
        <v>7</v>
      </c>
      <c r="D4489" s="48">
        <v>42556</v>
      </c>
      <c r="E4489" s="47">
        <v>23</v>
      </c>
      <c r="F4489" s="47">
        <v>20514</v>
      </c>
      <c r="G4489" s="47">
        <v>17892</v>
      </c>
    </row>
    <row r="4490" spans="3:7">
      <c r="C4490" s="49">
        <f t="shared" si="72"/>
        <v>7</v>
      </c>
      <c r="D4490" s="48">
        <v>42556</v>
      </c>
      <c r="E4490" s="47">
        <v>24</v>
      </c>
      <c r="F4490" s="47">
        <v>18839</v>
      </c>
      <c r="G4490" s="47">
        <v>16370</v>
      </c>
    </row>
    <row r="4491" spans="3:7">
      <c r="C4491" s="49">
        <f t="shared" si="72"/>
        <v>7</v>
      </c>
      <c r="D4491" s="48">
        <v>42557</v>
      </c>
      <c r="E4491" s="47">
        <v>1</v>
      </c>
      <c r="F4491" s="47">
        <v>18054</v>
      </c>
      <c r="G4491" s="47">
        <v>15294</v>
      </c>
    </row>
    <row r="4492" spans="3:7">
      <c r="C4492" s="49">
        <f t="shared" si="72"/>
        <v>7</v>
      </c>
      <c r="D4492" s="48">
        <v>42557</v>
      </c>
      <c r="E4492" s="47">
        <v>2</v>
      </c>
      <c r="F4492" s="47">
        <v>17384</v>
      </c>
      <c r="G4492" s="47">
        <v>14546</v>
      </c>
    </row>
    <row r="4493" spans="3:7">
      <c r="C4493" s="49">
        <f t="shared" si="72"/>
        <v>7</v>
      </c>
      <c r="D4493" s="48">
        <v>42557</v>
      </c>
      <c r="E4493" s="47">
        <v>3</v>
      </c>
      <c r="F4493" s="47">
        <v>17064</v>
      </c>
      <c r="G4493" s="47">
        <v>14031</v>
      </c>
    </row>
    <row r="4494" spans="3:7">
      <c r="C4494" s="49">
        <f t="shared" si="72"/>
        <v>7</v>
      </c>
      <c r="D4494" s="48">
        <v>42557</v>
      </c>
      <c r="E4494" s="47">
        <v>4</v>
      </c>
      <c r="F4494" s="47">
        <v>16883</v>
      </c>
      <c r="G4494" s="47">
        <v>13906</v>
      </c>
    </row>
    <row r="4495" spans="3:7">
      <c r="C4495" s="49">
        <f t="shared" si="72"/>
        <v>7</v>
      </c>
      <c r="D4495" s="48">
        <v>42557</v>
      </c>
      <c r="E4495" s="47">
        <v>5</v>
      </c>
      <c r="F4495" s="47">
        <v>17106</v>
      </c>
      <c r="G4495" s="47">
        <v>14080</v>
      </c>
    </row>
    <row r="4496" spans="3:7">
      <c r="C4496" s="49">
        <f t="shared" si="72"/>
        <v>7</v>
      </c>
      <c r="D4496" s="48">
        <v>42557</v>
      </c>
      <c r="E4496" s="47">
        <v>6</v>
      </c>
      <c r="F4496" s="47">
        <v>17356</v>
      </c>
      <c r="G4496" s="47">
        <v>14787</v>
      </c>
    </row>
    <row r="4497" spans="3:7">
      <c r="C4497" s="49">
        <f t="shared" si="72"/>
        <v>7</v>
      </c>
      <c r="D4497" s="48">
        <v>42557</v>
      </c>
      <c r="E4497" s="47">
        <v>7</v>
      </c>
      <c r="F4497" s="47">
        <v>18813</v>
      </c>
      <c r="G4497" s="47">
        <v>16532</v>
      </c>
    </row>
    <row r="4498" spans="3:7">
      <c r="C4498" s="49">
        <f t="shared" si="72"/>
        <v>7</v>
      </c>
      <c r="D4498" s="48">
        <v>42557</v>
      </c>
      <c r="E4498" s="47">
        <v>8</v>
      </c>
      <c r="F4498" s="47">
        <v>19914</v>
      </c>
      <c r="G4498" s="47">
        <v>17849</v>
      </c>
    </row>
    <row r="4499" spans="3:7">
      <c r="C4499" s="49">
        <f t="shared" si="72"/>
        <v>7</v>
      </c>
      <c r="D4499" s="48">
        <v>42557</v>
      </c>
      <c r="E4499" s="47">
        <v>9</v>
      </c>
      <c r="F4499" s="47">
        <v>21142</v>
      </c>
      <c r="G4499" s="47">
        <v>18726</v>
      </c>
    </row>
    <row r="4500" spans="3:7">
      <c r="C4500" s="49">
        <f t="shared" si="72"/>
        <v>7</v>
      </c>
      <c r="D4500" s="48">
        <v>42557</v>
      </c>
      <c r="E4500" s="47">
        <v>10</v>
      </c>
      <c r="F4500" s="47">
        <v>21594</v>
      </c>
      <c r="G4500" s="47">
        <v>19342</v>
      </c>
    </row>
    <row r="4501" spans="3:7">
      <c r="C4501" s="49">
        <f t="shared" si="72"/>
        <v>7</v>
      </c>
      <c r="D4501" s="48">
        <v>42557</v>
      </c>
      <c r="E4501" s="47">
        <v>11</v>
      </c>
      <c r="F4501" s="47">
        <v>21355</v>
      </c>
      <c r="G4501" s="47">
        <v>19844</v>
      </c>
    </row>
    <row r="4502" spans="3:7">
      <c r="C4502" s="49">
        <f t="shared" si="72"/>
        <v>7</v>
      </c>
      <c r="D4502" s="48">
        <v>42557</v>
      </c>
      <c r="E4502" s="47">
        <v>12</v>
      </c>
      <c r="F4502" s="47">
        <v>21996</v>
      </c>
      <c r="G4502" s="47">
        <v>20216</v>
      </c>
    </row>
    <row r="4503" spans="3:7">
      <c r="C4503" s="49">
        <f t="shared" si="72"/>
        <v>7</v>
      </c>
      <c r="D4503" s="48">
        <v>42557</v>
      </c>
      <c r="E4503" s="47">
        <v>13</v>
      </c>
      <c r="F4503" s="47">
        <v>22426</v>
      </c>
      <c r="G4503" s="47">
        <v>20508</v>
      </c>
    </row>
    <row r="4504" spans="3:7">
      <c r="C4504" s="49">
        <f t="shared" si="72"/>
        <v>7</v>
      </c>
      <c r="D4504" s="48">
        <v>42557</v>
      </c>
      <c r="E4504" s="47">
        <v>14</v>
      </c>
      <c r="F4504" s="47">
        <v>23066</v>
      </c>
      <c r="G4504" s="47">
        <v>20770</v>
      </c>
    </row>
    <row r="4505" spans="3:7">
      <c r="C4505" s="49">
        <f t="shared" si="72"/>
        <v>7</v>
      </c>
      <c r="D4505" s="48">
        <v>42557</v>
      </c>
      <c r="E4505" s="47">
        <v>15</v>
      </c>
      <c r="F4505" s="47">
        <v>23796</v>
      </c>
      <c r="G4505" s="47">
        <v>21188</v>
      </c>
    </row>
    <row r="4506" spans="3:7">
      <c r="C4506" s="49">
        <f t="shared" si="72"/>
        <v>7</v>
      </c>
      <c r="D4506" s="48">
        <v>42557</v>
      </c>
      <c r="E4506" s="47">
        <v>16</v>
      </c>
      <c r="F4506" s="47">
        <v>23833</v>
      </c>
      <c r="G4506" s="47">
        <v>21312</v>
      </c>
    </row>
    <row r="4507" spans="3:7">
      <c r="C4507" s="49">
        <f t="shared" si="72"/>
        <v>7</v>
      </c>
      <c r="D4507" s="48">
        <v>42557</v>
      </c>
      <c r="E4507" s="47">
        <v>17</v>
      </c>
      <c r="F4507" s="47">
        <v>23254</v>
      </c>
      <c r="G4507" s="47">
        <v>21247</v>
      </c>
    </row>
    <row r="4508" spans="3:7">
      <c r="C4508" s="49">
        <f t="shared" si="72"/>
        <v>7</v>
      </c>
      <c r="D4508" s="48">
        <v>42557</v>
      </c>
      <c r="E4508" s="47">
        <v>18</v>
      </c>
      <c r="F4508" s="47">
        <v>22388</v>
      </c>
      <c r="G4508" s="47">
        <v>20920</v>
      </c>
    </row>
    <row r="4509" spans="3:7">
      <c r="C4509" s="49">
        <f t="shared" si="72"/>
        <v>7</v>
      </c>
      <c r="D4509" s="48">
        <v>42557</v>
      </c>
      <c r="E4509" s="47">
        <v>19</v>
      </c>
      <c r="F4509" s="47">
        <v>22305</v>
      </c>
      <c r="G4509" s="47">
        <v>20722</v>
      </c>
    </row>
    <row r="4510" spans="3:7">
      <c r="C4510" s="49">
        <f t="shared" si="72"/>
        <v>7</v>
      </c>
      <c r="D4510" s="48">
        <v>42557</v>
      </c>
      <c r="E4510" s="47">
        <v>20</v>
      </c>
      <c r="F4510" s="47">
        <v>22293</v>
      </c>
      <c r="G4510" s="47">
        <v>20733</v>
      </c>
    </row>
    <row r="4511" spans="3:7">
      <c r="C4511" s="49">
        <f t="shared" si="72"/>
        <v>7</v>
      </c>
      <c r="D4511" s="48">
        <v>42557</v>
      </c>
      <c r="E4511" s="47">
        <v>21</v>
      </c>
      <c r="F4511" s="47">
        <v>22928</v>
      </c>
      <c r="G4511" s="47">
        <v>20851</v>
      </c>
    </row>
    <row r="4512" spans="3:7">
      <c r="C4512" s="49">
        <f t="shared" si="72"/>
        <v>7</v>
      </c>
      <c r="D4512" s="48">
        <v>42557</v>
      </c>
      <c r="E4512" s="47">
        <v>22</v>
      </c>
      <c r="F4512" s="47">
        <v>21826</v>
      </c>
      <c r="G4512" s="47">
        <v>19807</v>
      </c>
    </row>
    <row r="4513" spans="3:7">
      <c r="C4513" s="49">
        <f t="shared" si="72"/>
        <v>7</v>
      </c>
      <c r="D4513" s="48">
        <v>42557</v>
      </c>
      <c r="E4513" s="47">
        <v>23</v>
      </c>
      <c r="F4513" s="47">
        <v>20098</v>
      </c>
      <c r="G4513" s="47">
        <v>18203</v>
      </c>
    </row>
    <row r="4514" spans="3:7">
      <c r="C4514" s="49">
        <f t="shared" si="72"/>
        <v>7</v>
      </c>
      <c r="D4514" s="48">
        <v>42557</v>
      </c>
      <c r="E4514" s="47">
        <v>24</v>
      </c>
      <c r="F4514" s="47">
        <v>18687</v>
      </c>
      <c r="G4514" s="47">
        <v>16803</v>
      </c>
    </row>
    <row r="4515" spans="3:7">
      <c r="C4515" s="49">
        <f t="shared" si="72"/>
        <v>7</v>
      </c>
      <c r="D4515" s="48">
        <v>42558</v>
      </c>
      <c r="E4515" s="47">
        <v>1</v>
      </c>
      <c r="F4515" s="47">
        <v>17919</v>
      </c>
      <c r="G4515" s="47">
        <v>15895</v>
      </c>
    </row>
    <row r="4516" spans="3:7">
      <c r="C4516" s="49">
        <f t="shared" si="72"/>
        <v>7</v>
      </c>
      <c r="D4516" s="48">
        <v>42558</v>
      </c>
      <c r="E4516" s="47">
        <v>2</v>
      </c>
      <c r="F4516" s="47">
        <v>17356</v>
      </c>
      <c r="G4516" s="47">
        <v>15245</v>
      </c>
    </row>
    <row r="4517" spans="3:7">
      <c r="C4517" s="49">
        <f t="shared" si="72"/>
        <v>7</v>
      </c>
      <c r="D4517" s="48">
        <v>42558</v>
      </c>
      <c r="E4517" s="47">
        <v>3</v>
      </c>
      <c r="F4517" s="47">
        <v>17206</v>
      </c>
      <c r="G4517" s="47">
        <v>14824</v>
      </c>
    </row>
    <row r="4518" spans="3:7">
      <c r="C4518" s="49">
        <f t="shared" si="72"/>
        <v>7</v>
      </c>
      <c r="D4518" s="48">
        <v>42558</v>
      </c>
      <c r="E4518" s="47">
        <v>4</v>
      </c>
      <c r="F4518" s="47">
        <v>17022</v>
      </c>
      <c r="G4518" s="47">
        <v>14689</v>
      </c>
    </row>
    <row r="4519" spans="3:7">
      <c r="C4519" s="49">
        <f t="shared" si="72"/>
        <v>7</v>
      </c>
      <c r="D4519" s="48">
        <v>42558</v>
      </c>
      <c r="E4519" s="47">
        <v>5</v>
      </c>
      <c r="F4519" s="47">
        <v>17290</v>
      </c>
      <c r="G4519" s="47">
        <v>14918</v>
      </c>
    </row>
    <row r="4520" spans="3:7">
      <c r="C4520" s="49">
        <f t="shared" si="72"/>
        <v>7</v>
      </c>
      <c r="D4520" s="48">
        <v>42558</v>
      </c>
      <c r="E4520" s="47">
        <v>6</v>
      </c>
      <c r="F4520" s="47">
        <v>17842</v>
      </c>
      <c r="G4520" s="47">
        <v>15863</v>
      </c>
    </row>
    <row r="4521" spans="3:7">
      <c r="C4521" s="49">
        <f t="shared" si="72"/>
        <v>7</v>
      </c>
      <c r="D4521" s="48">
        <v>42558</v>
      </c>
      <c r="E4521" s="47">
        <v>7</v>
      </c>
      <c r="F4521" s="47">
        <v>19816</v>
      </c>
      <c r="G4521" s="47">
        <v>17526</v>
      </c>
    </row>
    <row r="4522" spans="3:7">
      <c r="C4522" s="49">
        <f t="shared" si="72"/>
        <v>7</v>
      </c>
      <c r="D4522" s="48">
        <v>42558</v>
      </c>
      <c r="E4522" s="47">
        <v>8</v>
      </c>
      <c r="F4522" s="47">
        <v>20779</v>
      </c>
      <c r="G4522" s="47">
        <v>18689</v>
      </c>
    </row>
    <row r="4523" spans="3:7">
      <c r="C4523" s="49">
        <f t="shared" si="72"/>
        <v>7</v>
      </c>
      <c r="D4523" s="48">
        <v>42558</v>
      </c>
      <c r="E4523" s="47">
        <v>9</v>
      </c>
      <c r="F4523" s="47">
        <v>21507</v>
      </c>
      <c r="G4523" s="47">
        <v>19346</v>
      </c>
    </row>
    <row r="4524" spans="3:7">
      <c r="C4524" s="49">
        <f t="shared" si="72"/>
        <v>7</v>
      </c>
      <c r="D4524" s="48">
        <v>42558</v>
      </c>
      <c r="E4524" s="47">
        <v>10</v>
      </c>
      <c r="F4524" s="47">
        <v>22105</v>
      </c>
      <c r="G4524" s="47">
        <v>20071</v>
      </c>
    </row>
    <row r="4525" spans="3:7">
      <c r="C4525" s="49">
        <f t="shared" si="72"/>
        <v>7</v>
      </c>
      <c r="D4525" s="48">
        <v>42558</v>
      </c>
      <c r="E4525" s="47">
        <v>11</v>
      </c>
      <c r="F4525" s="47">
        <v>22996</v>
      </c>
      <c r="G4525" s="47">
        <v>20829</v>
      </c>
    </row>
    <row r="4526" spans="3:7">
      <c r="C4526" s="49">
        <f t="shared" si="72"/>
        <v>7</v>
      </c>
      <c r="D4526" s="48">
        <v>42558</v>
      </c>
      <c r="E4526" s="47">
        <v>12</v>
      </c>
      <c r="F4526" s="47">
        <v>22818</v>
      </c>
      <c r="G4526" s="47">
        <v>21167</v>
      </c>
    </row>
    <row r="4527" spans="3:7">
      <c r="C4527" s="49">
        <f t="shared" si="72"/>
        <v>7</v>
      </c>
      <c r="D4527" s="48">
        <v>42558</v>
      </c>
      <c r="E4527" s="47">
        <v>13</v>
      </c>
      <c r="F4527" s="47">
        <v>22977</v>
      </c>
      <c r="G4527" s="47">
        <v>21182</v>
      </c>
    </row>
    <row r="4528" spans="3:7">
      <c r="C4528" s="49">
        <f t="shared" si="72"/>
        <v>7</v>
      </c>
      <c r="D4528" s="48">
        <v>42558</v>
      </c>
      <c r="E4528" s="47">
        <v>14</v>
      </c>
      <c r="F4528" s="47">
        <v>22930</v>
      </c>
      <c r="G4528" s="47">
        <v>20750</v>
      </c>
    </row>
    <row r="4529" spans="3:7">
      <c r="C4529" s="49">
        <f t="shared" si="72"/>
        <v>7</v>
      </c>
      <c r="D4529" s="48">
        <v>42558</v>
      </c>
      <c r="E4529" s="47">
        <v>15</v>
      </c>
      <c r="F4529" s="47">
        <v>22655</v>
      </c>
      <c r="G4529" s="47">
        <v>20711</v>
      </c>
    </row>
    <row r="4530" spans="3:7">
      <c r="C4530" s="49">
        <f t="shared" si="72"/>
        <v>7</v>
      </c>
      <c r="D4530" s="48">
        <v>42558</v>
      </c>
      <c r="E4530" s="47">
        <v>16</v>
      </c>
      <c r="F4530" s="47">
        <v>23502</v>
      </c>
      <c r="G4530" s="47">
        <v>21214</v>
      </c>
    </row>
    <row r="4531" spans="3:7">
      <c r="C4531" s="49">
        <f t="shared" si="72"/>
        <v>7</v>
      </c>
      <c r="D4531" s="48">
        <v>42558</v>
      </c>
      <c r="E4531" s="47">
        <v>17</v>
      </c>
      <c r="F4531" s="47">
        <v>23704</v>
      </c>
      <c r="G4531" s="47">
        <v>21368</v>
      </c>
    </row>
    <row r="4532" spans="3:7">
      <c r="C4532" s="49">
        <f t="shared" si="72"/>
        <v>7</v>
      </c>
      <c r="D4532" s="48">
        <v>42558</v>
      </c>
      <c r="E4532" s="47">
        <v>18</v>
      </c>
      <c r="F4532" s="47">
        <v>23596</v>
      </c>
      <c r="G4532" s="47">
        <v>21262</v>
      </c>
    </row>
    <row r="4533" spans="3:7">
      <c r="C4533" s="49">
        <f t="shared" si="72"/>
        <v>7</v>
      </c>
      <c r="D4533" s="48">
        <v>42558</v>
      </c>
      <c r="E4533" s="47">
        <v>19</v>
      </c>
      <c r="F4533" s="47">
        <v>23075</v>
      </c>
      <c r="G4533" s="47">
        <v>21117</v>
      </c>
    </row>
    <row r="4534" spans="3:7">
      <c r="C4534" s="49">
        <f t="shared" si="72"/>
        <v>7</v>
      </c>
      <c r="D4534" s="48">
        <v>42558</v>
      </c>
      <c r="E4534" s="47">
        <v>20</v>
      </c>
      <c r="F4534" s="47">
        <v>22749</v>
      </c>
      <c r="G4534" s="47">
        <v>20965</v>
      </c>
    </row>
    <row r="4535" spans="3:7">
      <c r="C4535" s="49">
        <f t="shared" si="72"/>
        <v>7</v>
      </c>
      <c r="D4535" s="48">
        <v>42558</v>
      </c>
      <c r="E4535" s="47">
        <v>21</v>
      </c>
      <c r="F4535" s="47">
        <v>22634</v>
      </c>
      <c r="G4535" s="47">
        <v>20951</v>
      </c>
    </row>
    <row r="4536" spans="3:7">
      <c r="C4536" s="49">
        <f t="shared" si="72"/>
        <v>7</v>
      </c>
      <c r="D4536" s="48">
        <v>42558</v>
      </c>
      <c r="E4536" s="47">
        <v>22</v>
      </c>
      <c r="F4536" s="47">
        <v>21661</v>
      </c>
      <c r="G4536" s="47">
        <v>19831</v>
      </c>
    </row>
    <row r="4537" spans="3:7">
      <c r="C4537" s="49">
        <f t="shared" si="72"/>
        <v>7</v>
      </c>
      <c r="D4537" s="48">
        <v>42558</v>
      </c>
      <c r="E4537" s="47">
        <v>23</v>
      </c>
      <c r="F4537" s="47">
        <v>20161</v>
      </c>
      <c r="G4537" s="47">
        <v>18177</v>
      </c>
    </row>
    <row r="4538" spans="3:7">
      <c r="C4538" s="49">
        <f t="shared" si="72"/>
        <v>7</v>
      </c>
      <c r="D4538" s="48">
        <v>42558</v>
      </c>
      <c r="E4538" s="47">
        <v>24</v>
      </c>
      <c r="F4538" s="47">
        <v>18702</v>
      </c>
      <c r="G4538" s="47">
        <v>16687</v>
      </c>
    </row>
    <row r="4539" spans="3:7">
      <c r="C4539" s="49">
        <f t="shared" si="72"/>
        <v>7</v>
      </c>
      <c r="D4539" s="48">
        <v>42559</v>
      </c>
      <c r="E4539" s="47">
        <v>1</v>
      </c>
      <c r="F4539" s="47">
        <v>17430</v>
      </c>
      <c r="G4539" s="47">
        <v>15562</v>
      </c>
    </row>
    <row r="4540" spans="3:7">
      <c r="C4540" s="49">
        <f t="shared" si="72"/>
        <v>7</v>
      </c>
      <c r="D4540" s="48">
        <v>42559</v>
      </c>
      <c r="E4540" s="47">
        <v>2</v>
      </c>
      <c r="F4540" s="47">
        <v>17414</v>
      </c>
      <c r="G4540" s="47">
        <v>14889</v>
      </c>
    </row>
    <row r="4541" spans="3:7">
      <c r="C4541" s="49">
        <f t="shared" si="72"/>
        <v>7</v>
      </c>
      <c r="D4541" s="48">
        <v>42559</v>
      </c>
      <c r="E4541" s="47">
        <v>3</v>
      </c>
      <c r="F4541" s="47">
        <v>17042</v>
      </c>
      <c r="G4541" s="47">
        <v>14344</v>
      </c>
    </row>
    <row r="4542" spans="3:7">
      <c r="C4542" s="49">
        <f t="shared" si="72"/>
        <v>7</v>
      </c>
      <c r="D4542" s="48">
        <v>42559</v>
      </c>
      <c r="E4542" s="47">
        <v>4</v>
      </c>
      <c r="F4542" s="47">
        <v>16836</v>
      </c>
      <c r="G4542" s="47">
        <v>14171</v>
      </c>
    </row>
    <row r="4543" spans="3:7">
      <c r="C4543" s="49">
        <f t="shared" si="72"/>
        <v>7</v>
      </c>
      <c r="D4543" s="48">
        <v>42559</v>
      </c>
      <c r="E4543" s="47">
        <v>5</v>
      </c>
      <c r="F4543" s="47">
        <v>17239</v>
      </c>
      <c r="G4543" s="47">
        <v>14454</v>
      </c>
    </row>
    <row r="4544" spans="3:7">
      <c r="C4544" s="49">
        <f t="shared" si="72"/>
        <v>7</v>
      </c>
      <c r="D4544" s="48">
        <v>42559</v>
      </c>
      <c r="E4544" s="47">
        <v>6</v>
      </c>
      <c r="F4544" s="47">
        <v>18164</v>
      </c>
      <c r="G4544" s="47">
        <v>15493</v>
      </c>
    </row>
    <row r="4545" spans="3:7">
      <c r="C4545" s="49">
        <f t="shared" si="72"/>
        <v>7</v>
      </c>
      <c r="D4545" s="48">
        <v>42559</v>
      </c>
      <c r="E4545" s="47">
        <v>7</v>
      </c>
      <c r="F4545" s="47">
        <v>18974</v>
      </c>
      <c r="G4545" s="47">
        <v>16809</v>
      </c>
    </row>
    <row r="4546" spans="3:7">
      <c r="C4546" s="49">
        <f t="shared" si="72"/>
        <v>7</v>
      </c>
      <c r="D4546" s="48">
        <v>42559</v>
      </c>
      <c r="E4546" s="47">
        <v>8</v>
      </c>
      <c r="F4546" s="47">
        <v>19651</v>
      </c>
      <c r="G4546" s="47">
        <v>17515</v>
      </c>
    </row>
    <row r="4547" spans="3:7">
      <c r="C4547" s="49">
        <f t="shared" si="72"/>
        <v>7</v>
      </c>
      <c r="D4547" s="48">
        <v>42559</v>
      </c>
      <c r="E4547" s="47">
        <v>9</v>
      </c>
      <c r="F4547" s="47">
        <v>20626</v>
      </c>
      <c r="G4547" s="47">
        <v>18253</v>
      </c>
    </row>
    <row r="4548" spans="3:7">
      <c r="C4548" s="49">
        <f t="shared" ref="C4548:C4611" si="73">MONTH(D4548)</f>
        <v>7</v>
      </c>
      <c r="D4548" s="48">
        <v>42559</v>
      </c>
      <c r="E4548" s="47">
        <v>10</v>
      </c>
      <c r="F4548" s="47">
        <v>20922</v>
      </c>
      <c r="G4548" s="47">
        <v>18686</v>
      </c>
    </row>
    <row r="4549" spans="3:7">
      <c r="C4549" s="49">
        <f t="shared" si="73"/>
        <v>7</v>
      </c>
      <c r="D4549" s="48">
        <v>42559</v>
      </c>
      <c r="E4549" s="47">
        <v>11</v>
      </c>
      <c r="F4549" s="47">
        <v>21373</v>
      </c>
      <c r="G4549" s="47">
        <v>19032</v>
      </c>
    </row>
    <row r="4550" spans="3:7">
      <c r="C4550" s="49">
        <f t="shared" si="73"/>
        <v>7</v>
      </c>
      <c r="D4550" s="48">
        <v>42559</v>
      </c>
      <c r="E4550" s="47">
        <v>12</v>
      </c>
      <c r="F4550" s="47">
        <v>21465</v>
      </c>
      <c r="G4550" s="47">
        <v>19331</v>
      </c>
    </row>
    <row r="4551" spans="3:7">
      <c r="C4551" s="49">
        <f t="shared" si="73"/>
        <v>7</v>
      </c>
      <c r="D4551" s="48">
        <v>42559</v>
      </c>
      <c r="E4551" s="47">
        <v>13</v>
      </c>
      <c r="F4551" s="47">
        <v>21751</v>
      </c>
      <c r="G4551" s="47">
        <v>19728</v>
      </c>
    </row>
    <row r="4552" spans="3:7">
      <c r="C4552" s="49">
        <f t="shared" si="73"/>
        <v>7</v>
      </c>
      <c r="D4552" s="48">
        <v>42559</v>
      </c>
      <c r="E4552" s="47">
        <v>14</v>
      </c>
      <c r="F4552" s="47">
        <v>22118</v>
      </c>
      <c r="G4552" s="47">
        <v>20002</v>
      </c>
    </row>
    <row r="4553" spans="3:7">
      <c r="C4553" s="49">
        <f t="shared" si="73"/>
        <v>7</v>
      </c>
      <c r="D4553" s="48">
        <v>42559</v>
      </c>
      <c r="E4553" s="47">
        <v>15</v>
      </c>
      <c r="F4553" s="47">
        <v>22166</v>
      </c>
      <c r="G4553" s="47">
        <v>20185</v>
      </c>
    </row>
    <row r="4554" spans="3:7">
      <c r="C4554" s="49">
        <f t="shared" si="73"/>
        <v>7</v>
      </c>
      <c r="D4554" s="48">
        <v>42559</v>
      </c>
      <c r="E4554" s="47">
        <v>16</v>
      </c>
      <c r="F4554" s="47">
        <v>22663</v>
      </c>
      <c r="G4554" s="47">
        <v>20468</v>
      </c>
    </row>
    <row r="4555" spans="3:7">
      <c r="C4555" s="49">
        <f t="shared" si="73"/>
        <v>7</v>
      </c>
      <c r="D4555" s="48">
        <v>42559</v>
      </c>
      <c r="E4555" s="47">
        <v>17</v>
      </c>
      <c r="F4555" s="47">
        <v>22899</v>
      </c>
      <c r="G4555" s="47">
        <v>20690</v>
      </c>
    </row>
    <row r="4556" spans="3:7">
      <c r="C4556" s="49">
        <f t="shared" si="73"/>
        <v>7</v>
      </c>
      <c r="D4556" s="48">
        <v>42559</v>
      </c>
      <c r="E4556" s="47">
        <v>18</v>
      </c>
      <c r="F4556" s="47">
        <v>22627</v>
      </c>
      <c r="G4556" s="47">
        <v>20623</v>
      </c>
    </row>
    <row r="4557" spans="3:7">
      <c r="C4557" s="49">
        <f t="shared" si="73"/>
        <v>7</v>
      </c>
      <c r="D4557" s="48">
        <v>42559</v>
      </c>
      <c r="E4557" s="47">
        <v>19</v>
      </c>
      <c r="F4557" s="47">
        <v>22240</v>
      </c>
      <c r="G4557" s="47">
        <v>20036</v>
      </c>
    </row>
    <row r="4558" spans="3:7">
      <c r="C4558" s="49">
        <f t="shared" si="73"/>
        <v>7</v>
      </c>
      <c r="D4558" s="48">
        <v>42559</v>
      </c>
      <c r="E4558" s="47">
        <v>20</v>
      </c>
      <c r="F4558" s="47">
        <v>21687</v>
      </c>
      <c r="G4558" s="47">
        <v>19472</v>
      </c>
    </row>
    <row r="4559" spans="3:7">
      <c r="C4559" s="49">
        <f t="shared" si="73"/>
        <v>7</v>
      </c>
      <c r="D4559" s="48">
        <v>42559</v>
      </c>
      <c r="E4559" s="47">
        <v>21</v>
      </c>
      <c r="F4559" s="47">
        <v>21377</v>
      </c>
      <c r="G4559" s="47">
        <v>19104</v>
      </c>
    </row>
    <row r="4560" spans="3:7">
      <c r="C4560" s="49">
        <f t="shared" si="73"/>
        <v>7</v>
      </c>
      <c r="D4560" s="48">
        <v>42559</v>
      </c>
      <c r="E4560" s="47">
        <v>22</v>
      </c>
      <c r="F4560" s="47">
        <v>20259</v>
      </c>
      <c r="G4560" s="47">
        <v>18069</v>
      </c>
    </row>
    <row r="4561" spans="3:7">
      <c r="C4561" s="49">
        <f t="shared" si="73"/>
        <v>7</v>
      </c>
      <c r="D4561" s="48">
        <v>42559</v>
      </c>
      <c r="E4561" s="47">
        <v>23</v>
      </c>
      <c r="F4561" s="47">
        <v>18526</v>
      </c>
      <c r="G4561" s="47">
        <v>16622</v>
      </c>
    </row>
    <row r="4562" spans="3:7">
      <c r="C4562" s="49">
        <f t="shared" si="73"/>
        <v>7</v>
      </c>
      <c r="D4562" s="48">
        <v>42559</v>
      </c>
      <c r="E4562" s="47">
        <v>24</v>
      </c>
      <c r="F4562" s="47">
        <v>17408</v>
      </c>
      <c r="G4562" s="47">
        <v>15273</v>
      </c>
    </row>
    <row r="4563" spans="3:7">
      <c r="C4563" s="49">
        <f t="shared" si="73"/>
        <v>7</v>
      </c>
      <c r="D4563" s="48">
        <v>42560</v>
      </c>
      <c r="E4563" s="47">
        <v>1</v>
      </c>
      <c r="F4563" s="47">
        <v>16812</v>
      </c>
      <c r="G4563" s="47">
        <v>14362</v>
      </c>
    </row>
    <row r="4564" spans="3:7">
      <c r="C4564" s="49">
        <f t="shared" si="73"/>
        <v>7</v>
      </c>
      <c r="D4564" s="48">
        <v>42560</v>
      </c>
      <c r="E4564" s="47">
        <v>2</v>
      </c>
      <c r="F4564" s="47">
        <v>16427</v>
      </c>
      <c r="G4564" s="47">
        <v>13778</v>
      </c>
    </row>
    <row r="4565" spans="3:7">
      <c r="C4565" s="49">
        <f t="shared" si="73"/>
        <v>7</v>
      </c>
      <c r="D4565" s="48">
        <v>42560</v>
      </c>
      <c r="E4565" s="47">
        <v>3</v>
      </c>
      <c r="F4565" s="47">
        <v>16269</v>
      </c>
      <c r="G4565" s="47">
        <v>13324</v>
      </c>
    </row>
    <row r="4566" spans="3:7">
      <c r="C4566" s="49">
        <f t="shared" si="73"/>
        <v>7</v>
      </c>
      <c r="D4566" s="48">
        <v>42560</v>
      </c>
      <c r="E4566" s="47">
        <v>4</v>
      </c>
      <c r="F4566" s="47">
        <v>15870</v>
      </c>
      <c r="G4566" s="47">
        <v>13092</v>
      </c>
    </row>
    <row r="4567" spans="3:7">
      <c r="C4567" s="49">
        <f t="shared" si="73"/>
        <v>7</v>
      </c>
      <c r="D4567" s="48">
        <v>42560</v>
      </c>
      <c r="E4567" s="47">
        <v>5</v>
      </c>
      <c r="F4567" s="47">
        <v>15755</v>
      </c>
      <c r="G4567" s="47">
        <v>13064</v>
      </c>
    </row>
    <row r="4568" spans="3:7">
      <c r="C4568" s="49">
        <f t="shared" si="73"/>
        <v>7</v>
      </c>
      <c r="D4568" s="48">
        <v>42560</v>
      </c>
      <c r="E4568" s="47">
        <v>6</v>
      </c>
      <c r="F4568" s="47">
        <v>15592</v>
      </c>
      <c r="G4568" s="47">
        <v>13154</v>
      </c>
    </row>
    <row r="4569" spans="3:7">
      <c r="C4569" s="49">
        <f t="shared" si="73"/>
        <v>7</v>
      </c>
      <c r="D4569" s="48">
        <v>42560</v>
      </c>
      <c r="E4569" s="47">
        <v>7</v>
      </c>
      <c r="F4569" s="47">
        <v>16010</v>
      </c>
      <c r="G4569" s="47">
        <v>13831</v>
      </c>
    </row>
    <row r="4570" spans="3:7">
      <c r="C4570" s="49">
        <f t="shared" si="73"/>
        <v>7</v>
      </c>
      <c r="D4570" s="48">
        <v>42560</v>
      </c>
      <c r="E4570" s="47">
        <v>8</v>
      </c>
      <c r="F4570" s="47">
        <v>16875</v>
      </c>
      <c r="G4570" s="47">
        <v>14803</v>
      </c>
    </row>
    <row r="4571" spans="3:7">
      <c r="C4571" s="49">
        <f t="shared" si="73"/>
        <v>7</v>
      </c>
      <c r="D4571" s="48">
        <v>42560</v>
      </c>
      <c r="E4571" s="47">
        <v>9</v>
      </c>
      <c r="F4571" s="47">
        <v>17826</v>
      </c>
      <c r="G4571" s="47">
        <v>15866</v>
      </c>
    </row>
    <row r="4572" spans="3:7">
      <c r="C4572" s="49">
        <f t="shared" si="73"/>
        <v>7</v>
      </c>
      <c r="D4572" s="48">
        <v>42560</v>
      </c>
      <c r="E4572" s="47">
        <v>10</v>
      </c>
      <c r="F4572" s="47">
        <v>18626</v>
      </c>
      <c r="G4572" s="47">
        <v>16542</v>
      </c>
    </row>
    <row r="4573" spans="3:7">
      <c r="C4573" s="49">
        <f t="shared" si="73"/>
        <v>7</v>
      </c>
      <c r="D4573" s="48">
        <v>42560</v>
      </c>
      <c r="E4573" s="47">
        <v>11</v>
      </c>
      <c r="F4573" s="47">
        <v>18868</v>
      </c>
      <c r="G4573" s="47">
        <v>16677</v>
      </c>
    </row>
    <row r="4574" spans="3:7">
      <c r="C4574" s="49">
        <f t="shared" si="73"/>
        <v>7</v>
      </c>
      <c r="D4574" s="48">
        <v>42560</v>
      </c>
      <c r="E4574" s="47">
        <v>12</v>
      </c>
      <c r="F4574" s="47">
        <v>18846</v>
      </c>
      <c r="G4574" s="47">
        <v>16717</v>
      </c>
    </row>
    <row r="4575" spans="3:7">
      <c r="C4575" s="49">
        <f t="shared" si="73"/>
        <v>7</v>
      </c>
      <c r="D4575" s="48">
        <v>42560</v>
      </c>
      <c r="E4575" s="47">
        <v>13</v>
      </c>
      <c r="F4575" s="47">
        <v>18752</v>
      </c>
      <c r="G4575" s="47">
        <v>16543</v>
      </c>
    </row>
    <row r="4576" spans="3:7">
      <c r="C4576" s="49">
        <f t="shared" si="73"/>
        <v>7</v>
      </c>
      <c r="D4576" s="48">
        <v>42560</v>
      </c>
      <c r="E4576" s="47">
        <v>14</v>
      </c>
      <c r="F4576" s="47">
        <v>18657</v>
      </c>
      <c r="G4576" s="47">
        <v>16455</v>
      </c>
    </row>
    <row r="4577" spans="3:7">
      <c r="C4577" s="49">
        <f t="shared" si="73"/>
        <v>7</v>
      </c>
      <c r="D4577" s="48">
        <v>42560</v>
      </c>
      <c r="E4577" s="47">
        <v>15</v>
      </c>
      <c r="F4577" s="47">
        <v>18787</v>
      </c>
      <c r="G4577" s="47">
        <v>16493</v>
      </c>
    </row>
    <row r="4578" spans="3:7">
      <c r="C4578" s="49">
        <f t="shared" si="73"/>
        <v>7</v>
      </c>
      <c r="D4578" s="48">
        <v>42560</v>
      </c>
      <c r="E4578" s="47">
        <v>16</v>
      </c>
      <c r="F4578" s="47">
        <v>18934</v>
      </c>
      <c r="G4578" s="47">
        <v>16591</v>
      </c>
    </row>
    <row r="4579" spans="3:7">
      <c r="C4579" s="49">
        <f t="shared" si="73"/>
        <v>7</v>
      </c>
      <c r="D4579" s="48">
        <v>42560</v>
      </c>
      <c r="E4579" s="47">
        <v>17</v>
      </c>
      <c r="F4579" s="47">
        <v>19024</v>
      </c>
      <c r="G4579" s="47">
        <v>16748</v>
      </c>
    </row>
    <row r="4580" spans="3:7">
      <c r="C4580" s="49">
        <f t="shared" si="73"/>
        <v>7</v>
      </c>
      <c r="D4580" s="48">
        <v>42560</v>
      </c>
      <c r="E4580" s="47">
        <v>18</v>
      </c>
      <c r="F4580" s="47">
        <v>18926</v>
      </c>
      <c r="G4580" s="47">
        <v>16706</v>
      </c>
    </row>
    <row r="4581" spans="3:7">
      <c r="C4581" s="49">
        <f t="shared" si="73"/>
        <v>7</v>
      </c>
      <c r="D4581" s="48">
        <v>42560</v>
      </c>
      <c r="E4581" s="47">
        <v>19</v>
      </c>
      <c r="F4581" s="47">
        <v>18765</v>
      </c>
      <c r="G4581" s="47">
        <v>16510</v>
      </c>
    </row>
    <row r="4582" spans="3:7">
      <c r="C4582" s="49">
        <f t="shared" si="73"/>
        <v>7</v>
      </c>
      <c r="D4582" s="48">
        <v>42560</v>
      </c>
      <c r="E4582" s="47">
        <v>20</v>
      </c>
      <c r="F4582" s="47">
        <v>18352</v>
      </c>
      <c r="G4582" s="47">
        <v>16276</v>
      </c>
    </row>
    <row r="4583" spans="3:7">
      <c r="C4583" s="49">
        <f t="shared" si="73"/>
        <v>7</v>
      </c>
      <c r="D4583" s="48">
        <v>42560</v>
      </c>
      <c r="E4583" s="47">
        <v>21</v>
      </c>
      <c r="F4583" s="47">
        <v>17931</v>
      </c>
      <c r="G4583" s="47">
        <v>16095</v>
      </c>
    </row>
    <row r="4584" spans="3:7">
      <c r="C4584" s="49">
        <f t="shared" si="73"/>
        <v>7</v>
      </c>
      <c r="D4584" s="48">
        <v>42560</v>
      </c>
      <c r="E4584" s="47">
        <v>22</v>
      </c>
      <c r="F4584" s="47">
        <v>17349</v>
      </c>
      <c r="G4584" s="47">
        <v>15565</v>
      </c>
    </row>
    <row r="4585" spans="3:7">
      <c r="C4585" s="49">
        <f t="shared" si="73"/>
        <v>7</v>
      </c>
      <c r="D4585" s="48">
        <v>42560</v>
      </c>
      <c r="E4585" s="47">
        <v>23</v>
      </c>
      <c r="F4585" s="47">
        <v>16615</v>
      </c>
      <c r="G4585" s="47">
        <v>14560</v>
      </c>
    </row>
    <row r="4586" spans="3:7">
      <c r="C4586" s="49">
        <f t="shared" si="73"/>
        <v>7</v>
      </c>
      <c r="D4586" s="48">
        <v>42560</v>
      </c>
      <c r="E4586" s="47">
        <v>24</v>
      </c>
      <c r="F4586" s="47">
        <v>15922</v>
      </c>
      <c r="G4586" s="47">
        <v>13565</v>
      </c>
    </row>
    <row r="4587" spans="3:7">
      <c r="C4587" s="49">
        <f t="shared" si="73"/>
        <v>7</v>
      </c>
      <c r="D4587" s="48">
        <v>42561</v>
      </c>
      <c r="E4587" s="47">
        <v>1</v>
      </c>
      <c r="F4587" s="47">
        <v>15315</v>
      </c>
      <c r="G4587" s="47">
        <v>12826</v>
      </c>
    </row>
    <row r="4588" spans="3:7">
      <c r="C4588" s="49">
        <f t="shared" si="73"/>
        <v>7</v>
      </c>
      <c r="D4588" s="48">
        <v>42561</v>
      </c>
      <c r="E4588" s="47">
        <v>2</v>
      </c>
      <c r="F4588" s="47">
        <v>14853</v>
      </c>
      <c r="G4588" s="47">
        <v>12294</v>
      </c>
    </row>
    <row r="4589" spans="3:7">
      <c r="C4589" s="49">
        <f t="shared" si="73"/>
        <v>7</v>
      </c>
      <c r="D4589" s="48">
        <v>42561</v>
      </c>
      <c r="E4589" s="47">
        <v>3</v>
      </c>
      <c r="F4589" s="47">
        <v>14748</v>
      </c>
      <c r="G4589" s="47">
        <v>11946</v>
      </c>
    </row>
    <row r="4590" spans="3:7">
      <c r="C4590" s="49">
        <f t="shared" si="73"/>
        <v>7</v>
      </c>
      <c r="D4590" s="48">
        <v>42561</v>
      </c>
      <c r="E4590" s="47">
        <v>4</v>
      </c>
      <c r="F4590" s="47">
        <v>14781</v>
      </c>
      <c r="G4590" s="47">
        <v>11737</v>
      </c>
    </row>
    <row r="4591" spans="3:7">
      <c r="C4591" s="49">
        <f t="shared" si="73"/>
        <v>7</v>
      </c>
      <c r="D4591" s="48">
        <v>42561</v>
      </c>
      <c r="E4591" s="47">
        <v>5</v>
      </c>
      <c r="F4591" s="47">
        <v>14560</v>
      </c>
      <c r="G4591" s="47">
        <v>11620</v>
      </c>
    </row>
    <row r="4592" spans="3:7">
      <c r="C4592" s="49">
        <f t="shared" si="73"/>
        <v>7</v>
      </c>
      <c r="D4592" s="48">
        <v>42561</v>
      </c>
      <c r="E4592" s="47">
        <v>6</v>
      </c>
      <c r="F4592" s="47">
        <v>14593</v>
      </c>
      <c r="G4592" s="47">
        <v>11656</v>
      </c>
    </row>
    <row r="4593" spans="3:7">
      <c r="C4593" s="49">
        <f t="shared" si="73"/>
        <v>7</v>
      </c>
      <c r="D4593" s="48">
        <v>42561</v>
      </c>
      <c r="E4593" s="47">
        <v>7</v>
      </c>
      <c r="F4593" s="47">
        <v>15251</v>
      </c>
      <c r="G4593" s="47">
        <v>12232</v>
      </c>
    </row>
    <row r="4594" spans="3:7">
      <c r="C4594" s="49">
        <f t="shared" si="73"/>
        <v>7</v>
      </c>
      <c r="D4594" s="48">
        <v>42561</v>
      </c>
      <c r="E4594" s="47">
        <v>8</v>
      </c>
      <c r="F4594" s="47">
        <v>16063</v>
      </c>
      <c r="G4594" s="47">
        <v>13303</v>
      </c>
    </row>
    <row r="4595" spans="3:7">
      <c r="C4595" s="49">
        <f t="shared" si="73"/>
        <v>7</v>
      </c>
      <c r="D4595" s="48">
        <v>42561</v>
      </c>
      <c r="E4595" s="47">
        <v>9</v>
      </c>
      <c r="F4595" s="47">
        <v>16665</v>
      </c>
      <c r="G4595" s="47">
        <v>14100</v>
      </c>
    </row>
    <row r="4596" spans="3:7">
      <c r="C4596" s="49">
        <f t="shared" si="73"/>
        <v>7</v>
      </c>
      <c r="D4596" s="48">
        <v>42561</v>
      </c>
      <c r="E4596" s="47">
        <v>10</v>
      </c>
      <c r="F4596" s="47">
        <v>17217</v>
      </c>
      <c r="G4596" s="47">
        <v>14763</v>
      </c>
    </row>
    <row r="4597" spans="3:7">
      <c r="C4597" s="49">
        <f t="shared" si="73"/>
        <v>7</v>
      </c>
      <c r="D4597" s="48">
        <v>42561</v>
      </c>
      <c r="E4597" s="47">
        <v>11</v>
      </c>
      <c r="F4597" s="47">
        <v>17659</v>
      </c>
      <c r="G4597" s="47">
        <v>15287</v>
      </c>
    </row>
    <row r="4598" spans="3:7">
      <c r="C4598" s="49">
        <f t="shared" si="73"/>
        <v>7</v>
      </c>
      <c r="D4598" s="48">
        <v>42561</v>
      </c>
      <c r="E4598" s="47">
        <v>12</v>
      </c>
      <c r="F4598" s="47">
        <v>18432</v>
      </c>
      <c r="G4598" s="47">
        <v>15660</v>
      </c>
    </row>
    <row r="4599" spans="3:7">
      <c r="C4599" s="49">
        <f t="shared" si="73"/>
        <v>7</v>
      </c>
      <c r="D4599" s="48">
        <v>42561</v>
      </c>
      <c r="E4599" s="47">
        <v>13</v>
      </c>
      <c r="F4599" s="47">
        <v>18615</v>
      </c>
      <c r="G4599" s="47">
        <v>15827</v>
      </c>
    </row>
    <row r="4600" spans="3:7">
      <c r="C4600" s="49">
        <f t="shared" si="73"/>
        <v>7</v>
      </c>
      <c r="D4600" s="48">
        <v>42561</v>
      </c>
      <c r="E4600" s="47">
        <v>14</v>
      </c>
      <c r="F4600" s="47">
        <v>18877</v>
      </c>
      <c r="G4600" s="47">
        <v>16050</v>
      </c>
    </row>
    <row r="4601" spans="3:7">
      <c r="C4601" s="49">
        <f t="shared" si="73"/>
        <v>7</v>
      </c>
      <c r="D4601" s="48">
        <v>42561</v>
      </c>
      <c r="E4601" s="47">
        <v>15</v>
      </c>
      <c r="F4601" s="47">
        <v>18837</v>
      </c>
      <c r="G4601" s="47">
        <v>16453</v>
      </c>
    </row>
    <row r="4602" spans="3:7">
      <c r="C4602" s="49">
        <f t="shared" si="73"/>
        <v>7</v>
      </c>
      <c r="D4602" s="48">
        <v>42561</v>
      </c>
      <c r="E4602" s="47">
        <v>16</v>
      </c>
      <c r="F4602" s="47">
        <v>19362</v>
      </c>
      <c r="G4602" s="47">
        <v>17055</v>
      </c>
    </row>
    <row r="4603" spans="3:7">
      <c r="C4603" s="49">
        <f t="shared" si="73"/>
        <v>7</v>
      </c>
      <c r="D4603" s="48">
        <v>42561</v>
      </c>
      <c r="E4603" s="47">
        <v>17</v>
      </c>
      <c r="F4603" s="47">
        <v>19905</v>
      </c>
      <c r="G4603" s="47">
        <v>17523</v>
      </c>
    </row>
    <row r="4604" spans="3:7">
      <c r="C4604" s="49">
        <f t="shared" si="73"/>
        <v>7</v>
      </c>
      <c r="D4604" s="48">
        <v>42561</v>
      </c>
      <c r="E4604" s="47">
        <v>18</v>
      </c>
      <c r="F4604" s="47">
        <v>19830</v>
      </c>
      <c r="G4604" s="47">
        <v>17804</v>
      </c>
    </row>
    <row r="4605" spans="3:7">
      <c r="C4605" s="49">
        <f t="shared" si="73"/>
        <v>7</v>
      </c>
      <c r="D4605" s="48">
        <v>42561</v>
      </c>
      <c r="E4605" s="47">
        <v>19</v>
      </c>
      <c r="F4605" s="47">
        <v>19655</v>
      </c>
      <c r="G4605" s="47">
        <v>17818</v>
      </c>
    </row>
    <row r="4606" spans="3:7">
      <c r="C4606" s="49">
        <f t="shared" si="73"/>
        <v>7</v>
      </c>
      <c r="D4606" s="48">
        <v>42561</v>
      </c>
      <c r="E4606" s="47">
        <v>20</v>
      </c>
      <c r="F4606" s="47">
        <v>19553</v>
      </c>
      <c r="G4606" s="47">
        <v>17600</v>
      </c>
    </row>
    <row r="4607" spans="3:7">
      <c r="C4607" s="49">
        <f t="shared" si="73"/>
        <v>7</v>
      </c>
      <c r="D4607" s="48">
        <v>42561</v>
      </c>
      <c r="E4607" s="47">
        <v>21</v>
      </c>
      <c r="F4607" s="47">
        <v>19596</v>
      </c>
      <c r="G4607" s="47">
        <v>17614</v>
      </c>
    </row>
    <row r="4608" spans="3:7">
      <c r="C4608" s="49">
        <f t="shared" si="73"/>
        <v>7</v>
      </c>
      <c r="D4608" s="48">
        <v>42561</v>
      </c>
      <c r="E4608" s="47">
        <v>22</v>
      </c>
      <c r="F4608" s="47">
        <v>18982</v>
      </c>
      <c r="G4608" s="47">
        <v>16908</v>
      </c>
    </row>
    <row r="4609" spans="3:7">
      <c r="C4609" s="49">
        <f t="shared" si="73"/>
        <v>7</v>
      </c>
      <c r="D4609" s="48">
        <v>42561</v>
      </c>
      <c r="E4609" s="47">
        <v>23</v>
      </c>
      <c r="F4609" s="47">
        <v>17509</v>
      </c>
      <c r="G4609" s="47">
        <v>15614</v>
      </c>
    </row>
    <row r="4610" spans="3:7">
      <c r="C4610" s="49">
        <f t="shared" si="73"/>
        <v>7</v>
      </c>
      <c r="D4610" s="48">
        <v>42561</v>
      </c>
      <c r="E4610" s="47">
        <v>24</v>
      </c>
      <c r="F4610" s="47">
        <v>16548</v>
      </c>
      <c r="G4610" s="47">
        <v>14419</v>
      </c>
    </row>
    <row r="4611" spans="3:7">
      <c r="C4611" s="49">
        <f t="shared" si="73"/>
        <v>7</v>
      </c>
      <c r="D4611" s="48">
        <v>42562</v>
      </c>
      <c r="E4611" s="47">
        <v>1</v>
      </c>
      <c r="F4611" s="47">
        <v>15980</v>
      </c>
      <c r="G4611" s="47">
        <v>13645</v>
      </c>
    </row>
    <row r="4612" spans="3:7">
      <c r="C4612" s="49">
        <f t="shared" ref="C4612:C4675" si="74">MONTH(D4612)</f>
        <v>7</v>
      </c>
      <c r="D4612" s="48">
        <v>42562</v>
      </c>
      <c r="E4612" s="47">
        <v>2</v>
      </c>
      <c r="F4612" s="47">
        <v>15492</v>
      </c>
      <c r="G4612" s="47">
        <v>13125</v>
      </c>
    </row>
    <row r="4613" spans="3:7">
      <c r="C4613" s="49">
        <f t="shared" si="74"/>
        <v>7</v>
      </c>
      <c r="D4613" s="48">
        <v>42562</v>
      </c>
      <c r="E4613" s="47">
        <v>3</v>
      </c>
      <c r="F4613" s="47">
        <v>15383</v>
      </c>
      <c r="G4613" s="47">
        <v>12818</v>
      </c>
    </row>
    <row r="4614" spans="3:7">
      <c r="C4614" s="49">
        <f t="shared" si="74"/>
        <v>7</v>
      </c>
      <c r="D4614" s="48">
        <v>42562</v>
      </c>
      <c r="E4614" s="47">
        <v>4</v>
      </c>
      <c r="F4614" s="47">
        <v>15303</v>
      </c>
      <c r="G4614" s="47">
        <v>12759</v>
      </c>
    </row>
    <row r="4615" spans="3:7">
      <c r="C4615" s="49">
        <f t="shared" si="74"/>
        <v>7</v>
      </c>
      <c r="D4615" s="48">
        <v>42562</v>
      </c>
      <c r="E4615" s="47">
        <v>5</v>
      </c>
      <c r="F4615" s="47">
        <v>15619</v>
      </c>
      <c r="G4615" s="47">
        <v>13134</v>
      </c>
    </row>
    <row r="4616" spans="3:7">
      <c r="C4616" s="49">
        <f t="shared" si="74"/>
        <v>7</v>
      </c>
      <c r="D4616" s="48">
        <v>42562</v>
      </c>
      <c r="E4616" s="47">
        <v>6</v>
      </c>
      <c r="F4616" s="47">
        <v>16047</v>
      </c>
      <c r="G4616" s="47">
        <v>13910</v>
      </c>
    </row>
    <row r="4617" spans="3:7">
      <c r="C4617" s="49">
        <f t="shared" si="74"/>
        <v>7</v>
      </c>
      <c r="D4617" s="48">
        <v>42562</v>
      </c>
      <c r="E4617" s="47">
        <v>7</v>
      </c>
      <c r="F4617" s="47">
        <v>17063</v>
      </c>
      <c r="G4617" s="47">
        <v>15375</v>
      </c>
    </row>
    <row r="4618" spans="3:7">
      <c r="C4618" s="49">
        <f t="shared" si="74"/>
        <v>7</v>
      </c>
      <c r="D4618" s="48">
        <v>42562</v>
      </c>
      <c r="E4618" s="47">
        <v>8</v>
      </c>
      <c r="F4618" s="47">
        <v>17657</v>
      </c>
      <c r="G4618" s="47">
        <v>16277</v>
      </c>
    </row>
    <row r="4619" spans="3:7">
      <c r="C4619" s="49">
        <f t="shared" si="74"/>
        <v>7</v>
      </c>
      <c r="D4619" s="48">
        <v>42562</v>
      </c>
      <c r="E4619" s="47">
        <v>9</v>
      </c>
      <c r="F4619" s="47">
        <v>18470</v>
      </c>
      <c r="G4619" s="47">
        <v>16963</v>
      </c>
    </row>
    <row r="4620" spans="3:7">
      <c r="C4620" s="49">
        <f t="shared" si="74"/>
        <v>7</v>
      </c>
      <c r="D4620" s="48">
        <v>42562</v>
      </c>
      <c r="E4620" s="47">
        <v>10</v>
      </c>
      <c r="F4620" s="47">
        <v>19085</v>
      </c>
      <c r="G4620" s="47">
        <v>17462</v>
      </c>
    </row>
    <row r="4621" spans="3:7">
      <c r="C4621" s="49">
        <f t="shared" si="74"/>
        <v>7</v>
      </c>
      <c r="D4621" s="48">
        <v>42562</v>
      </c>
      <c r="E4621" s="47">
        <v>11</v>
      </c>
      <c r="F4621" s="47">
        <v>19766</v>
      </c>
      <c r="G4621" s="47">
        <v>18003</v>
      </c>
    </row>
    <row r="4622" spans="3:7">
      <c r="C4622" s="49">
        <f t="shared" si="74"/>
        <v>7</v>
      </c>
      <c r="D4622" s="48">
        <v>42562</v>
      </c>
      <c r="E4622" s="47">
        <v>12</v>
      </c>
      <c r="F4622" s="47">
        <v>20460</v>
      </c>
      <c r="G4622" s="47">
        <v>18578</v>
      </c>
    </row>
    <row r="4623" spans="3:7">
      <c r="C4623" s="49">
        <f t="shared" si="74"/>
        <v>7</v>
      </c>
      <c r="D4623" s="48">
        <v>42562</v>
      </c>
      <c r="E4623" s="47">
        <v>13</v>
      </c>
      <c r="F4623" s="47">
        <v>21195</v>
      </c>
      <c r="G4623" s="47">
        <v>19147</v>
      </c>
    </row>
    <row r="4624" spans="3:7">
      <c r="C4624" s="49">
        <f t="shared" si="74"/>
        <v>7</v>
      </c>
      <c r="D4624" s="48">
        <v>42562</v>
      </c>
      <c r="E4624" s="47">
        <v>14</v>
      </c>
      <c r="F4624" s="47">
        <v>21215</v>
      </c>
      <c r="G4624" s="47">
        <v>19255</v>
      </c>
    </row>
    <row r="4625" spans="3:7">
      <c r="C4625" s="49">
        <f t="shared" si="74"/>
        <v>7</v>
      </c>
      <c r="D4625" s="48">
        <v>42562</v>
      </c>
      <c r="E4625" s="47">
        <v>15</v>
      </c>
      <c r="F4625" s="47">
        <v>20897</v>
      </c>
      <c r="G4625" s="47">
        <v>19304</v>
      </c>
    </row>
    <row r="4626" spans="3:7">
      <c r="C4626" s="49">
        <f t="shared" si="74"/>
        <v>7</v>
      </c>
      <c r="D4626" s="48">
        <v>42562</v>
      </c>
      <c r="E4626" s="47">
        <v>16</v>
      </c>
      <c r="F4626" s="47">
        <v>20987</v>
      </c>
      <c r="G4626" s="47">
        <v>19547</v>
      </c>
    </row>
    <row r="4627" spans="3:7">
      <c r="C4627" s="49">
        <f t="shared" si="74"/>
        <v>7</v>
      </c>
      <c r="D4627" s="48">
        <v>42562</v>
      </c>
      <c r="E4627" s="47">
        <v>17</v>
      </c>
      <c r="F4627" s="47">
        <v>21614</v>
      </c>
      <c r="G4627" s="47">
        <v>19929</v>
      </c>
    </row>
    <row r="4628" spans="3:7">
      <c r="C4628" s="49">
        <f t="shared" si="74"/>
        <v>7</v>
      </c>
      <c r="D4628" s="48">
        <v>42562</v>
      </c>
      <c r="E4628" s="47">
        <v>18</v>
      </c>
      <c r="F4628" s="47">
        <v>21189</v>
      </c>
      <c r="G4628" s="47">
        <v>19722</v>
      </c>
    </row>
    <row r="4629" spans="3:7">
      <c r="C4629" s="49">
        <f t="shared" si="74"/>
        <v>7</v>
      </c>
      <c r="D4629" s="48">
        <v>42562</v>
      </c>
      <c r="E4629" s="47">
        <v>19</v>
      </c>
      <c r="F4629" s="47">
        <v>21083</v>
      </c>
      <c r="G4629" s="47">
        <v>19434</v>
      </c>
    </row>
    <row r="4630" spans="3:7">
      <c r="C4630" s="49">
        <f t="shared" si="74"/>
        <v>7</v>
      </c>
      <c r="D4630" s="48">
        <v>42562</v>
      </c>
      <c r="E4630" s="47">
        <v>20</v>
      </c>
      <c r="F4630" s="47">
        <v>20710</v>
      </c>
      <c r="G4630" s="47">
        <v>19194</v>
      </c>
    </row>
    <row r="4631" spans="3:7">
      <c r="C4631" s="49">
        <f t="shared" si="74"/>
        <v>7</v>
      </c>
      <c r="D4631" s="48">
        <v>42562</v>
      </c>
      <c r="E4631" s="47">
        <v>21</v>
      </c>
      <c r="F4631" s="47">
        <v>20461</v>
      </c>
      <c r="G4631" s="47">
        <v>18942</v>
      </c>
    </row>
    <row r="4632" spans="3:7">
      <c r="C4632" s="49">
        <f t="shared" si="74"/>
        <v>7</v>
      </c>
      <c r="D4632" s="48">
        <v>42562</v>
      </c>
      <c r="E4632" s="47">
        <v>22</v>
      </c>
      <c r="F4632" s="47">
        <v>19311</v>
      </c>
      <c r="G4632" s="47">
        <v>17828</v>
      </c>
    </row>
    <row r="4633" spans="3:7">
      <c r="C4633" s="49">
        <f t="shared" si="74"/>
        <v>7</v>
      </c>
      <c r="D4633" s="48">
        <v>42562</v>
      </c>
      <c r="E4633" s="47">
        <v>23</v>
      </c>
      <c r="F4633" s="47">
        <v>17515</v>
      </c>
      <c r="G4633" s="47">
        <v>15870</v>
      </c>
    </row>
    <row r="4634" spans="3:7">
      <c r="C4634" s="49">
        <f t="shared" si="74"/>
        <v>7</v>
      </c>
      <c r="D4634" s="48">
        <v>42562</v>
      </c>
      <c r="E4634" s="47">
        <v>24</v>
      </c>
      <c r="F4634" s="47">
        <v>16235</v>
      </c>
      <c r="G4634" s="47">
        <v>14650</v>
      </c>
    </row>
    <row r="4635" spans="3:7">
      <c r="C4635" s="49">
        <f t="shared" si="74"/>
        <v>7</v>
      </c>
      <c r="D4635" s="48">
        <v>42563</v>
      </c>
      <c r="E4635" s="47">
        <v>1</v>
      </c>
      <c r="F4635" s="47">
        <v>15600</v>
      </c>
      <c r="G4635" s="47">
        <v>13948</v>
      </c>
    </row>
    <row r="4636" spans="3:7">
      <c r="C4636" s="49">
        <f t="shared" si="74"/>
        <v>7</v>
      </c>
      <c r="D4636" s="48">
        <v>42563</v>
      </c>
      <c r="E4636" s="47">
        <v>2</v>
      </c>
      <c r="F4636" s="47">
        <v>15359</v>
      </c>
      <c r="G4636" s="47">
        <v>13490</v>
      </c>
    </row>
    <row r="4637" spans="3:7">
      <c r="C4637" s="49">
        <f t="shared" si="74"/>
        <v>7</v>
      </c>
      <c r="D4637" s="48">
        <v>42563</v>
      </c>
      <c r="E4637" s="47">
        <v>3</v>
      </c>
      <c r="F4637" s="47">
        <v>15144</v>
      </c>
      <c r="G4637" s="47">
        <v>13161</v>
      </c>
    </row>
    <row r="4638" spans="3:7">
      <c r="C4638" s="49">
        <f t="shared" si="74"/>
        <v>7</v>
      </c>
      <c r="D4638" s="48">
        <v>42563</v>
      </c>
      <c r="E4638" s="47">
        <v>4</v>
      </c>
      <c r="F4638" s="47">
        <v>15360</v>
      </c>
      <c r="G4638" s="47">
        <v>13106</v>
      </c>
    </row>
    <row r="4639" spans="3:7">
      <c r="C4639" s="49">
        <f t="shared" si="74"/>
        <v>7</v>
      </c>
      <c r="D4639" s="48">
        <v>42563</v>
      </c>
      <c r="E4639" s="47">
        <v>5</v>
      </c>
      <c r="F4639" s="47">
        <v>15832</v>
      </c>
      <c r="G4639" s="47">
        <v>13476</v>
      </c>
    </row>
    <row r="4640" spans="3:7">
      <c r="C4640" s="49">
        <f t="shared" si="74"/>
        <v>7</v>
      </c>
      <c r="D4640" s="48">
        <v>42563</v>
      </c>
      <c r="E4640" s="47">
        <v>6</v>
      </c>
      <c r="F4640" s="47">
        <v>16722</v>
      </c>
      <c r="G4640" s="47">
        <v>14402</v>
      </c>
    </row>
    <row r="4641" spans="3:7">
      <c r="C4641" s="49">
        <f t="shared" si="74"/>
        <v>7</v>
      </c>
      <c r="D4641" s="48">
        <v>42563</v>
      </c>
      <c r="E4641" s="47">
        <v>7</v>
      </c>
      <c r="F4641" s="47">
        <v>17760</v>
      </c>
      <c r="G4641" s="47">
        <v>15838</v>
      </c>
    </row>
    <row r="4642" spans="3:7">
      <c r="C4642" s="49">
        <f t="shared" si="74"/>
        <v>7</v>
      </c>
      <c r="D4642" s="48">
        <v>42563</v>
      </c>
      <c r="E4642" s="47">
        <v>8</v>
      </c>
      <c r="F4642" s="47">
        <v>18814</v>
      </c>
      <c r="G4642" s="47">
        <v>16990</v>
      </c>
    </row>
    <row r="4643" spans="3:7">
      <c r="C4643" s="49">
        <f t="shared" si="74"/>
        <v>7</v>
      </c>
      <c r="D4643" s="48">
        <v>42563</v>
      </c>
      <c r="E4643" s="47">
        <v>9</v>
      </c>
      <c r="F4643" s="47">
        <v>19513</v>
      </c>
      <c r="G4643" s="47">
        <v>17544</v>
      </c>
    </row>
    <row r="4644" spans="3:7">
      <c r="C4644" s="49">
        <f t="shared" si="74"/>
        <v>7</v>
      </c>
      <c r="D4644" s="48">
        <v>42563</v>
      </c>
      <c r="E4644" s="47">
        <v>10</v>
      </c>
      <c r="F4644" s="47">
        <v>20193</v>
      </c>
      <c r="G4644" s="47">
        <v>18283</v>
      </c>
    </row>
    <row r="4645" spans="3:7">
      <c r="C4645" s="49">
        <f t="shared" si="74"/>
        <v>7</v>
      </c>
      <c r="D4645" s="48">
        <v>42563</v>
      </c>
      <c r="E4645" s="47">
        <v>11</v>
      </c>
      <c r="F4645" s="47">
        <v>20256</v>
      </c>
      <c r="G4645" s="47">
        <v>18919</v>
      </c>
    </row>
    <row r="4646" spans="3:7">
      <c r="C4646" s="49">
        <f t="shared" si="74"/>
        <v>7</v>
      </c>
      <c r="D4646" s="48">
        <v>42563</v>
      </c>
      <c r="E4646" s="47">
        <v>12</v>
      </c>
      <c r="F4646" s="47">
        <v>20674</v>
      </c>
      <c r="G4646" s="47">
        <v>19459</v>
      </c>
    </row>
    <row r="4647" spans="3:7">
      <c r="C4647" s="49">
        <f t="shared" si="74"/>
        <v>7</v>
      </c>
      <c r="D4647" s="48">
        <v>42563</v>
      </c>
      <c r="E4647" s="47">
        <v>13</v>
      </c>
      <c r="F4647" s="47">
        <v>21291</v>
      </c>
      <c r="G4647" s="47">
        <v>19884</v>
      </c>
    </row>
    <row r="4648" spans="3:7">
      <c r="C4648" s="49">
        <f t="shared" si="74"/>
        <v>7</v>
      </c>
      <c r="D4648" s="48">
        <v>42563</v>
      </c>
      <c r="E4648" s="47">
        <v>14</v>
      </c>
      <c r="F4648" s="47">
        <v>21866</v>
      </c>
      <c r="G4648" s="47">
        <v>20434</v>
      </c>
    </row>
    <row r="4649" spans="3:7">
      <c r="C4649" s="49">
        <f t="shared" si="74"/>
        <v>7</v>
      </c>
      <c r="D4649" s="48">
        <v>42563</v>
      </c>
      <c r="E4649" s="47">
        <v>15</v>
      </c>
      <c r="F4649" s="47">
        <v>22182</v>
      </c>
      <c r="G4649" s="47">
        <v>20772</v>
      </c>
    </row>
    <row r="4650" spans="3:7">
      <c r="C4650" s="49">
        <f t="shared" si="74"/>
        <v>7</v>
      </c>
      <c r="D4650" s="48">
        <v>42563</v>
      </c>
      <c r="E4650" s="47">
        <v>16</v>
      </c>
      <c r="F4650" s="47">
        <v>22389</v>
      </c>
      <c r="G4650" s="47">
        <v>21049</v>
      </c>
    </row>
    <row r="4651" spans="3:7">
      <c r="C4651" s="49">
        <f t="shared" si="74"/>
        <v>7</v>
      </c>
      <c r="D4651" s="48">
        <v>42563</v>
      </c>
      <c r="E4651" s="47">
        <v>17</v>
      </c>
      <c r="F4651" s="47">
        <v>22616</v>
      </c>
      <c r="G4651" s="47">
        <v>21248</v>
      </c>
    </row>
    <row r="4652" spans="3:7">
      <c r="C4652" s="49">
        <f t="shared" si="74"/>
        <v>7</v>
      </c>
      <c r="D4652" s="48">
        <v>42563</v>
      </c>
      <c r="E4652" s="47">
        <v>18</v>
      </c>
      <c r="F4652" s="47">
        <v>22968</v>
      </c>
      <c r="G4652" s="47">
        <v>21382</v>
      </c>
    </row>
    <row r="4653" spans="3:7">
      <c r="C4653" s="49">
        <f t="shared" si="74"/>
        <v>7</v>
      </c>
      <c r="D4653" s="48">
        <v>42563</v>
      </c>
      <c r="E4653" s="47">
        <v>19</v>
      </c>
      <c r="F4653" s="47">
        <v>22972</v>
      </c>
      <c r="G4653" s="47">
        <v>21488</v>
      </c>
    </row>
    <row r="4654" spans="3:7">
      <c r="C4654" s="49">
        <f t="shared" si="74"/>
        <v>7</v>
      </c>
      <c r="D4654" s="48">
        <v>42563</v>
      </c>
      <c r="E4654" s="47">
        <v>20</v>
      </c>
      <c r="F4654" s="47">
        <v>22452</v>
      </c>
      <c r="G4654" s="47">
        <v>21196</v>
      </c>
    </row>
    <row r="4655" spans="3:7">
      <c r="C4655" s="49">
        <f t="shared" si="74"/>
        <v>7</v>
      </c>
      <c r="D4655" s="48">
        <v>42563</v>
      </c>
      <c r="E4655" s="47">
        <v>21</v>
      </c>
      <c r="F4655" s="47">
        <v>22165</v>
      </c>
      <c r="G4655" s="47">
        <v>20954</v>
      </c>
    </row>
    <row r="4656" spans="3:7">
      <c r="C4656" s="49">
        <f t="shared" si="74"/>
        <v>7</v>
      </c>
      <c r="D4656" s="48">
        <v>42563</v>
      </c>
      <c r="E4656" s="47">
        <v>22</v>
      </c>
      <c r="F4656" s="47">
        <v>21148</v>
      </c>
      <c r="G4656" s="47">
        <v>19898</v>
      </c>
    </row>
    <row r="4657" spans="3:7">
      <c r="C4657" s="49">
        <f t="shared" si="74"/>
        <v>7</v>
      </c>
      <c r="D4657" s="48">
        <v>42563</v>
      </c>
      <c r="E4657" s="47">
        <v>23</v>
      </c>
      <c r="F4657" s="47">
        <v>19785</v>
      </c>
      <c r="G4657" s="47">
        <v>18254</v>
      </c>
    </row>
    <row r="4658" spans="3:7">
      <c r="C4658" s="49">
        <f t="shared" si="74"/>
        <v>7</v>
      </c>
      <c r="D4658" s="48">
        <v>42563</v>
      </c>
      <c r="E4658" s="47">
        <v>24</v>
      </c>
      <c r="F4658" s="47">
        <v>18635</v>
      </c>
      <c r="G4658" s="47">
        <v>16790</v>
      </c>
    </row>
    <row r="4659" spans="3:7">
      <c r="C4659" s="49">
        <f t="shared" si="74"/>
        <v>7</v>
      </c>
      <c r="D4659" s="48">
        <v>42564</v>
      </c>
      <c r="E4659" s="47">
        <v>1</v>
      </c>
      <c r="F4659" s="47">
        <v>17909</v>
      </c>
      <c r="G4659" s="47">
        <v>15815</v>
      </c>
    </row>
    <row r="4660" spans="3:7">
      <c r="C4660" s="49">
        <f t="shared" si="74"/>
        <v>7</v>
      </c>
      <c r="D4660" s="48">
        <v>42564</v>
      </c>
      <c r="E4660" s="47">
        <v>2</v>
      </c>
      <c r="F4660" s="47">
        <v>17110</v>
      </c>
      <c r="G4660" s="47">
        <v>15130</v>
      </c>
    </row>
    <row r="4661" spans="3:7">
      <c r="C4661" s="49">
        <f t="shared" si="74"/>
        <v>7</v>
      </c>
      <c r="D4661" s="48">
        <v>42564</v>
      </c>
      <c r="E4661" s="47">
        <v>3</v>
      </c>
      <c r="F4661" s="47">
        <v>16691</v>
      </c>
      <c r="G4661" s="47">
        <v>14625</v>
      </c>
    </row>
    <row r="4662" spans="3:7">
      <c r="C4662" s="49">
        <f t="shared" si="74"/>
        <v>7</v>
      </c>
      <c r="D4662" s="48">
        <v>42564</v>
      </c>
      <c r="E4662" s="47">
        <v>4</v>
      </c>
      <c r="F4662" s="47">
        <v>16427</v>
      </c>
      <c r="G4662" s="47">
        <v>14461</v>
      </c>
    </row>
    <row r="4663" spans="3:7">
      <c r="C4663" s="49">
        <f t="shared" si="74"/>
        <v>7</v>
      </c>
      <c r="D4663" s="48">
        <v>42564</v>
      </c>
      <c r="E4663" s="47">
        <v>5</v>
      </c>
      <c r="F4663" s="47">
        <v>17140</v>
      </c>
      <c r="G4663" s="47">
        <v>14880</v>
      </c>
    </row>
    <row r="4664" spans="3:7">
      <c r="C4664" s="49">
        <f t="shared" si="74"/>
        <v>7</v>
      </c>
      <c r="D4664" s="48">
        <v>42564</v>
      </c>
      <c r="E4664" s="47">
        <v>6</v>
      </c>
      <c r="F4664" s="47">
        <v>18022</v>
      </c>
      <c r="G4664" s="47">
        <v>15941</v>
      </c>
    </row>
    <row r="4665" spans="3:7">
      <c r="C4665" s="49">
        <f t="shared" si="74"/>
        <v>7</v>
      </c>
      <c r="D4665" s="48">
        <v>42564</v>
      </c>
      <c r="E4665" s="47">
        <v>7</v>
      </c>
      <c r="F4665" s="47">
        <v>19054</v>
      </c>
      <c r="G4665" s="47">
        <v>17498</v>
      </c>
    </row>
    <row r="4666" spans="3:7">
      <c r="C4666" s="49">
        <f t="shared" si="74"/>
        <v>7</v>
      </c>
      <c r="D4666" s="48">
        <v>42564</v>
      </c>
      <c r="E4666" s="47">
        <v>8</v>
      </c>
      <c r="F4666" s="47">
        <v>20212</v>
      </c>
      <c r="G4666" s="47">
        <v>18836</v>
      </c>
    </row>
    <row r="4667" spans="3:7">
      <c r="C4667" s="49">
        <f t="shared" si="74"/>
        <v>7</v>
      </c>
      <c r="D4667" s="48">
        <v>42564</v>
      </c>
      <c r="E4667" s="47">
        <v>9</v>
      </c>
      <c r="F4667" s="47">
        <v>21109</v>
      </c>
      <c r="G4667" s="47">
        <v>19742</v>
      </c>
    </row>
    <row r="4668" spans="3:7">
      <c r="C4668" s="49">
        <f t="shared" si="74"/>
        <v>7</v>
      </c>
      <c r="D4668" s="48">
        <v>42564</v>
      </c>
      <c r="E4668" s="47">
        <v>10</v>
      </c>
      <c r="F4668" s="47">
        <v>21865</v>
      </c>
      <c r="G4668" s="47">
        <v>20444</v>
      </c>
    </row>
    <row r="4669" spans="3:7">
      <c r="C4669" s="49">
        <f t="shared" si="74"/>
        <v>7</v>
      </c>
      <c r="D4669" s="48">
        <v>42564</v>
      </c>
      <c r="E4669" s="47">
        <v>11</v>
      </c>
      <c r="F4669" s="47">
        <v>22540</v>
      </c>
      <c r="G4669" s="47">
        <v>21125</v>
      </c>
    </row>
    <row r="4670" spans="3:7">
      <c r="C4670" s="49">
        <f t="shared" si="74"/>
        <v>7</v>
      </c>
      <c r="D4670" s="48">
        <v>42564</v>
      </c>
      <c r="E4670" s="47">
        <v>12</v>
      </c>
      <c r="F4670" s="47">
        <v>22857</v>
      </c>
      <c r="G4670" s="47">
        <v>21615</v>
      </c>
    </row>
    <row r="4671" spans="3:7">
      <c r="C4671" s="49">
        <f t="shared" si="74"/>
        <v>7</v>
      </c>
      <c r="D4671" s="48">
        <v>42564</v>
      </c>
      <c r="E4671" s="47">
        <v>13</v>
      </c>
      <c r="F4671" s="47">
        <v>23306</v>
      </c>
      <c r="G4671" s="47">
        <v>21903</v>
      </c>
    </row>
    <row r="4672" spans="3:7">
      <c r="C4672" s="49">
        <f t="shared" si="74"/>
        <v>7</v>
      </c>
      <c r="D4672" s="48">
        <v>42564</v>
      </c>
      <c r="E4672" s="47">
        <v>14</v>
      </c>
      <c r="F4672" s="47">
        <v>22813</v>
      </c>
      <c r="G4672" s="47">
        <v>21924</v>
      </c>
    </row>
    <row r="4673" spans="3:7">
      <c r="C4673" s="49">
        <f t="shared" si="74"/>
        <v>7</v>
      </c>
      <c r="D4673" s="48">
        <v>42564</v>
      </c>
      <c r="E4673" s="47">
        <v>15</v>
      </c>
      <c r="F4673" s="47">
        <v>22815</v>
      </c>
      <c r="G4673" s="47">
        <v>22044</v>
      </c>
    </row>
    <row r="4674" spans="3:7">
      <c r="C4674" s="49">
        <f t="shared" si="74"/>
        <v>7</v>
      </c>
      <c r="D4674" s="48">
        <v>42564</v>
      </c>
      <c r="E4674" s="47">
        <v>16</v>
      </c>
      <c r="F4674" s="47">
        <v>23323</v>
      </c>
      <c r="G4674" s="47">
        <v>22273</v>
      </c>
    </row>
    <row r="4675" spans="3:7">
      <c r="C4675" s="49">
        <f t="shared" si="74"/>
        <v>7</v>
      </c>
      <c r="D4675" s="48">
        <v>42564</v>
      </c>
      <c r="E4675" s="47">
        <v>17</v>
      </c>
      <c r="F4675" s="47">
        <v>23685</v>
      </c>
      <c r="G4675" s="47">
        <v>22566</v>
      </c>
    </row>
    <row r="4676" spans="3:7">
      <c r="C4676" s="49">
        <f t="shared" ref="C4676:C4739" si="75">MONTH(D4676)</f>
        <v>7</v>
      </c>
      <c r="D4676" s="48">
        <v>42564</v>
      </c>
      <c r="E4676" s="47">
        <v>18</v>
      </c>
      <c r="F4676" s="47">
        <v>23403</v>
      </c>
      <c r="G4676" s="47">
        <v>22659</v>
      </c>
    </row>
    <row r="4677" spans="3:7">
      <c r="C4677" s="49">
        <f t="shared" si="75"/>
        <v>7</v>
      </c>
      <c r="D4677" s="48">
        <v>42564</v>
      </c>
      <c r="E4677" s="47">
        <v>19</v>
      </c>
      <c r="F4677" s="47">
        <v>23403</v>
      </c>
      <c r="G4677" s="47">
        <v>22600</v>
      </c>
    </row>
    <row r="4678" spans="3:7">
      <c r="C4678" s="49">
        <f t="shared" si="75"/>
        <v>7</v>
      </c>
      <c r="D4678" s="48">
        <v>42564</v>
      </c>
      <c r="E4678" s="47">
        <v>20</v>
      </c>
      <c r="F4678" s="47">
        <v>22920</v>
      </c>
      <c r="G4678" s="47">
        <v>22216</v>
      </c>
    </row>
    <row r="4679" spans="3:7">
      <c r="C4679" s="49">
        <f t="shared" si="75"/>
        <v>7</v>
      </c>
      <c r="D4679" s="48">
        <v>42564</v>
      </c>
      <c r="E4679" s="47">
        <v>21</v>
      </c>
      <c r="F4679" s="47">
        <v>22830</v>
      </c>
      <c r="G4679" s="47">
        <v>22012</v>
      </c>
    </row>
    <row r="4680" spans="3:7">
      <c r="C4680" s="49">
        <f t="shared" si="75"/>
        <v>7</v>
      </c>
      <c r="D4680" s="48">
        <v>42564</v>
      </c>
      <c r="E4680" s="47">
        <v>22</v>
      </c>
      <c r="F4680" s="47">
        <v>22137</v>
      </c>
      <c r="G4680" s="47">
        <v>20948</v>
      </c>
    </row>
    <row r="4681" spans="3:7">
      <c r="C4681" s="49">
        <f t="shared" si="75"/>
        <v>7</v>
      </c>
      <c r="D4681" s="48">
        <v>42564</v>
      </c>
      <c r="E4681" s="47">
        <v>23</v>
      </c>
      <c r="F4681" s="47">
        <v>20946</v>
      </c>
      <c r="G4681" s="47">
        <v>19383</v>
      </c>
    </row>
    <row r="4682" spans="3:7">
      <c r="C4682" s="49">
        <f t="shared" si="75"/>
        <v>7</v>
      </c>
      <c r="D4682" s="48">
        <v>42564</v>
      </c>
      <c r="E4682" s="47">
        <v>24</v>
      </c>
      <c r="F4682" s="47">
        <v>19676</v>
      </c>
      <c r="G4682" s="47">
        <v>17835</v>
      </c>
    </row>
    <row r="4683" spans="3:7">
      <c r="C4683" s="49">
        <f t="shared" si="75"/>
        <v>7</v>
      </c>
      <c r="D4683" s="48">
        <v>42565</v>
      </c>
      <c r="E4683" s="47">
        <v>1</v>
      </c>
      <c r="F4683" s="47">
        <v>18433</v>
      </c>
      <c r="G4683" s="47">
        <v>16628</v>
      </c>
    </row>
    <row r="4684" spans="3:7">
      <c r="C4684" s="49">
        <f t="shared" si="75"/>
        <v>7</v>
      </c>
      <c r="D4684" s="48">
        <v>42565</v>
      </c>
      <c r="E4684" s="47">
        <v>2</v>
      </c>
      <c r="F4684" s="47">
        <v>17927</v>
      </c>
      <c r="G4684" s="47">
        <v>15669</v>
      </c>
    </row>
    <row r="4685" spans="3:7">
      <c r="C4685" s="49">
        <f t="shared" si="75"/>
        <v>7</v>
      </c>
      <c r="D4685" s="48">
        <v>42565</v>
      </c>
      <c r="E4685" s="47">
        <v>3</v>
      </c>
      <c r="F4685" s="47">
        <v>17396</v>
      </c>
      <c r="G4685" s="47">
        <v>15108</v>
      </c>
    </row>
    <row r="4686" spans="3:7">
      <c r="C4686" s="49">
        <f t="shared" si="75"/>
        <v>7</v>
      </c>
      <c r="D4686" s="48">
        <v>42565</v>
      </c>
      <c r="E4686" s="47">
        <v>4</v>
      </c>
      <c r="F4686" s="47">
        <v>17231</v>
      </c>
      <c r="G4686" s="47">
        <v>14910</v>
      </c>
    </row>
    <row r="4687" spans="3:7">
      <c r="C4687" s="49">
        <f t="shared" si="75"/>
        <v>7</v>
      </c>
      <c r="D4687" s="48">
        <v>42565</v>
      </c>
      <c r="E4687" s="47">
        <v>5</v>
      </c>
      <c r="F4687" s="47">
        <v>17510</v>
      </c>
      <c r="G4687" s="47">
        <v>15221</v>
      </c>
    </row>
    <row r="4688" spans="3:7">
      <c r="C4688" s="49">
        <f t="shared" si="75"/>
        <v>7</v>
      </c>
      <c r="D4688" s="48">
        <v>42565</v>
      </c>
      <c r="E4688" s="47">
        <v>6</v>
      </c>
      <c r="F4688" s="47">
        <v>18358</v>
      </c>
      <c r="G4688" s="47">
        <v>16135</v>
      </c>
    </row>
    <row r="4689" spans="3:7">
      <c r="C4689" s="49">
        <f t="shared" si="75"/>
        <v>7</v>
      </c>
      <c r="D4689" s="48">
        <v>42565</v>
      </c>
      <c r="E4689" s="47">
        <v>7</v>
      </c>
      <c r="F4689" s="47">
        <v>19315</v>
      </c>
      <c r="G4689" s="47">
        <v>17537</v>
      </c>
    </row>
    <row r="4690" spans="3:7">
      <c r="C4690" s="49">
        <f t="shared" si="75"/>
        <v>7</v>
      </c>
      <c r="D4690" s="48">
        <v>42565</v>
      </c>
      <c r="E4690" s="47">
        <v>8</v>
      </c>
      <c r="F4690" s="47">
        <v>20227</v>
      </c>
      <c r="G4690" s="47">
        <v>18432</v>
      </c>
    </row>
    <row r="4691" spans="3:7">
      <c r="C4691" s="49">
        <f t="shared" si="75"/>
        <v>7</v>
      </c>
      <c r="D4691" s="48">
        <v>42565</v>
      </c>
      <c r="E4691" s="47">
        <v>9</v>
      </c>
      <c r="F4691" s="47">
        <v>20432</v>
      </c>
      <c r="G4691" s="47">
        <v>18768</v>
      </c>
    </row>
    <row r="4692" spans="3:7">
      <c r="C4692" s="49">
        <f t="shared" si="75"/>
        <v>7</v>
      </c>
      <c r="D4692" s="48">
        <v>42565</v>
      </c>
      <c r="E4692" s="47">
        <v>10</v>
      </c>
      <c r="F4692" s="47">
        <v>21100</v>
      </c>
      <c r="G4692" s="47">
        <v>19308</v>
      </c>
    </row>
    <row r="4693" spans="3:7">
      <c r="C4693" s="49">
        <f t="shared" si="75"/>
        <v>7</v>
      </c>
      <c r="D4693" s="48">
        <v>42565</v>
      </c>
      <c r="E4693" s="47">
        <v>11</v>
      </c>
      <c r="F4693" s="47">
        <v>21147</v>
      </c>
      <c r="G4693" s="47">
        <v>19415</v>
      </c>
    </row>
    <row r="4694" spans="3:7">
      <c r="C4694" s="49">
        <f t="shared" si="75"/>
        <v>7</v>
      </c>
      <c r="D4694" s="48">
        <v>42565</v>
      </c>
      <c r="E4694" s="47">
        <v>12</v>
      </c>
      <c r="F4694" s="47">
        <v>21289</v>
      </c>
      <c r="G4694" s="47">
        <v>19540</v>
      </c>
    </row>
    <row r="4695" spans="3:7">
      <c r="C4695" s="49">
        <f t="shared" si="75"/>
        <v>7</v>
      </c>
      <c r="D4695" s="48">
        <v>42565</v>
      </c>
      <c r="E4695" s="47">
        <v>13</v>
      </c>
      <c r="F4695" s="47">
        <v>21437</v>
      </c>
      <c r="G4695" s="47">
        <v>19617</v>
      </c>
    </row>
    <row r="4696" spans="3:7">
      <c r="C4696" s="49">
        <f t="shared" si="75"/>
        <v>7</v>
      </c>
      <c r="D4696" s="48">
        <v>42565</v>
      </c>
      <c r="E4696" s="47">
        <v>14</v>
      </c>
      <c r="F4696" s="47">
        <v>21500</v>
      </c>
      <c r="G4696" s="47">
        <v>19739</v>
      </c>
    </row>
    <row r="4697" spans="3:7">
      <c r="C4697" s="49">
        <f t="shared" si="75"/>
        <v>7</v>
      </c>
      <c r="D4697" s="48">
        <v>42565</v>
      </c>
      <c r="E4697" s="47">
        <v>15</v>
      </c>
      <c r="F4697" s="47">
        <v>21570</v>
      </c>
      <c r="G4697" s="47">
        <v>20013</v>
      </c>
    </row>
    <row r="4698" spans="3:7">
      <c r="C4698" s="49">
        <f t="shared" si="75"/>
        <v>7</v>
      </c>
      <c r="D4698" s="48">
        <v>42565</v>
      </c>
      <c r="E4698" s="47">
        <v>16</v>
      </c>
      <c r="F4698" s="47">
        <v>21886</v>
      </c>
      <c r="G4698" s="47">
        <v>20324</v>
      </c>
    </row>
    <row r="4699" spans="3:7">
      <c r="C4699" s="49">
        <f t="shared" si="75"/>
        <v>7</v>
      </c>
      <c r="D4699" s="48">
        <v>42565</v>
      </c>
      <c r="E4699" s="47">
        <v>17</v>
      </c>
      <c r="F4699" s="47">
        <v>22322</v>
      </c>
      <c r="G4699" s="47">
        <v>20604</v>
      </c>
    </row>
    <row r="4700" spans="3:7">
      <c r="C4700" s="49">
        <f t="shared" si="75"/>
        <v>7</v>
      </c>
      <c r="D4700" s="48">
        <v>42565</v>
      </c>
      <c r="E4700" s="47">
        <v>18</v>
      </c>
      <c r="F4700" s="47">
        <v>22999</v>
      </c>
      <c r="G4700" s="47">
        <v>20844</v>
      </c>
    </row>
    <row r="4701" spans="3:7">
      <c r="C4701" s="49">
        <f t="shared" si="75"/>
        <v>7</v>
      </c>
      <c r="D4701" s="48">
        <v>42565</v>
      </c>
      <c r="E4701" s="47">
        <v>19</v>
      </c>
      <c r="F4701" s="47">
        <v>22755</v>
      </c>
      <c r="G4701" s="47">
        <v>20594</v>
      </c>
    </row>
    <row r="4702" spans="3:7">
      <c r="C4702" s="49">
        <f t="shared" si="75"/>
        <v>7</v>
      </c>
      <c r="D4702" s="48">
        <v>42565</v>
      </c>
      <c r="E4702" s="47">
        <v>20</v>
      </c>
      <c r="F4702" s="47">
        <v>22604</v>
      </c>
      <c r="G4702" s="47">
        <v>20257</v>
      </c>
    </row>
    <row r="4703" spans="3:7">
      <c r="C4703" s="49">
        <f t="shared" si="75"/>
        <v>7</v>
      </c>
      <c r="D4703" s="48">
        <v>42565</v>
      </c>
      <c r="E4703" s="47">
        <v>21</v>
      </c>
      <c r="F4703" s="47">
        <v>22442</v>
      </c>
      <c r="G4703" s="47">
        <v>20077</v>
      </c>
    </row>
    <row r="4704" spans="3:7">
      <c r="C4704" s="49">
        <f t="shared" si="75"/>
        <v>7</v>
      </c>
      <c r="D4704" s="48">
        <v>42565</v>
      </c>
      <c r="E4704" s="47">
        <v>22</v>
      </c>
      <c r="F4704" s="47">
        <v>20796</v>
      </c>
      <c r="G4704" s="47">
        <v>18845</v>
      </c>
    </row>
    <row r="4705" spans="3:7">
      <c r="C4705" s="49">
        <f t="shared" si="75"/>
        <v>7</v>
      </c>
      <c r="D4705" s="48">
        <v>42565</v>
      </c>
      <c r="E4705" s="47">
        <v>23</v>
      </c>
      <c r="F4705" s="47">
        <v>19953</v>
      </c>
      <c r="G4705" s="47">
        <v>17316</v>
      </c>
    </row>
    <row r="4706" spans="3:7">
      <c r="C4706" s="49">
        <f t="shared" si="75"/>
        <v>7</v>
      </c>
      <c r="D4706" s="48">
        <v>42565</v>
      </c>
      <c r="E4706" s="47">
        <v>24</v>
      </c>
      <c r="F4706" s="47">
        <v>18539</v>
      </c>
      <c r="G4706" s="47">
        <v>16020</v>
      </c>
    </row>
    <row r="4707" spans="3:7">
      <c r="C4707" s="49">
        <f t="shared" si="75"/>
        <v>7</v>
      </c>
      <c r="D4707" s="48">
        <v>42566</v>
      </c>
      <c r="E4707" s="47">
        <v>1</v>
      </c>
      <c r="F4707" s="47">
        <v>17675</v>
      </c>
      <c r="G4707" s="47">
        <v>15088</v>
      </c>
    </row>
    <row r="4708" spans="3:7">
      <c r="C4708" s="49">
        <f t="shared" si="75"/>
        <v>7</v>
      </c>
      <c r="D4708" s="48">
        <v>42566</v>
      </c>
      <c r="E4708" s="47">
        <v>2</v>
      </c>
      <c r="F4708" s="47">
        <v>16920</v>
      </c>
      <c r="G4708" s="47">
        <v>14413</v>
      </c>
    </row>
    <row r="4709" spans="3:7">
      <c r="C4709" s="49">
        <f t="shared" si="75"/>
        <v>7</v>
      </c>
      <c r="D4709" s="48">
        <v>42566</v>
      </c>
      <c r="E4709" s="47">
        <v>3</v>
      </c>
      <c r="F4709" s="47">
        <v>16417</v>
      </c>
      <c r="G4709" s="47">
        <v>13899</v>
      </c>
    </row>
    <row r="4710" spans="3:7">
      <c r="C4710" s="49">
        <f t="shared" si="75"/>
        <v>7</v>
      </c>
      <c r="D4710" s="48">
        <v>42566</v>
      </c>
      <c r="E4710" s="47">
        <v>4</v>
      </c>
      <c r="F4710" s="47">
        <v>16188</v>
      </c>
      <c r="G4710" s="47">
        <v>13702</v>
      </c>
    </row>
    <row r="4711" spans="3:7">
      <c r="C4711" s="49">
        <f t="shared" si="75"/>
        <v>7</v>
      </c>
      <c r="D4711" s="48">
        <v>42566</v>
      </c>
      <c r="E4711" s="47">
        <v>5</v>
      </c>
      <c r="F4711" s="47">
        <v>16262</v>
      </c>
      <c r="G4711" s="47">
        <v>13920</v>
      </c>
    </row>
    <row r="4712" spans="3:7">
      <c r="C4712" s="49">
        <f t="shared" si="75"/>
        <v>7</v>
      </c>
      <c r="D4712" s="48">
        <v>42566</v>
      </c>
      <c r="E4712" s="47">
        <v>6</v>
      </c>
      <c r="F4712" s="47">
        <v>16772</v>
      </c>
      <c r="G4712" s="47">
        <v>14644</v>
      </c>
    </row>
    <row r="4713" spans="3:7">
      <c r="C4713" s="49">
        <f t="shared" si="75"/>
        <v>7</v>
      </c>
      <c r="D4713" s="48">
        <v>42566</v>
      </c>
      <c r="E4713" s="47">
        <v>7</v>
      </c>
      <c r="F4713" s="47">
        <v>17953</v>
      </c>
      <c r="G4713" s="47">
        <v>16051</v>
      </c>
    </row>
    <row r="4714" spans="3:7">
      <c r="C4714" s="49">
        <f t="shared" si="75"/>
        <v>7</v>
      </c>
      <c r="D4714" s="48">
        <v>42566</v>
      </c>
      <c r="E4714" s="47">
        <v>8</v>
      </c>
      <c r="F4714" s="47">
        <v>19150</v>
      </c>
      <c r="G4714" s="47">
        <v>17284</v>
      </c>
    </row>
    <row r="4715" spans="3:7">
      <c r="C4715" s="49">
        <f t="shared" si="75"/>
        <v>7</v>
      </c>
      <c r="D4715" s="48">
        <v>42566</v>
      </c>
      <c r="E4715" s="47">
        <v>9</v>
      </c>
      <c r="F4715" s="47">
        <v>20016</v>
      </c>
      <c r="G4715" s="47">
        <v>17916</v>
      </c>
    </row>
    <row r="4716" spans="3:7">
      <c r="C4716" s="49">
        <f t="shared" si="75"/>
        <v>7</v>
      </c>
      <c r="D4716" s="48">
        <v>42566</v>
      </c>
      <c r="E4716" s="47">
        <v>10</v>
      </c>
      <c r="F4716" s="47">
        <v>20516</v>
      </c>
      <c r="G4716" s="47">
        <v>18449</v>
      </c>
    </row>
    <row r="4717" spans="3:7">
      <c r="C4717" s="49">
        <f t="shared" si="75"/>
        <v>7</v>
      </c>
      <c r="D4717" s="48">
        <v>42566</v>
      </c>
      <c r="E4717" s="47">
        <v>11</v>
      </c>
      <c r="F4717" s="47">
        <v>21147</v>
      </c>
      <c r="G4717" s="47">
        <v>19019</v>
      </c>
    </row>
    <row r="4718" spans="3:7">
      <c r="C4718" s="49">
        <f t="shared" si="75"/>
        <v>7</v>
      </c>
      <c r="D4718" s="48">
        <v>42566</v>
      </c>
      <c r="E4718" s="47">
        <v>12</v>
      </c>
      <c r="F4718" s="47">
        <v>20997</v>
      </c>
      <c r="G4718" s="47">
        <v>18860</v>
      </c>
    </row>
    <row r="4719" spans="3:7">
      <c r="C4719" s="49">
        <f t="shared" si="75"/>
        <v>7</v>
      </c>
      <c r="D4719" s="48">
        <v>42566</v>
      </c>
      <c r="E4719" s="47">
        <v>13</v>
      </c>
      <c r="F4719" s="47">
        <v>20795</v>
      </c>
      <c r="G4719" s="47">
        <v>18646</v>
      </c>
    </row>
    <row r="4720" spans="3:7">
      <c r="C4720" s="49">
        <f t="shared" si="75"/>
        <v>7</v>
      </c>
      <c r="D4720" s="48">
        <v>42566</v>
      </c>
      <c r="E4720" s="47">
        <v>14</v>
      </c>
      <c r="F4720" s="47">
        <v>20654</v>
      </c>
      <c r="G4720" s="47">
        <v>18441</v>
      </c>
    </row>
    <row r="4721" spans="3:7">
      <c r="C4721" s="49">
        <f t="shared" si="75"/>
        <v>7</v>
      </c>
      <c r="D4721" s="48">
        <v>42566</v>
      </c>
      <c r="E4721" s="47">
        <v>15</v>
      </c>
      <c r="F4721" s="47">
        <v>20620</v>
      </c>
      <c r="G4721" s="47">
        <v>18445</v>
      </c>
    </row>
    <row r="4722" spans="3:7">
      <c r="C4722" s="49">
        <f t="shared" si="75"/>
        <v>7</v>
      </c>
      <c r="D4722" s="48">
        <v>42566</v>
      </c>
      <c r="E4722" s="47">
        <v>16</v>
      </c>
      <c r="F4722" s="47">
        <v>20623</v>
      </c>
      <c r="G4722" s="47">
        <v>18446</v>
      </c>
    </row>
    <row r="4723" spans="3:7">
      <c r="C4723" s="49">
        <f t="shared" si="75"/>
        <v>7</v>
      </c>
      <c r="D4723" s="48">
        <v>42566</v>
      </c>
      <c r="E4723" s="47">
        <v>17</v>
      </c>
      <c r="F4723" s="47">
        <v>20796</v>
      </c>
      <c r="G4723" s="47">
        <v>18600</v>
      </c>
    </row>
    <row r="4724" spans="3:7">
      <c r="C4724" s="49">
        <f t="shared" si="75"/>
        <v>7</v>
      </c>
      <c r="D4724" s="48">
        <v>42566</v>
      </c>
      <c r="E4724" s="47">
        <v>18</v>
      </c>
      <c r="F4724" s="47">
        <v>20689</v>
      </c>
      <c r="G4724" s="47">
        <v>18496</v>
      </c>
    </row>
    <row r="4725" spans="3:7">
      <c r="C4725" s="49">
        <f t="shared" si="75"/>
        <v>7</v>
      </c>
      <c r="D4725" s="48">
        <v>42566</v>
      </c>
      <c r="E4725" s="47">
        <v>19</v>
      </c>
      <c r="F4725" s="47">
        <v>20105</v>
      </c>
      <c r="G4725" s="47">
        <v>18005</v>
      </c>
    </row>
    <row r="4726" spans="3:7">
      <c r="C4726" s="49">
        <f t="shared" si="75"/>
        <v>7</v>
      </c>
      <c r="D4726" s="48">
        <v>42566</v>
      </c>
      <c r="E4726" s="47">
        <v>20</v>
      </c>
      <c r="F4726" s="47">
        <v>19813</v>
      </c>
      <c r="G4726" s="47">
        <v>17720</v>
      </c>
    </row>
    <row r="4727" spans="3:7">
      <c r="C4727" s="49">
        <f t="shared" si="75"/>
        <v>7</v>
      </c>
      <c r="D4727" s="48">
        <v>42566</v>
      </c>
      <c r="E4727" s="47">
        <v>21</v>
      </c>
      <c r="F4727" s="47">
        <v>19471</v>
      </c>
      <c r="G4727" s="47">
        <v>17301</v>
      </c>
    </row>
    <row r="4728" spans="3:7">
      <c r="C4728" s="49">
        <f t="shared" si="75"/>
        <v>7</v>
      </c>
      <c r="D4728" s="48">
        <v>42566</v>
      </c>
      <c r="E4728" s="47">
        <v>22</v>
      </c>
      <c r="F4728" s="47">
        <v>18638</v>
      </c>
      <c r="G4728" s="47">
        <v>16270</v>
      </c>
    </row>
    <row r="4729" spans="3:7">
      <c r="C4729" s="49">
        <f t="shared" si="75"/>
        <v>7</v>
      </c>
      <c r="D4729" s="48">
        <v>42566</v>
      </c>
      <c r="E4729" s="47">
        <v>23</v>
      </c>
      <c r="F4729" s="47">
        <v>17517</v>
      </c>
      <c r="G4729" s="47">
        <v>15091</v>
      </c>
    </row>
    <row r="4730" spans="3:7">
      <c r="C4730" s="49">
        <f t="shared" si="75"/>
        <v>7</v>
      </c>
      <c r="D4730" s="48">
        <v>42566</v>
      </c>
      <c r="E4730" s="47">
        <v>24</v>
      </c>
      <c r="F4730" s="47">
        <v>16168</v>
      </c>
      <c r="G4730" s="47">
        <v>13699</v>
      </c>
    </row>
    <row r="4731" spans="3:7">
      <c r="C4731" s="49">
        <f t="shared" si="75"/>
        <v>7</v>
      </c>
      <c r="D4731" s="48">
        <v>42567</v>
      </c>
      <c r="E4731" s="47">
        <v>1</v>
      </c>
      <c r="F4731" s="47">
        <v>15721</v>
      </c>
      <c r="G4731" s="47">
        <v>13123</v>
      </c>
    </row>
    <row r="4732" spans="3:7">
      <c r="C4732" s="49">
        <f t="shared" si="75"/>
        <v>7</v>
      </c>
      <c r="D4732" s="48">
        <v>42567</v>
      </c>
      <c r="E4732" s="47">
        <v>2</v>
      </c>
      <c r="F4732" s="47">
        <v>15173</v>
      </c>
      <c r="G4732" s="47">
        <v>12644</v>
      </c>
    </row>
    <row r="4733" spans="3:7">
      <c r="C4733" s="49">
        <f t="shared" si="75"/>
        <v>7</v>
      </c>
      <c r="D4733" s="48">
        <v>42567</v>
      </c>
      <c r="E4733" s="47">
        <v>3</v>
      </c>
      <c r="F4733" s="47">
        <v>14805</v>
      </c>
      <c r="G4733" s="47">
        <v>12243</v>
      </c>
    </row>
    <row r="4734" spans="3:7">
      <c r="C4734" s="49">
        <f t="shared" si="75"/>
        <v>7</v>
      </c>
      <c r="D4734" s="48">
        <v>42567</v>
      </c>
      <c r="E4734" s="47">
        <v>4</v>
      </c>
      <c r="F4734" s="47">
        <v>14699</v>
      </c>
      <c r="G4734" s="47">
        <v>12128</v>
      </c>
    </row>
    <row r="4735" spans="3:7">
      <c r="C4735" s="49">
        <f t="shared" si="75"/>
        <v>7</v>
      </c>
      <c r="D4735" s="48">
        <v>42567</v>
      </c>
      <c r="E4735" s="47">
        <v>5</v>
      </c>
      <c r="F4735" s="47">
        <v>14667</v>
      </c>
      <c r="G4735" s="47">
        <v>12096</v>
      </c>
    </row>
    <row r="4736" spans="3:7">
      <c r="C4736" s="49">
        <f t="shared" si="75"/>
        <v>7</v>
      </c>
      <c r="D4736" s="48">
        <v>42567</v>
      </c>
      <c r="E4736" s="47">
        <v>6</v>
      </c>
      <c r="F4736" s="47">
        <v>14778</v>
      </c>
      <c r="G4736" s="47">
        <v>12210</v>
      </c>
    </row>
    <row r="4737" spans="3:7">
      <c r="C4737" s="49">
        <f t="shared" si="75"/>
        <v>7</v>
      </c>
      <c r="D4737" s="48">
        <v>42567</v>
      </c>
      <c r="E4737" s="47">
        <v>7</v>
      </c>
      <c r="F4737" s="47">
        <v>15270</v>
      </c>
      <c r="G4737" s="47">
        <v>12765</v>
      </c>
    </row>
    <row r="4738" spans="3:7">
      <c r="C4738" s="49">
        <f t="shared" si="75"/>
        <v>7</v>
      </c>
      <c r="D4738" s="48">
        <v>42567</v>
      </c>
      <c r="E4738" s="47">
        <v>8</v>
      </c>
      <c r="F4738" s="47">
        <v>16083</v>
      </c>
      <c r="G4738" s="47">
        <v>13586</v>
      </c>
    </row>
    <row r="4739" spans="3:7">
      <c r="C4739" s="49">
        <f t="shared" si="75"/>
        <v>7</v>
      </c>
      <c r="D4739" s="48">
        <v>42567</v>
      </c>
      <c r="E4739" s="47">
        <v>9</v>
      </c>
      <c r="F4739" s="47">
        <v>16504</v>
      </c>
      <c r="G4739" s="47">
        <v>14179</v>
      </c>
    </row>
    <row r="4740" spans="3:7">
      <c r="C4740" s="49">
        <f t="shared" ref="C4740:C4803" si="76">MONTH(D4740)</f>
        <v>7</v>
      </c>
      <c r="D4740" s="48">
        <v>42567</v>
      </c>
      <c r="E4740" s="47">
        <v>10</v>
      </c>
      <c r="F4740" s="47">
        <v>16913</v>
      </c>
      <c r="G4740" s="47">
        <v>14580</v>
      </c>
    </row>
    <row r="4741" spans="3:7">
      <c r="C4741" s="49">
        <f t="shared" si="76"/>
        <v>7</v>
      </c>
      <c r="D4741" s="48">
        <v>42567</v>
      </c>
      <c r="E4741" s="47">
        <v>11</v>
      </c>
      <c r="F4741" s="47">
        <v>17197</v>
      </c>
      <c r="G4741" s="47">
        <v>14835</v>
      </c>
    </row>
    <row r="4742" spans="3:7">
      <c r="C4742" s="49">
        <f t="shared" si="76"/>
        <v>7</v>
      </c>
      <c r="D4742" s="48">
        <v>42567</v>
      </c>
      <c r="E4742" s="47">
        <v>12</v>
      </c>
      <c r="F4742" s="47">
        <v>17213</v>
      </c>
      <c r="G4742" s="47">
        <v>14972</v>
      </c>
    </row>
    <row r="4743" spans="3:7">
      <c r="C4743" s="49">
        <f t="shared" si="76"/>
        <v>7</v>
      </c>
      <c r="D4743" s="48">
        <v>42567</v>
      </c>
      <c r="E4743" s="47">
        <v>13</v>
      </c>
      <c r="F4743" s="47">
        <v>17131</v>
      </c>
      <c r="G4743" s="47">
        <v>14966</v>
      </c>
    </row>
    <row r="4744" spans="3:7">
      <c r="C4744" s="49">
        <f t="shared" si="76"/>
        <v>7</v>
      </c>
      <c r="D4744" s="48">
        <v>42567</v>
      </c>
      <c r="E4744" s="47">
        <v>14</v>
      </c>
      <c r="F4744" s="47">
        <v>17063</v>
      </c>
      <c r="G4744" s="47">
        <v>14988</v>
      </c>
    </row>
    <row r="4745" spans="3:7">
      <c r="C4745" s="49">
        <f t="shared" si="76"/>
        <v>7</v>
      </c>
      <c r="D4745" s="48">
        <v>42567</v>
      </c>
      <c r="E4745" s="47">
        <v>15</v>
      </c>
      <c r="F4745" s="47">
        <v>17246</v>
      </c>
      <c r="G4745" s="47">
        <v>15078</v>
      </c>
    </row>
    <row r="4746" spans="3:7">
      <c r="C4746" s="49">
        <f t="shared" si="76"/>
        <v>7</v>
      </c>
      <c r="D4746" s="48">
        <v>42567</v>
      </c>
      <c r="E4746" s="47">
        <v>16</v>
      </c>
      <c r="F4746" s="47">
        <v>17579</v>
      </c>
      <c r="G4746" s="47">
        <v>15326</v>
      </c>
    </row>
    <row r="4747" spans="3:7">
      <c r="C4747" s="49">
        <f t="shared" si="76"/>
        <v>7</v>
      </c>
      <c r="D4747" s="48">
        <v>42567</v>
      </c>
      <c r="E4747" s="47">
        <v>17</v>
      </c>
      <c r="F4747" s="47">
        <v>17890</v>
      </c>
      <c r="G4747" s="47">
        <v>15574</v>
      </c>
    </row>
    <row r="4748" spans="3:7">
      <c r="C4748" s="49">
        <f t="shared" si="76"/>
        <v>7</v>
      </c>
      <c r="D4748" s="48">
        <v>42567</v>
      </c>
      <c r="E4748" s="47">
        <v>18</v>
      </c>
      <c r="F4748" s="47">
        <v>18003</v>
      </c>
      <c r="G4748" s="47">
        <v>15715</v>
      </c>
    </row>
    <row r="4749" spans="3:7">
      <c r="C4749" s="49">
        <f t="shared" si="76"/>
        <v>7</v>
      </c>
      <c r="D4749" s="48">
        <v>42567</v>
      </c>
      <c r="E4749" s="47">
        <v>19</v>
      </c>
      <c r="F4749" s="47">
        <v>17978</v>
      </c>
      <c r="G4749" s="47">
        <v>15772</v>
      </c>
    </row>
    <row r="4750" spans="3:7">
      <c r="C4750" s="49">
        <f t="shared" si="76"/>
        <v>7</v>
      </c>
      <c r="D4750" s="48">
        <v>42567</v>
      </c>
      <c r="E4750" s="47">
        <v>20</v>
      </c>
      <c r="F4750" s="47">
        <v>17643</v>
      </c>
      <c r="G4750" s="47">
        <v>15585</v>
      </c>
    </row>
    <row r="4751" spans="3:7">
      <c r="C4751" s="49">
        <f t="shared" si="76"/>
        <v>7</v>
      </c>
      <c r="D4751" s="48">
        <v>42567</v>
      </c>
      <c r="E4751" s="47">
        <v>21</v>
      </c>
      <c r="F4751" s="47">
        <v>17632</v>
      </c>
      <c r="G4751" s="47">
        <v>15557</v>
      </c>
    </row>
    <row r="4752" spans="3:7">
      <c r="C4752" s="49">
        <f t="shared" si="76"/>
        <v>7</v>
      </c>
      <c r="D4752" s="48">
        <v>42567</v>
      </c>
      <c r="E4752" s="47">
        <v>22</v>
      </c>
      <c r="F4752" s="47">
        <v>17186</v>
      </c>
      <c r="G4752" s="47">
        <v>15027</v>
      </c>
    </row>
    <row r="4753" spans="3:7">
      <c r="C4753" s="49">
        <f t="shared" si="76"/>
        <v>7</v>
      </c>
      <c r="D4753" s="48">
        <v>42567</v>
      </c>
      <c r="E4753" s="47">
        <v>23</v>
      </c>
      <c r="F4753" s="47">
        <v>16332</v>
      </c>
      <c r="G4753" s="47">
        <v>14037</v>
      </c>
    </row>
    <row r="4754" spans="3:7">
      <c r="C4754" s="49">
        <f t="shared" si="76"/>
        <v>7</v>
      </c>
      <c r="D4754" s="48">
        <v>42567</v>
      </c>
      <c r="E4754" s="47">
        <v>24</v>
      </c>
      <c r="F4754" s="47">
        <v>15379</v>
      </c>
      <c r="G4754" s="47">
        <v>13121</v>
      </c>
    </row>
    <row r="4755" spans="3:7">
      <c r="C4755" s="49">
        <f t="shared" si="76"/>
        <v>7</v>
      </c>
      <c r="D4755" s="48">
        <v>42568</v>
      </c>
      <c r="E4755" s="47">
        <v>1</v>
      </c>
      <c r="F4755" s="47">
        <v>15030</v>
      </c>
      <c r="G4755" s="47">
        <v>12315</v>
      </c>
    </row>
    <row r="4756" spans="3:7">
      <c r="C4756" s="49">
        <f t="shared" si="76"/>
        <v>7</v>
      </c>
      <c r="D4756" s="48">
        <v>42568</v>
      </c>
      <c r="E4756" s="47">
        <v>2</v>
      </c>
      <c r="F4756" s="47">
        <v>14440</v>
      </c>
      <c r="G4756" s="47">
        <v>11787</v>
      </c>
    </row>
    <row r="4757" spans="3:7">
      <c r="C4757" s="49">
        <f t="shared" si="76"/>
        <v>7</v>
      </c>
      <c r="D4757" s="48">
        <v>42568</v>
      </c>
      <c r="E4757" s="47">
        <v>3</v>
      </c>
      <c r="F4757" s="47">
        <v>14184</v>
      </c>
      <c r="G4757" s="47">
        <v>11517</v>
      </c>
    </row>
    <row r="4758" spans="3:7">
      <c r="C4758" s="49">
        <f t="shared" si="76"/>
        <v>7</v>
      </c>
      <c r="D4758" s="48">
        <v>42568</v>
      </c>
      <c r="E4758" s="47">
        <v>4</v>
      </c>
      <c r="F4758" s="47">
        <v>14002</v>
      </c>
      <c r="G4758" s="47">
        <v>11351</v>
      </c>
    </row>
    <row r="4759" spans="3:7">
      <c r="C4759" s="49">
        <f t="shared" si="76"/>
        <v>7</v>
      </c>
      <c r="D4759" s="48">
        <v>42568</v>
      </c>
      <c r="E4759" s="47">
        <v>5</v>
      </c>
      <c r="F4759" s="47">
        <v>13835</v>
      </c>
      <c r="G4759" s="47">
        <v>11273</v>
      </c>
    </row>
    <row r="4760" spans="3:7">
      <c r="C4760" s="49">
        <f t="shared" si="76"/>
        <v>7</v>
      </c>
      <c r="D4760" s="48">
        <v>42568</v>
      </c>
      <c r="E4760" s="47">
        <v>6</v>
      </c>
      <c r="F4760" s="47">
        <v>13655</v>
      </c>
      <c r="G4760" s="47">
        <v>11263</v>
      </c>
    </row>
    <row r="4761" spans="3:7">
      <c r="C4761" s="49">
        <f t="shared" si="76"/>
        <v>7</v>
      </c>
      <c r="D4761" s="48">
        <v>42568</v>
      </c>
      <c r="E4761" s="47">
        <v>7</v>
      </c>
      <c r="F4761" s="47">
        <v>14323</v>
      </c>
      <c r="G4761" s="47">
        <v>11797</v>
      </c>
    </row>
    <row r="4762" spans="3:7">
      <c r="C4762" s="49">
        <f t="shared" si="76"/>
        <v>7</v>
      </c>
      <c r="D4762" s="48">
        <v>42568</v>
      </c>
      <c r="E4762" s="47">
        <v>8</v>
      </c>
      <c r="F4762" s="47">
        <v>15009</v>
      </c>
      <c r="G4762" s="47">
        <v>12593</v>
      </c>
    </row>
    <row r="4763" spans="3:7">
      <c r="C4763" s="49">
        <f t="shared" si="76"/>
        <v>7</v>
      </c>
      <c r="D4763" s="48">
        <v>42568</v>
      </c>
      <c r="E4763" s="47">
        <v>9</v>
      </c>
      <c r="F4763" s="47">
        <v>15883</v>
      </c>
      <c r="G4763" s="47">
        <v>13351</v>
      </c>
    </row>
    <row r="4764" spans="3:7">
      <c r="C4764" s="49">
        <f t="shared" si="76"/>
        <v>7</v>
      </c>
      <c r="D4764" s="48">
        <v>42568</v>
      </c>
      <c r="E4764" s="47">
        <v>10</v>
      </c>
      <c r="F4764" s="47">
        <v>16472</v>
      </c>
      <c r="G4764" s="47">
        <v>13943</v>
      </c>
    </row>
    <row r="4765" spans="3:7">
      <c r="C4765" s="49">
        <f t="shared" si="76"/>
        <v>7</v>
      </c>
      <c r="D4765" s="48">
        <v>42568</v>
      </c>
      <c r="E4765" s="47">
        <v>11</v>
      </c>
      <c r="F4765" s="47">
        <v>17117</v>
      </c>
      <c r="G4765" s="47">
        <v>14588</v>
      </c>
    </row>
    <row r="4766" spans="3:7">
      <c r="C4766" s="49">
        <f t="shared" si="76"/>
        <v>7</v>
      </c>
      <c r="D4766" s="48">
        <v>42568</v>
      </c>
      <c r="E4766" s="47">
        <v>12</v>
      </c>
      <c r="F4766" s="47">
        <v>17511</v>
      </c>
      <c r="G4766" s="47">
        <v>14978</v>
      </c>
    </row>
    <row r="4767" spans="3:7">
      <c r="C4767" s="49">
        <f t="shared" si="76"/>
        <v>7</v>
      </c>
      <c r="D4767" s="48">
        <v>42568</v>
      </c>
      <c r="E4767" s="47">
        <v>13</v>
      </c>
      <c r="F4767" s="47">
        <v>17691</v>
      </c>
      <c r="G4767" s="47">
        <v>15159</v>
      </c>
    </row>
    <row r="4768" spans="3:7">
      <c r="C4768" s="49">
        <f t="shared" si="76"/>
        <v>7</v>
      </c>
      <c r="D4768" s="48">
        <v>42568</v>
      </c>
      <c r="E4768" s="47">
        <v>14</v>
      </c>
      <c r="F4768" s="47">
        <v>17821</v>
      </c>
      <c r="G4768" s="47">
        <v>15311</v>
      </c>
    </row>
    <row r="4769" spans="3:7">
      <c r="C4769" s="49">
        <f t="shared" si="76"/>
        <v>7</v>
      </c>
      <c r="D4769" s="48">
        <v>42568</v>
      </c>
      <c r="E4769" s="47">
        <v>15</v>
      </c>
      <c r="F4769" s="47">
        <v>18263</v>
      </c>
      <c r="G4769" s="47">
        <v>15671</v>
      </c>
    </row>
    <row r="4770" spans="3:7">
      <c r="C4770" s="49">
        <f t="shared" si="76"/>
        <v>7</v>
      </c>
      <c r="D4770" s="48">
        <v>42568</v>
      </c>
      <c r="E4770" s="47">
        <v>16</v>
      </c>
      <c r="F4770" s="47">
        <v>18790</v>
      </c>
      <c r="G4770" s="47">
        <v>16247</v>
      </c>
    </row>
    <row r="4771" spans="3:7">
      <c r="C4771" s="49">
        <f t="shared" si="76"/>
        <v>7</v>
      </c>
      <c r="D4771" s="48">
        <v>42568</v>
      </c>
      <c r="E4771" s="47">
        <v>17</v>
      </c>
      <c r="F4771" s="47">
        <v>19212</v>
      </c>
      <c r="G4771" s="47">
        <v>16697</v>
      </c>
    </row>
    <row r="4772" spans="3:7">
      <c r="C4772" s="49">
        <f t="shared" si="76"/>
        <v>7</v>
      </c>
      <c r="D4772" s="48">
        <v>42568</v>
      </c>
      <c r="E4772" s="47">
        <v>18</v>
      </c>
      <c r="F4772" s="47">
        <v>19331</v>
      </c>
      <c r="G4772" s="47">
        <v>16695</v>
      </c>
    </row>
    <row r="4773" spans="3:7">
      <c r="C4773" s="49">
        <f t="shared" si="76"/>
        <v>7</v>
      </c>
      <c r="D4773" s="48">
        <v>42568</v>
      </c>
      <c r="E4773" s="47">
        <v>19</v>
      </c>
      <c r="F4773" s="47">
        <v>19063</v>
      </c>
      <c r="G4773" s="47">
        <v>16511</v>
      </c>
    </row>
    <row r="4774" spans="3:7">
      <c r="C4774" s="49">
        <f t="shared" si="76"/>
        <v>7</v>
      </c>
      <c r="D4774" s="48">
        <v>42568</v>
      </c>
      <c r="E4774" s="47">
        <v>20</v>
      </c>
      <c r="F4774" s="47">
        <v>18862</v>
      </c>
      <c r="G4774" s="47">
        <v>16320</v>
      </c>
    </row>
    <row r="4775" spans="3:7">
      <c r="C4775" s="49">
        <f t="shared" si="76"/>
        <v>7</v>
      </c>
      <c r="D4775" s="48">
        <v>42568</v>
      </c>
      <c r="E4775" s="47">
        <v>21</v>
      </c>
      <c r="F4775" s="47">
        <v>19172</v>
      </c>
      <c r="G4775" s="47">
        <v>16635</v>
      </c>
    </row>
    <row r="4776" spans="3:7">
      <c r="C4776" s="49">
        <f t="shared" si="76"/>
        <v>7</v>
      </c>
      <c r="D4776" s="48">
        <v>42568</v>
      </c>
      <c r="E4776" s="47">
        <v>22</v>
      </c>
      <c r="F4776" s="47">
        <v>18650</v>
      </c>
      <c r="G4776" s="47">
        <v>16089</v>
      </c>
    </row>
    <row r="4777" spans="3:7">
      <c r="C4777" s="49">
        <f t="shared" si="76"/>
        <v>7</v>
      </c>
      <c r="D4777" s="48">
        <v>42568</v>
      </c>
      <c r="E4777" s="47">
        <v>23</v>
      </c>
      <c r="F4777" s="47">
        <v>17654</v>
      </c>
      <c r="G4777" s="47">
        <v>15097</v>
      </c>
    </row>
    <row r="4778" spans="3:7">
      <c r="C4778" s="49">
        <f t="shared" si="76"/>
        <v>7</v>
      </c>
      <c r="D4778" s="48">
        <v>42568</v>
      </c>
      <c r="E4778" s="47">
        <v>24</v>
      </c>
      <c r="F4778" s="47">
        <v>16673</v>
      </c>
      <c r="G4778" s="47">
        <v>14132</v>
      </c>
    </row>
    <row r="4779" spans="3:7">
      <c r="C4779" s="49">
        <f t="shared" si="76"/>
        <v>7</v>
      </c>
      <c r="D4779" s="48">
        <v>42569</v>
      </c>
      <c r="E4779" s="47">
        <v>1</v>
      </c>
      <c r="F4779" s="47">
        <v>16172</v>
      </c>
      <c r="G4779" s="47">
        <v>13559</v>
      </c>
    </row>
    <row r="4780" spans="3:7">
      <c r="C4780" s="49">
        <f t="shared" si="76"/>
        <v>7</v>
      </c>
      <c r="D4780" s="48">
        <v>42569</v>
      </c>
      <c r="E4780" s="47">
        <v>2</v>
      </c>
      <c r="F4780" s="47">
        <v>15919</v>
      </c>
      <c r="G4780" s="47">
        <v>13292</v>
      </c>
    </row>
    <row r="4781" spans="3:7">
      <c r="C4781" s="49">
        <f t="shared" si="76"/>
        <v>7</v>
      </c>
      <c r="D4781" s="48">
        <v>42569</v>
      </c>
      <c r="E4781" s="47">
        <v>3</v>
      </c>
      <c r="F4781" s="47">
        <v>15790</v>
      </c>
      <c r="G4781" s="47">
        <v>13153</v>
      </c>
    </row>
    <row r="4782" spans="3:7">
      <c r="C4782" s="49">
        <f t="shared" si="76"/>
        <v>7</v>
      </c>
      <c r="D4782" s="48">
        <v>42569</v>
      </c>
      <c r="E4782" s="47">
        <v>4</v>
      </c>
      <c r="F4782" s="47">
        <v>15930</v>
      </c>
      <c r="G4782" s="47">
        <v>13274</v>
      </c>
    </row>
    <row r="4783" spans="3:7">
      <c r="C4783" s="49">
        <f t="shared" si="76"/>
        <v>7</v>
      </c>
      <c r="D4783" s="48">
        <v>42569</v>
      </c>
      <c r="E4783" s="47">
        <v>5</v>
      </c>
      <c r="F4783" s="47">
        <v>16312</v>
      </c>
      <c r="G4783" s="47">
        <v>13680</v>
      </c>
    </row>
    <row r="4784" spans="3:7">
      <c r="C4784" s="49">
        <f t="shared" si="76"/>
        <v>7</v>
      </c>
      <c r="D4784" s="48">
        <v>42569</v>
      </c>
      <c r="E4784" s="47">
        <v>6</v>
      </c>
      <c r="F4784" s="47">
        <v>17284</v>
      </c>
      <c r="G4784" s="47">
        <v>14687</v>
      </c>
    </row>
    <row r="4785" spans="3:7">
      <c r="C4785" s="49">
        <f t="shared" si="76"/>
        <v>7</v>
      </c>
      <c r="D4785" s="48">
        <v>42569</v>
      </c>
      <c r="E4785" s="47">
        <v>7</v>
      </c>
      <c r="F4785" s="47">
        <v>19063</v>
      </c>
      <c r="G4785" s="47">
        <v>16555</v>
      </c>
    </row>
    <row r="4786" spans="3:7">
      <c r="C4786" s="49">
        <f t="shared" si="76"/>
        <v>7</v>
      </c>
      <c r="D4786" s="48">
        <v>42569</v>
      </c>
      <c r="E4786" s="47">
        <v>8</v>
      </c>
      <c r="F4786" s="47">
        <v>20212</v>
      </c>
      <c r="G4786" s="47">
        <v>18027</v>
      </c>
    </row>
    <row r="4787" spans="3:7">
      <c r="C4787" s="49">
        <f t="shared" si="76"/>
        <v>7</v>
      </c>
      <c r="D4787" s="48">
        <v>42569</v>
      </c>
      <c r="E4787" s="47">
        <v>9</v>
      </c>
      <c r="F4787" s="47">
        <v>21065</v>
      </c>
      <c r="G4787" s="47">
        <v>18905</v>
      </c>
    </row>
    <row r="4788" spans="3:7">
      <c r="C4788" s="49">
        <f t="shared" si="76"/>
        <v>7</v>
      </c>
      <c r="D4788" s="48">
        <v>42569</v>
      </c>
      <c r="E4788" s="47">
        <v>10</v>
      </c>
      <c r="F4788" s="47">
        <v>21324</v>
      </c>
      <c r="G4788" s="47">
        <v>19404</v>
      </c>
    </row>
    <row r="4789" spans="3:7">
      <c r="C4789" s="49">
        <f t="shared" si="76"/>
        <v>7</v>
      </c>
      <c r="D4789" s="48">
        <v>42569</v>
      </c>
      <c r="E4789" s="47">
        <v>11</v>
      </c>
      <c r="F4789" s="47">
        <v>21450</v>
      </c>
      <c r="G4789" s="47">
        <v>19816</v>
      </c>
    </row>
    <row r="4790" spans="3:7">
      <c r="C4790" s="49">
        <f t="shared" si="76"/>
        <v>7</v>
      </c>
      <c r="D4790" s="48">
        <v>42569</v>
      </c>
      <c r="E4790" s="47">
        <v>12</v>
      </c>
      <c r="F4790" s="47">
        <v>21658</v>
      </c>
      <c r="G4790" s="47">
        <v>20109</v>
      </c>
    </row>
    <row r="4791" spans="3:7">
      <c r="C4791" s="49">
        <f t="shared" si="76"/>
        <v>7</v>
      </c>
      <c r="D4791" s="48">
        <v>42569</v>
      </c>
      <c r="E4791" s="47">
        <v>13</v>
      </c>
      <c r="F4791" s="47">
        <v>21800</v>
      </c>
      <c r="G4791" s="47">
        <v>20190</v>
      </c>
    </row>
    <row r="4792" spans="3:7">
      <c r="C4792" s="49">
        <f t="shared" si="76"/>
        <v>7</v>
      </c>
      <c r="D4792" s="48">
        <v>42569</v>
      </c>
      <c r="E4792" s="47">
        <v>14</v>
      </c>
      <c r="F4792" s="47">
        <v>22054</v>
      </c>
      <c r="G4792" s="47">
        <v>20185</v>
      </c>
    </row>
    <row r="4793" spans="3:7">
      <c r="C4793" s="49">
        <f t="shared" si="76"/>
        <v>7</v>
      </c>
      <c r="D4793" s="48">
        <v>42569</v>
      </c>
      <c r="E4793" s="47">
        <v>15</v>
      </c>
      <c r="F4793" s="47">
        <v>22018</v>
      </c>
      <c r="G4793" s="47">
        <v>20203</v>
      </c>
    </row>
    <row r="4794" spans="3:7">
      <c r="C4794" s="49">
        <f t="shared" si="76"/>
        <v>7</v>
      </c>
      <c r="D4794" s="48">
        <v>42569</v>
      </c>
      <c r="E4794" s="47">
        <v>16</v>
      </c>
      <c r="F4794" s="47">
        <v>22172</v>
      </c>
      <c r="G4794" s="47">
        <v>20306</v>
      </c>
    </row>
    <row r="4795" spans="3:7">
      <c r="C4795" s="49">
        <f t="shared" si="76"/>
        <v>7</v>
      </c>
      <c r="D4795" s="48">
        <v>42569</v>
      </c>
      <c r="E4795" s="47">
        <v>17</v>
      </c>
      <c r="F4795" s="47">
        <v>22187</v>
      </c>
      <c r="G4795" s="47">
        <v>20468</v>
      </c>
    </row>
    <row r="4796" spans="3:7">
      <c r="C4796" s="49">
        <f t="shared" si="76"/>
        <v>7</v>
      </c>
      <c r="D4796" s="48">
        <v>42569</v>
      </c>
      <c r="E4796" s="47">
        <v>18</v>
      </c>
      <c r="F4796" s="47">
        <v>22090</v>
      </c>
      <c r="G4796" s="47">
        <v>20309</v>
      </c>
    </row>
    <row r="4797" spans="3:7">
      <c r="C4797" s="49">
        <f t="shared" si="76"/>
        <v>7</v>
      </c>
      <c r="D4797" s="48">
        <v>42569</v>
      </c>
      <c r="E4797" s="47">
        <v>19</v>
      </c>
      <c r="F4797" s="47">
        <v>21810</v>
      </c>
      <c r="G4797" s="47">
        <v>20113</v>
      </c>
    </row>
    <row r="4798" spans="3:7">
      <c r="C4798" s="49">
        <f t="shared" si="76"/>
        <v>7</v>
      </c>
      <c r="D4798" s="48">
        <v>42569</v>
      </c>
      <c r="E4798" s="47">
        <v>20</v>
      </c>
      <c r="F4798" s="47">
        <v>21603</v>
      </c>
      <c r="G4798" s="47">
        <v>19656</v>
      </c>
    </row>
    <row r="4799" spans="3:7">
      <c r="C4799" s="49">
        <f t="shared" si="76"/>
        <v>7</v>
      </c>
      <c r="D4799" s="48">
        <v>42569</v>
      </c>
      <c r="E4799" s="47">
        <v>21</v>
      </c>
      <c r="F4799" s="47">
        <v>21188</v>
      </c>
      <c r="G4799" s="47">
        <v>19226</v>
      </c>
    </row>
    <row r="4800" spans="3:7">
      <c r="C4800" s="49">
        <f t="shared" si="76"/>
        <v>7</v>
      </c>
      <c r="D4800" s="48">
        <v>42569</v>
      </c>
      <c r="E4800" s="47">
        <v>22</v>
      </c>
      <c r="F4800" s="47">
        <v>19811</v>
      </c>
      <c r="G4800" s="47">
        <v>17752</v>
      </c>
    </row>
    <row r="4801" spans="3:7">
      <c r="C4801" s="49">
        <f t="shared" si="76"/>
        <v>7</v>
      </c>
      <c r="D4801" s="48">
        <v>42569</v>
      </c>
      <c r="E4801" s="47">
        <v>23</v>
      </c>
      <c r="F4801" s="47">
        <v>18063</v>
      </c>
      <c r="G4801" s="47">
        <v>15987</v>
      </c>
    </row>
    <row r="4802" spans="3:7">
      <c r="C4802" s="49">
        <f t="shared" si="76"/>
        <v>7</v>
      </c>
      <c r="D4802" s="48">
        <v>42569</v>
      </c>
      <c r="E4802" s="47">
        <v>24</v>
      </c>
      <c r="F4802" s="47">
        <v>16844</v>
      </c>
      <c r="G4802" s="47">
        <v>14621</v>
      </c>
    </row>
    <row r="4803" spans="3:7">
      <c r="C4803" s="49">
        <f t="shared" si="76"/>
        <v>7</v>
      </c>
      <c r="D4803" s="48">
        <v>42570</v>
      </c>
      <c r="E4803" s="47">
        <v>1</v>
      </c>
      <c r="F4803" s="47">
        <v>16056</v>
      </c>
      <c r="G4803" s="47">
        <v>13827</v>
      </c>
    </row>
    <row r="4804" spans="3:7">
      <c r="C4804" s="49">
        <f t="shared" ref="C4804:C4867" si="77">MONTH(D4804)</f>
        <v>7</v>
      </c>
      <c r="D4804" s="48">
        <v>42570</v>
      </c>
      <c r="E4804" s="47">
        <v>2</v>
      </c>
      <c r="F4804" s="47">
        <v>15574</v>
      </c>
      <c r="G4804" s="47">
        <v>13274</v>
      </c>
    </row>
    <row r="4805" spans="3:7">
      <c r="C4805" s="49">
        <f t="shared" si="77"/>
        <v>7</v>
      </c>
      <c r="D4805" s="48">
        <v>42570</v>
      </c>
      <c r="E4805" s="47">
        <v>3</v>
      </c>
      <c r="F4805" s="47">
        <v>15157</v>
      </c>
      <c r="G4805" s="47">
        <v>12858</v>
      </c>
    </row>
    <row r="4806" spans="3:7">
      <c r="C4806" s="49">
        <f t="shared" si="77"/>
        <v>7</v>
      </c>
      <c r="D4806" s="48">
        <v>42570</v>
      </c>
      <c r="E4806" s="47">
        <v>4</v>
      </c>
      <c r="F4806" s="47">
        <v>15040</v>
      </c>
      <c r="G4806" s="47">
        <v>12791</v>
      </c>
    </row>
    <row r="4807" spans="3:7">
      <c r="C4807" s="49">
        <f t="shared" si="77"/>
        <v>7</v>
      </c>
      <c r="D4807" s="48">
        <v>42570</v>
      </c>
      <c r="E4807" s="47">
        <v>5</v>
      </c>
      <c r="F4807" s="47">
        <v>15132</v>
      </c>
      <c r="G4807" s="47">
        <v>12987</v>
      </c>
    </row>
    <row r="4808" spans="3:7">
      <c r="C4808" s="49">
        <f t="shared" si="77"/>
        <v>7</v>
      </c>
      <c r="D4808" s="48">
        <v>42570</v>
      </c>
      <c r="E4808" s="47">
        <v>6</v>
      </c>
      <c r="F4808" s="47">
        <v>15921</v>
      </c>
      <c r="G4808" s="47">
        <v>13750</v>
      </c>
    </row>
    <row r="4809" spans="3:7">
      <c r="C4809" s="49">
        <f t="shared" si="77"/>
        <v>7</v>
      </c>
      <c r="D4809" s="48">
        <v>42570</v>
      </c>
      <c r="E4809" s="47">
        <v>7</v>
      </c>
      <c r="F4809" s="47">
        <v>17054</v>
      </c>
      <c r="G4809" s="47">
        <v>15059</v>
      </c>
    </row>
    <row r="4810" spans="3:7">
      <c r="C4810" s="49">
        <f t="shared" si="77"/>
        <v>7</v>
      </c>
      <c r="D4810" s="48">
        <v>42570</v>
      </c>
      <c r="E4810" s="47">
        <v>8</v>
      </c>
      <c r="F4810" s="47">
        <v>17728</v>
      </c>
      <c r="G4810" s="47">
        <v>15849</v>
      </c>
    </row>
    <row r="4811" spans="3:7">
      <c r="C4811" s="49">
        <f t="shared" si="77"/>
        <v>7</v>
      </c>
      <c r="D4811" s="48">
        <v>42570</v>
      </c>
      <c r="E4811" s="47">
        <v>9</v>
      </c>
      <c r="F4811" s="47">
        <v>18329</v>
      </c>
      <c r="G4811" s="47">
        <v>16287</v>
      </c>
    </row>
    <row r="4812" spans="3:7">
      <c r="C4812" s="49">
        <f t="shared" si="77"/>
        <v>7</v>
      </c>
      <c r="D4812" s="48">
        <v>42570</v>
      </c>
      <c r="E4812" s="47">
        <v>10</v>
      </c>
      <c r="F4812" s="47">
        <v>18620</v>
      </c>
      <c r="G4812" s="47">
        <v>16606</v>
      </c>
    </row>
    <row r="4813" spans="3:7">
      <c r="C4813" s="49">
        <f t="shared" si="77"/>
        <v>7</v>
      </c>
      <c r="D4813" s="48">
        <v>42570</v>
      </c>
      <c r="E4813" s="47">
        <v>11</v>
      </c>
      <c r="F4813" s="47">
        <v>19113</v>
      </c>
      <c r="G4813" s="47">
        <v>17077</v>
      </c>
    </row>
    <row r="4814" spans="3:7">
      <c r="C4814" s="49">
        <f t="shared" si="77"/>
        <v>7</v>
      </c>
      <c r="D4814" s="48">
        <v>42570</v>
      </c>
      <c r="E4814" s="47">
        <v>12</v>
      </c>
      <c r="F4814" s="47">
        <v>19389</v>
      </c>
      <c r="G4814" s="47">
        <v>17399</v>
      </c>
    </row>
    <row r="4815" spans="3:7">
      <c r="C4815" s="49">
        <f t="shared" si="77"/>
        <v>7</v>
      </c>
      <c r="D4815" s="48">
        <v>42570</v>
      </c>
      <c r="E4815" s="47">
        <v>13</v>
      </c>
      <c r="F4815" s="47">
        <v>19627</v>
      </c>
      <c r="G4815" s="47">
        <v>17543</v>
      </c>
    </row>
    <row r="4816" spans="3:7">
      <c r="C4816" s="49">
        <f t="shared" si="77"/>
        <v>7</v>
      </c>
      <c r="D4816" s="48">
        <v>42570</v>
      </c>
      <c r="E4816" s="47">
        <v>14</v>
      </c>
      <c r="F4816" s="47">
        <v>19590</v>
      </c>
      <c r="G4816" s="47">
        <v>17517</v>
      </c>
    </row>
    <row r="4817" spans="3:7">
      <c r="C4817" s="49">
        <f t="shared" si="77"/>
        <v>7</v>
      </c>
      <c r="D4817" s="48">
        <v>42570</v>
      </c>
      <c r="E4817" s="47">
        <v>15</v>
      </c>
      <c r="F4817" s="47">
        <v>19838</v>
      </c>
      <c r="G4817" s="47">
        <v>17645</v>
      </c>
    </row>
    <row r="4818" spans="3:7">
      <c r="C4818" s="49">
        <f t="shared" si="77"/>
        <v>7</v>
      </c>
      <c r="D4818" s="48">
        <v>42570</v>
      </c>
      <c r="E4818" s="47">
        <v>16</v>
      </c>
      <c r="F4818" s="47">
        <v>20105</v>
      </c>
      <c r="G4818" s="47">
        <v>18002</v>
      </c>
    </row>
    <row r="4819" spans="3:7">
      <c r="C4819" s="49">
        <f t="shared" si="77"/>
        <v>7</v>
      </c>
      <c r="D4819" s="48">
        <v>42570</v>
      </c>
      <c r="E4819" s="47">
        <v>17</v>
      </c>
      <c r="F4819" s="47">
        <v>20600</v>
      </c>
      <c r="G4819" s="47">
        <v>18364</v>
      </c>
    </row>
    <row r="4820" spans="3:7">
      <c r="C4820" s="49">
        <f t="shared" si="77"/>
        <v>7</v>
      </c>
      <c r="D4820" s="48">
        <v>42570</v>
      </c>
      <c r="E4820" s="47">
        <v>18</v>
      </c>
      <c r="F4820" s="47">
        <v>20655</v>
      </c>
      <c r="G4820" s="47">
        <v>18530</v>
      </c>
    </row>
    <row r="4821" spans="3:7">
      <c r="C4821" s="49">
        <f t="shared" si="77"/>
        <v>7</v>
      </c>
      <c r="D4821" s="48">
        <v>42570</v>
      </c>
      <c r="E4821" s="47">
        <v>19</v>
      </c>
      <c r="F4821" s="47">
        <v>20457</v>
      </c>
      <c r="G4821" s="47">
        <v>18536</v>
      </c>
    </row>
    <row r="4822" spans="3:7">
      <c r="C4822" s="49">
        <f t="shared" si="77"/>
        <v>7</v>
      </c>
      <c r="D4822" s="48">
        <v>42570</v>
      </c>
      <c r="E4822" s="47">
        <v>20</v>
      </c>
      <c r="F4822" s="47">
        <v>19957</v>
      </c>
      <c r="G4822" s="47">
        <v>18139</v>
      </c>
    </row>
    <row r="4823" spans="3:7">
      <c r="C4823" s="49">
        <f t="shared" si="77"/>
        <v>7</v>
      </c>
      <c r="D4823" s="48">
        <v>42570</v>
      </c>
      <c r="E4823" s="47">
        <v>21</v>
      </c>
      <c r="F4823" s="47">
        <v>19814</v>
      </c>
      <c r="G4823" s="47">
        <v>17839</v>
      </c>
    </row>
    <row r="4824" spans="3:7">
      <c r="C4824" s="49">
        <f t="shared" si="77"/>
        <v>7</v>
      </c>
      <c r="D4824" s="48">
        <v>42570</v>
      </c>
      <c r="E4824" s="47">
        <v>22</v>
      </c>
      <c r="F4824" s="47">
        <v>18996</v>
      </c>
      <c r="G4824" s="47">
        <v>16800</v>
      </c>
    </row>
    <row r="4825" spans="3:7">
      <c r="C4825" s="49">
        <f t="shared" si="77"/>
        <v>7</v>
      </c>
      <c r="D4825" s="48">
        <v>42570</v>
      </c>
      <c r="E4825" s="47">
        <v>23</v>
      </c>
      <c r="F4825" s="47">
        <v>17539</v>
      </c>
      <c r="G4825" s="47">
        <v>15313</v>
      </c>
    </row>
    <row r="4826" spans="3:7">
      <c r="C4826" s="49">
        <f t="shared" si="77"/>
        <v>7</v>
      </c>
      <c r="D4826" s="48">
        <v>42570</v>
      </c>
      <c r="E4826" s="47">
        <v>24</v>
      </c>
      <c r="F4826" s="47">
        <v>16522</v>
      </c>
      <c r="G4826" s="47">
        <v>13996</v>
      </c>
    </row>
    <row r="4827" spans="3:7">
      <c r="C4827" s="49">
        <f t="shared" si="77"/>
        <v>7</v>
      </c>
      <c r="D4827" s="48">
        <v>42571</v>
      </c>
      <c r="E4827" s="47">
        <v>1</v>
      </c>
      <c r="F4827" s="47">
        <v>15880</v>
      </c>
      <c r="G4827" s="47">
        <v>13248</v>
      </c>
    </row>
    <row r="4828" spans="3:7">
      <c r="C4828" s="49">
        <f t="shared" si="77"/>
        <v>7</v>
      </c>
      <c r="D4828" s="48">
        <v>42571</v>
      </c>
      <c r="E4828" s="47">
        <v>2</v>
      </c>
      <c r="F4828" s="47">
        <v>15445</v>
      </c>
      <c r="G4828" s="47">
        <v>12753</v>
      </c>
    </row>
    <row r="4829" spans="3:7">
      <c r="C4829" s="49">
        <f t="shared" si="77"/>
        <v>7</v>
      </c>
      <c r="D4829" s="48">
        <v>42571</v>
      </c>
      <c r="E4829" s="47">
        <v>3</v>
      </c>
      <c r="F4829" s="47">
        <v>15216</v>
      </c>
      <c r="G4829" s="47">
        <v>12524</v>
      </c>
    </row>
    <row r="4830" spans="3:7">
      <c r="C4830" s="49">
        <f t="shared" si="77"/>
        <v>7</v>
      </c>
      <c r="D4830" s="48">
        <v>42571</v>
      </c>
      <c r="E4830" s="47">
        <v>4</v>
      </c>
      <c r="F4830" s="47">
        <v>15223</v>
      </c>
      <c r="G4830" s="47">
        <v>12453</v>
      </c>
    </row>
    <row r="4831" spans="3:7">
      <c r="C4831" s="49">
        <f t="shared" si="77"/>
        <v>7</v>
      </c>
      <c r="D4831" s="48">
        <v>42571</v>
      </c>
      <c r="E4831" s="47">
        <v>5</v>
      </c>
      <c r="F4831" s="47">
        <v>15525</v>
      </c>
      <c r="G4831" s="47">
        <v>12754</v>
      </c>
    </row>
    <row r="4832" spans="3:7">
      <c r="C4832" s="49">
        <f t="shared" si="77"/>
        <v>7</v>
      </c>
      <c r="D4832" s="48">
        <v>42571</v>
      </c>
      <c r="E4832" s="47">
        <v>6</v>
      </c>
      <c r="F4832" s="47">
        <v>15966</v>
      </c>
      <c r="G4832" s="47">
        <v>13560</v>
      </c>
    </row>
    <row r="4833" spans="3:7">
      <c r="C4833" s="49">
        <f t="shared" si="77"/>
        <v>7</v>
      </c>
      <c r="D4833" s="48">
        <v>42571</v>
      </c>
      <c r="E4833" s="47">
        <v>7</v>
      </c>
      <c r="F4833" s="47">
        <v>16730</v>
      </c>
      <c r="G4833" s="47">
        <v>14769</v>
      </c>
    </row>
    <row r="4834" spans="3:7">
      <c r="C4834" s="49">
        <f t="shared" si="77"/>
        <v>7</v>
      </c>
      <c r="D4834" s="48">
        <v>42571</v>
      </c>
      <c r="E4834" s="47">
        <v>8</v>
      </c>
      <c r="F4834" s="47">
        <v>17419</v>
      </c>
      <c r="G4834" s="47">
        <v>15526</v>
      </c>
    </row>
    <row r="4835" spans="3:7">
      <c r="C4835" s="49">
        <f t="shared" si="77"/>
        <v>7</v>
      </c>
      <c r="D4835" s="48">
        <v>42571</v>
      </c>
      <c r="E4835" s="47">
        <v>9</v>
      </c>
      <c r="F4835" s="47">
        <v>17780</v>
      </c>
      <c r="G4835" s="47">
        <v>15905</v>
      </c>
    </row>
    <row r="4836" spans="3:7">
      <c r="C4836" s="49">
        <f t="shared" si="77"/>
        <v>7</v>
      </c>
      <c r="D4836" s="48">
        <v>42571</v>
      </c>
      <c r="E4836" s="47">
        <v>10</v>
      </c>
      <c r="F4836" s="47">
        <v>18274</v>
      </c>
      <c r="G4836" s="47">
        <v>16304</v>
      </c>
    </row>
    <row r="4837" spans="3:7">
      <c r="C4837" s="49">
        <f t="shared" si="77"/>
        <v>7</v>
      </c>
      <c r="D4837" s="48">
        <v>42571</v>
      </c>
      <c r="E4837" s="47">
        <v>11</v>
      </c>
      <c r="F4837" s="47">
        <v>18673</v>
      </c>
      <c r="G4837" s="47">
        <v>16732</v>
      </c>
    </row>
    <row r="4838" spans="3:7">
      <c r="C4838" s="49">
        <f t="shared" si="77"/>
        <v>7</v>
      </c>
      <c r="D4838" s="48">
        <v>42571</v>
      </c>
      <c r="E4838" s="47">
        <v>12</v>
      </c>
      <c r="F4838" s="47">
        <v>18219</v>
      </c>
      <c r="G4838" s="47">
        <v>16909</v>
      </c>
    </row>
    <row r="4839" spans="3:7">
      <c r="C4839" s="49">
        <f t="shared" si="77"/>
        <v>7</v>
      </c>
      <c r="D4839" s="48">
        <v>42571</v>
      </c>
      <c r="E4839" s="47">
        <v>13</v>
      </c>
      <c r="F4839" s="47">
        <v>19322</v>
      </c>
      <c r="G4839" s="47">
        <v>17294</v>
      </c>
    </row>
    <row r="4840" spans="3:7">
      <c r="C4840" s="49">
        <f t="shared" si="77"/>
        <v>7</v>
      </c>
      <c r="D4840" s="48">
        <v>42571</v>
      </c>
      <c r="E4840" s="47">
        <v>14</v>
      </c>
      <c r="F4840" s="47">
        <v>19525</v>
      </c>
      <c r="G4840" s="47">
        <v>17439</v>
      </c>
    </row>
    <row r="4841" spans="3:7">
      <c r="C4841" s="49">
        <f t="shared" si="77"/>
        <v>7</v>
      </c>
      <c r="D4841" s="48">
        <v>42571</v>
      </c>
      <c r="E4841" s="47">
        <v>15</v>
      </c>
      <c r="F4841" s="47">
        <v>19647</v>
      </c>
      <c r="G4841" s="47">
        <v>18189</v>
      </c>
    </row>
    <row r="4842" spans="3:7">
      <c r="C4842" s="49">
        <f t="shared" si="77"/>
        <v>7</v>
      </c>
      <c r="D4842" s="48">
        <v>42571</v>
      </c>
      <c r="E4842" s="47">
        <v>16</v>
      </c>
      <c r="F4842" s="47">
        <v>20497</v>
      </c>
      <c r="G4842" s="47">
        <v>18938</v>
      </c>
    </row>
    <row r="4843" spans="3:7">
      <c r="C4843" s="49">
        <f t="shared" si="77"/>
        <v>7</v>
      </c>
      <c r="D4843" s="48">
        <v>42571</v>
      </c>
      <c r="E4843" s="47">
        <v>17</v>
      </c>
      <c r="F4843" s="47">
        <v>21021</v>
      </c>
      <c r="G4843" s="47">
        <v>19611</v>
      </c>
    </row>
    <row r="4844" spans="3:7">
      <c r="C4844" s="49">
        <f t="shared" si="77"/>
        <v>7</v>
      </c>
      <c r="D4844" s="48">
        <v>42571</v>
      </c>
      <c r="E4844" s="47">
        <v>18</v>
      </c>
      <c r="F4844" s="47">
        <v>21296</v>
      </c>
      <c r="G4844" s="47">
        <v>19839</v>
      </c>
    </row>
    <row r="4845" spans="3:7">
      <c r="C4845" s="49">
        <f t="shared" si="77"/>
        <v>7</v>
      </c>
      <c r="D4845" s="48">
        <v>42571</v>
      </c>
      <c r="E4845" s="47">
        <v>19</v>
      </c>
      <c r="F4845" s="47">
        <v>21332</v>
      </c>
      <c r="G4845" s="47">
        <v>19962</v>
      </c>
    </row>
    <row r="4846" spans="3:7">
      <c r="C4846" s="49">
        <f t="shared" si="77"/>
        <v>7</v>
      </c>
      <c r="D4846" s="48">
        <v>42571</v>
      </c>
      <c r="E4846" s="47">
        <v>20</v>
      </c>
      <c r="F4846" s="47">
        <v>21223</v>
      </c>
      <c r="G4846" s="47">
        <v>19732</v>
      </c>
    </row>
    <row r="4847" spans="3:7">
      <c r="C4847" s="49">
        <f t="shared" si="77"/>
        <v>7</v>
      </c>
      <c r="D4847" s="48">
        <v>42571</v>
      </c>
      <c r="E4847" s="47">
        <v>21</v>
      </c>
      <c r="F4847" s="47">
        <v>20908</v>
      </c>
      <c r="G4847" s="47">
        <v>19458</v>
      </c>
    </row>
    <row r="4848" spans="3:7">
      <c r="C4848" s="49">
        <f t="shared" si="77"/>
        <v>7</v>
      </c>
      <c r="D4848" s="48">
        <v>42571</v>
      </c>
      <c r="E4848" s="47">
        <v>22</v>
      </c>
      <c r="F4848" s="47">
        <v>19799</v>
      </c>
      <c r="G4848" s="47">
        <v>18272</v>
      </c>
    </row>
    <row r="4849" spans="3:7">
      <c r="C4849" s="49">
        <f t="shared" si="77"/>
        <v>7</v>
      </c>
      <c r="D4849" s="48">
        <v>42571</v>
      </c>
      <c r="E4849" s="47">
        <v>23</v>
      </c>
      <c r="F4849" s="47">
        <v>17861</v>
      </c>
      <c r="G4849" s="47">
        <v>16539</v>
      </c>
    </row>
    <row r="4850" spans="3:7">
      <c r="C4850" s="49">
        <f t="shared" si="77"/>
        <v>7</v>
      </c>
      <c r="D4850" s="48">
        <v>42571</v>
      </c>
      <c r="E4850" s="47">
        <v>24</v>
      </c>
      <c r="F4850" s="47">
        <v>16297</v>
      </c>
      <c r="G4850" s="47">
        <v>15119</v>
      </c>
    </row>
    <row r="4851" spans="3:7">
      <c r="C4851" s="49">
        <f t="shared" si="77"/>
        <v>7</v>
      </c>
      <c r="D4851" s="48">
        <v>42572</v>
      </c>
      <c r="E4851" s="47">
        <v>1</v>
      </c>
      <c r="F4851" s="47">
        <v>15530</v>
      </c>
      <c r="G4851" s="47">
        <v>14109</v>
      </c>
    </row>
    <row r="4852" spans="3:7">
      <c r="C4852" s="49">
        <f t="shared" si="77"/>
        <v>7</v>
      </c>
      <c r="D4852" s="48">
        <v>42572</v>
      </c>
      <c r="E4852" s="47">
        <v>2</v>
      </c>
      <c r="F4852" s="47">
        <v>15318</v>
      </c>
      <c r="G4852" s="47">
        <v>13548</v>
      </c>
    </row>
    <row r="4853" spans="3:7">
      <c r="C4853" s="49">
        <f t="shared" si="77"/>
        <v>7</v>
      </c>
      <c r="D4853" s="48">
        <v>42572</v>
      </c>
      <c r="E4853" s="47">
        <v>3</v>
      </c>
      <c r="F4853" s="47">
        <v>14922</v>
      </c>
      <c r="G4853" s="47">
        <v>13237</v>
      </c>
    </row>
    <row r="4854" spans="3:7">
      <c r="C4854" s="49">
        <f t="shared" si="77"/>
        <v>7</v>
      </c>
      <c r="D4854" s="48">
        <v>42572</v>
      </c>
      <c r="E4854" s="47">
        <v>4</v>
      </c>
      <c r="F4854" s="47">
        <v>14968</v>
      </c>
      <c r="G4854" s="47">
        <v>13109</v>
      </c>
    </row>
    <row r="4855" spans="3:7">
      <c r="C4855" s="49">
        <f t="shared" si="77"/>
        <v>7</v>
      </c>
      <c r="D4855" s="48">
        <v>42572</v>
      </c>
      <c r="E4855" s="47">
        <v>5</v>
      </c>
      <c r="F4855" s="47">
        <v>15105</v>
      </c>
      <c r="G4855" s="47">
        <v>13351</v>
      </c>
    </row>
    <row r="4856" spans="3:7">
      <c r="C4856" s="49">
        <f t="shared" si="77"/>
        <v>7</v>
      </c>
      <c r="D4856" s="48">
        <v>42572</v>
      </c>
      <c r="E4856" s="47">
        <v>6</v>
      </c>
      <c r="F4856" s="47">
        <v>15894</v>
      </c>
      <c r="G4856" s="47">
        <v>14225</v>
      </c>
    </row>
    <row r="4857" spans="3:7">
      <c r="C4857" s="49">
        <f t="shared" si="77"/>
        <v>7</v>
      </c>
      <c r="D4857" s="48">
        <v>42572</v>
      </c>
      <c r="E4857" s="47">
        <v>7</v>
      </c>
      <c r="F4857" s="47">
        <v>17221</v>
      </c>
      <c r="G4857" s="47">
        <v>15822</v>
      </c>
    </row>
    <row r="4858" spans="3:7">
      <c r="C4858" s="49">
        <f t="shared" si="77"/>
        <v>7</v>
      </c>
      <c r="D4858" s="48">
        <v>42572</v>
      </c>
      <c r="E4858" s="47">
        <v>8</v>
      </c>
      <c r="F4858" s="47">
        <v>18522</v>
      </c>
      <c r="G4858" s="47">
        <v>17154</v>
      </c>
    </row>
    <row r="4859" spans="3:7">
      <c r="C4859" s="49">
        <f t="shared" si="77"/>
        <v>7</v>
      </c>
      <c r="D4859" s="48">
        <v>42572</v>
      </c>
      <c r="E4859" s="47">
        <v>9</v>
      </c>
      <c r="F4859" s="47">
        <v>19500</v>
      </c>
      <c r="G4859" s="47">
        <v>18028</v>
      </c>
    </row>
    <row r="4860" spans="3:7">
      <c r="C4860" s="49">
        <f t="shared" si="77"/>
        <v>7</v>
      </c>
      <c r="D4860" s="48">
        <v>42572</v>
      </c>
      <c r="E4860" s="47">
        <v>10</v>
      </c>
      <c r="F4860" s="47">
        <v>20587</v>
      </c>
      <c r="G4860" s="47">
        <v>19040</v>
      </c>
    </row>
    <row r="4861" spans="3:7">
      <c r="C4861" s="49">
        <f t="shared" si="77"/>
        <v>7</v>
      </c>
      <c r="D4861" s="48">
        <v>42572</v>
      </c>
      <c r="E4861" s="47">
        <v>11</v>
      </c>
      <c r="F4861" s="47">
        <v>21071</v>
      </c>
      <c r="G4861" s="47">
        <v>19605</v>
      </c>
    </row>
    <row r="4862" spans="3:7">
      <c r="C4862" s="49">
        <f t="shared" si="77"/>
        <v>7</v>
      </c>
      <c r="D4862" s="48">
        <v>42572</v>
      </c>
      <c r="E4862" s="47">
        <v>12</v>
      </c>
      <c r="F4862" s="47">
        <v>21430</v>
      </c>
      <c r="G4862" s="47">
        <v>20053</v>
      </c>
    </row>
    <row r="4863" spans="3:7">
      <c r="C4863" s="49">
        <f t="shared" si="77"/>
        <v>7</v>
      </c>
      <c r="D4863" s="48">
        <v>42572</v>
      </c>
      <c r="E4863" s="47">
        <v>13</v>
      </c>
      <c r="F4863" s="47">
        <v>21852</v>
      </c>
      <c r="G4863" s="47">
        <v>20598</v>
      </c>
    </row>
    <row r="4864" spans="3:7">
      <c r="C4864" s="49">
        <f t="shared" si="77"/>
        <v>7</v>
      </c>
      <c r="D4864" s="48">
        <v>42572</v>
      </c>
      <c r="E4864" s="47">
        <v>14</v>
      </c>
      <c r="F4864" s="47">
        <v>22573</v>
      </c>
      <c r="G4864" s="47">
        <v>20974</v>
      </c>
    </row>
    <row r="4865" spans="3:7">
      <c r="C4865" s="49">
        <f t="shared" si="77"/>
        <v>7</v>
      </c>
      <c r="D4865" s="48">
        <v>42572</v>
      </c>
      <c r="E4865" s="47">
        <v>15</v>
      </c>
      <c r="F4865" s="47">
        <v>22665</v>
      </c>
      <c r="G4865" s="47">
        <v>21176</v>
      </c>
    </row>
    <row r="4866" spans="3:7">
      <c r="C4866" s="49">
        <f t="shared" si="77"/>
        <v>7</v>
      </c>
      <c r="D4866" s="48">
        <v>42572</v>
      </c>
      <c r="E4866" s="47">
        <v>16</v>
      </c>
      <c r="F4866" s="47">
        <v>23079</v>
      </c>
      <c r="G4866" s="47">
        <v>21377</v>
      </c>
    </row>
    <row r="4867" spans="3:7">
      <c r="C4867" s="49">
        <f t="shared" si="77"/>
        <v>7</v>
      </c>
      <c r="D4867" s="48">
        <v>42572</v>
      </c>
      <c r="E4867" s="47">
        <v>17</v>
      </c>
      <c r="F4867" s="47">
        <v>22966</v>
      </c>
      <c r="G4867" s="47">
        <v>21437</v>
      </c>
    </row>
    <row r="4868" spans="3:7">
      <c r="C4868" s="49">
        <f t="shared" ref="C4868:C4931" si="78">MONTH(D4868)</f>
        <v>7</v>
      </c>
      <c r="D4868" s="48">
        <v>42572</v>
      </c>
      <c r="E4868" s="47">
        <v>18</v>
      </c>
      <c r="F4868" s="47">
        <v>22418</v>
      </c>
      <c r="G4868" s="47">
        <v>21034</v>
      </c>
    </row>
    <row r="4869" spans="3:7">
      <c r="C4869" s="49">
        <f t="shared" si="78"/>
        <v>7</v>
      </c>
      <c r="D4869" s="48">
        <v>42572</v>
      </c>
      <c r="E4869" s="47">
        <v>19</v>
      </c>
      <c r="F4869" s="47">
        <v>22315</v>
      </c>
      <c r="G4869" s="47">
        <v>20786</v>
      </c>
    </row>
    <row r="4870" spans="3:7">
      <c r="C4870" s="49">
        <f t="shared" si="78"/>
        <v>7</v>
      </c>
      <c r="D4870" s="48">
        <v>42572</v>
      </c>
      <c r="E4870" s="47">
        <v>20</v>
      </c>
      <c r="F4870" s="47">
        <v>22834</v>
      </c>
      <c r="G4870" s="47">
        <v>20750</v>
      </c>
    </row>
    <row r="4871" spans="3:7">
      <c r="C4871" s="49">
        <f t="shared" si="78"/>
        <v>7</v>
      </c>
      <c r="D4871" s="48">
        <v>42572</v>
      </c>
      <c r="E4871" s="47">
        <v>21</v>
      </c>
      <c r="F4871" s="47">
        <v>22985</v>
      </c>
      <c r="G4871" s="47">
        <v>20897</v>
      </c>
    </row>
    <row r="4872" spans="3:7">
      <c r="C4872" s="49">
        <f t="shared" si="78"/>
        <v>7</v>
      </c>
      <c r="D4872" s="48">
        <v>42572</v>
      </c>
      <c r="E4872" s="47">
        <v>22</v>
      </c>
      <c r="F4872" s="47">
        <v>22284</v>
      </c>
      <c r="G4872" s="47">
        <v>20121</v>
      </c>
    </row>
    <row r="4873" spans="3:7">
      <c r="C4873" s="49">
        <f t="shared" si="78"/>
        <v>7</v>
      </c>
      <c r="D4873" s="48">
        <v>42572</v>
      </c>
      <c r="E4873" s="47">
        <v>23</v>
      </c>
      <c r="F4873" s="47">
        <v>20964</v>
      </c>
      <c r="G4873" s="47">
        <v>18602</v>
      </c>
    </row>
    <row r="4874" spans="3:7">
      <c r="C4874" s="49">
        <f t="shared" si="78"/>
        <v>7</v>
      </c>
      <c r="D4874" s="48">
        <v>42572</v>
      </c>
      <c r="E4874" s="47">
        <v>24</v>
      </c>
      <c r="F4874" s="47">
        <v>20155</v>
      </c>
      <c r="G4874" s="47">
        <v>17369</v>
      </c>
    </row>
    <row r="4875" spans="3:7">
      <c r="C4875" s="49">
        <f t="shared" si="78"/>
        <v>7</v>
      </c>
      <c r="D4875" s="48">
        <v>42573</v>
      </c>
      <c r="E4875" s="47">
        <v>1</v>
      </c>
      <c r="F4875" s="47">
        <v>18890</v>
      </c>
      <c r="G4875" s="47">
        <v>16330</v>
      </c>
    </row>
    <row r="4876" spans="3:7">
      <c r="C4876" s="49">
        <f t="shared" si="78"/>
        <v>7</v>
      </c>
      <c r="D4876" s="48">
        <v>42573</v>
      </c>
      <c r="E4876" s="47">
        <v>2</v>
      </c>
      <c r="F4876" s="47">
        <v>18138</v>
      </c>
      <c r="G4876" s="47">
        <v>15543</v>
      </c>
    </row>
    <row r="4877" spans="3:7">
      <c r="C4877" s="49">
        <f t="shared" si="78"/>
        <v>7</v>
      </c>
      <c r="D4877" s="48">
        <v>42573</v>
      </c>
      <c r="E4877" s="47">
        <v>3</v>
      </c>
      <c r="F4877" s="47">
        <v>17688</v>
      </c>
      <c r="G4877" s="47">
        <v>15047</v>
      </c>
    </row>
    <row r="4878" spans="3:7">
      <c r="C4878" s="49">
        <f t="shared" si="78"/>
        <v>7</v>
      </c>
      <c r="D4878" s="48">
        <v>42573</v>
      </c>
      <c r="E4878" s="47">
        <v>4</v>
      </c>
      <c r="F4878" s="47">
        <v>17555</v>
      </c>
      <c r="G4878" s="47">
        <v>14946</v>
      </c>
    </row>
    <row r="4879" spans="3:7">
      <c r="C4879" s="49">
        <f t="shared" si="78"/>
        <v>7</v>
      </c>
      <c r="D4879" s="48">
        <v>42573</v>
      </c>
      <c r="E4879" s="47">
        <v>5</v>
      </c>
      <c r="F4879" s="47">
        <v>17984</v>
      </c>
      <c r="G4879" s="47">
        <v>15239</v>
      </c>
    </row>
    <row r="4880" spans="3:7">
      <c r="C4880" s="49">
        <f t="shared" si="78"/>
        <v>7</v>
      </c>
      <c r="D4880" s="48">
        <v>42573</v>
      </c>
      <c r="E4880" s="47">
        <v>6</v>
      </c>
      <c r="F4880" s="47">
        <v>18646</v>
      </c>
      <c r="G4880" s="47">
        <v>16090</v>
      </c>
    </row>
    <row r="4881" spans="3:7">
      <c r="C4881" s="49">
        <f t="shared" si="78"/>
        <v>7</v>
      </c>
      <c r="D4881" s="48">
        <v>42573</v>
      </c>
      <c r="E4881" s="47">
        <v>7</v>
      </c>
      <c r="F4881" s="47">
        <v>20078</v>
      </c>
      <c r="G4881" s="47">
        <v>17802</v>
      </c>
    </row>
    <row r="4882" spans="3:7">
      <c r="C4882" s="49">
        <f t="shared" si="78"/>
        <v>7</v>
      </c>
      <c r="D4882" s="48">
        <v>42573</v>
      </c>
      <c r="E4882" s="47">
        <v>8</v>
      </c>
      <c r="F4882" s="47">
        <v>21268</v>
      </c>
      <c r="G4882" s="47">
        <v>19221</v>
      </c>
    </row>
    <row r="4883" spans="3:7">
      <c r="C4883" s="49">
        <f t="shared" si="78"/>
        <v>7</v>
      </c>
      <c r="D4883" s="48">
        <v>42573</v>
      </c>
      <c r="E4883" s="47">
        <v>9</v>
      </c>
      <c r="F4883" s="47">
        <v>22144</v>
      </c>
      <c r="G4883" s="47">
        <v>20275</v>
      </c>
    </row>
    <row r="4884" spans="3:7">
      <c r="C4884" s="49">
        <f t="shared" si="78"/>
        <v>7</v>
      </c>
      <c r="D4884" s="48">
        <v>42573</v>
      </c>
      <c r="E4884" s="47">
        <v>10</v>
      </c>
      <c r="F4884" s="47">
        <v>22799</v>
      </c>
      <c r="G4884" s="47">
        <v>21038</v>
      </c>
    </row>
    <row r="4885" spans="3:7">
      <c r="C4885" s="49">
        <f t="shared" si="78"/>
        <v>7</v>
      </c>
      <c r="D4885" s="48">
        <v>42573</v>
      </c>
      <c r="E4885" s="47">
        <v>11</v>
      </c>
      <c r="F4885" s="47">
        <v>22860</v>
      </c>
      <c r="G4885" s="47">
        <v>21489</v>
      </c>
    </row>
    <row r="4886" spans="3:7">
      <c r="C4886" s="49">
        <f t="shared" si="78"/>
        <v>7</v>
      </c>
      <c r="D4886" s="48">
        <v>42573</v>
      </c>
      <c r="E4886" s="47">
        <v>12</v>
      </c>
      <c r="F4886" s="47">
        <v>22418</v>
      </c>
      <c r="G4886" s="47">
        <v>21474</v>
      </c>
    </row>
    <row r="4887" spans="3:7">
      <c r="C4887" s="49">
        <f t="shared" si="78"/>
        <v>7</v>
      </c>
      <c r="D4887" s="48">
        <v>42573</v>
      </c>
      <c r="E4887" s="47">
        <v>13</v>
      </c>
      <c r="F4887" s="47">
        <v>22470</v>
      </c>
      <c r="G4887" s="47">
        <v>21502</v>
      </c>
    </row>
    <row r="4888" spans="3:7">
      <c r="C4888" s="49">
        <f t="shared" si="78"/>
        <v>7</v>
      </c>
      <c r="D4888" s="48">
        <v>42573</v>
      </c>
      <c r="E4888" s="47">
        <v>14</v>
      </c>
      <c r="F4888" s="47">
        <v>22991</v>
      </c>
      <c r="G4888" s="47">
        <v>21556</v>
      </c>
    </row>
    <row r="4889" spans="3:7">
      <c r="C4889" s="49">
        <f t="shared" si="78"/>
        <v>7</v>
      </c>
      <c r="D4889" s="48">
        <v>42573</v>
      </c>
      <c r="E4889" s="47">
        <v>15</v>
      </c>
      <c r="F4889" s="47">
        <v>22664</v>
      </c>
      <c r="G4889" s="47">
        <v>21606</v>
      </c>
    </row>
    <row r="4890" spans="3:7">
      <c r="C4890" s="49">
        <f t="shared" si="78"/>
        <v>7</v>
      </c>
      <c r="D4890" s="48">
        <v>42573</v>
      </c>
      <c r="E4890" s="47">
        <v>16</v>
      </c>
      <c r="F4890" s="47">
        <v>23376</v>
      </c>
      <c r="G4890" s="47">
        <v>21806</v>
      </c>
    </row>
    <row r="4891" spans="3:7">
      <c r="C4891" s="49">
        <f t="shared" si="78"/>
        <v>7</v>
      </c>
      <c r="D4891" s="48">
        <v>42573</v>
      </c>
      <c r="E4891" s="47">
        <v>17</v>
      </c>
      <c r="F4891" s="47">
        <v>23518</v>
      </c>
      <c r="G4891" s="47">
        <v>22024</v>
      </c>
    </row>
    <row r="4892" spans="3:7">
      <c r="C4892" s="49">
        <f t="shared" si="78"/>
        <v>7</v>
      </c>
      <c r="D4892" s="48">
        <v>42573</v>
      </c>
      <c r="E4892" s="47">
        <v>18</v>
      </c>
      <c r="F4892" s="47">
        <v>23359</v>
      </c>
      <c r="G4892" s="47">
        <v>22005</v>
      </c>
    </row>
    <row r="4893" spans="3:7">
      <c r="C4893" s="49">
        <f t="shared" si="78"/>
        <v>7</v>
      </c>
      <c r="D4893" s="48">
        <v>42573</v>
      </c>
      <c r="E4893" s="47">
        <v>19</v>
      </c>
      <c r="F4893" s="47">
        <v>23722</v>
      </c>
      <c r="G4893" s="47">
        <v>21865</v>
      </c>
    </row>
    <row r="4894" spans="3:7">
      <c r="C4894" s="49">
        <f t="shared" si="78"/>
        <v>7</v>
      </c>
      <c r="D4894" s="48">
        <v>42573</v>
      </c>
      <c r="E4894" s="47">
        <v>20</v>
      </c>
      <c r="F4894" s="47">
        <v>23147</v>
      </c>
      <c r="G4894" s="47">
        <v>21492</v>
      </c>
    </row>
    <row r="4895" spans="3:7">
      <c r="C4895" s="49">
        <f t="shared" si="78"/>
        <v>7</v>
      </c>
      <c r="D4895" s="48">
        <v>42573</v>
      </c>
      <c r="E4895" s="47">
        <v>21</v>
      </c>
      <c r="F4895" s="47">
        <v>22534</v>
      </c>
      <c r="G4895" s="47">
        <v>21269</v>
      </c>
    </row>
    <row r="4896" spans="3:7">
      <c r="C4896" s="49">
        <f t="shared" si="78"/>
        <v>7</v>
      </c>
      <c r="D4896" s="48">
        <v>42573</v>
      </c>
      <c r="E4896" s="47">
        <v>22</v>
      </c>
      <c r="F4896" s="47">
        <v>21997</v>
      </c>
      <c r="G4896" s="47">
        <v>20203</v>
      </c>
    </row>
    <row r="4897" spans="3:7">
      <c r="C4897" s="49">
        <f t="shared" si="78"/>
        <v>7</v>
      </c>
      <c r="D4897" s="48">
        <v>42573</v>
      </c>
      <c r="E4897" s="47">
        <v>23</v>
      </c>
      <c r="F4897" s="47">
        <v>20527</v>
      </c>
      <c r="G4897" s="47">
        <v>18676</v>
      </c>
    </row>
    <row r="4898" spans="3:7">
      <c r="C4898" s="49">
        <f t="shared" si="78"/>
        <v>7</v>
      </c>
      <c r="D4898" s="48">
        <v>42573</v>
      </c>
      <c r="E4898" s="47">
        <v>24</v>
      </c>
      <c r="F4898" s="47">
        <v>18969</v>
      </c>
      <c r="G4898" s="47">
        <v>17109</v>
      </c>
    </row>
    <row r="4899" spans="3:7">
      <c r="C4899" s="49">
        <f t="shared" si="78"/>
        <v>7</v>
      </c>
      <c r="D4899" s="48">
        <v>42574</v>
      </c>
      <c r="E4899" s="47">
        <v>1</v>
      </c>
      <c r="F4899" s="47">
        <v>18306</v>
      </c>
      <c r="G4899" s="47">
        <v>16354</v>
      </c>
    </row>
    <row r="4900" spans="3:7">
      <c r="C4900" s="49">
        <f t="shared" si="78"/>
        <v>7</v>
      </c>
      <c r="D4900" s="48">
        <v>42574</v>
      </c>
      <c r="E4900" s="47">
        <v>2</v>
      </c>
      <c r="F4900" s="47">
        <v>17224</v>
      </c>
      <c r="G4900" s="47">
        <v>15437</v>
      </c>
    </row>
    <row r="4901" spans="3:7">
      <c r="C4901" s="49">
        <f t="shared" si="78"/>
        <v>7</v>
      </c>
      <c r="D4901" s="48">
        <v>42574</v>
      </c>
      <c r="E4901" s="47">
        <v>3</v>
      </c>
      <c r="F4901" s="47">
        <v>16468</v>
      </c>
      <c r="G4901" s="47">
        <v>14702</v>
      </c>
    </row>
    <row r="4902" spans="3:7">
      <c r="C4902" s="49">
        <f t="shared" si="78"/>
        <v>7</v>
      </c>
      <c r="D4902" s="48">
        <v>42574</v>
      </c>
      <c r="E4902" s="47">
        <v>4</v>
      </c>
      <c r="F4902" s="47">
        <v>16299</v>
      </c>
      <c r="G4902" s="47">
        <v>14331</v>
      </c>
    </row>
    <row r="4903" spans="3:7">
      <c r="C4903" s="49">
        <f t="shared" si="78"/>
        <v>7</v>
      </c>
      <c r="D4903" s="48">
        <v>42574</v>
      </c>
      <c r="E4903" s="47">
        <v>5</v>
      </c>
      <c r="F4903" s="47">
        <v>16483</v>
      </c>
      <c r="G4903" s="47">
        <v>14274</v>
      </c>
    </row>
    <row r="4904" spans="3:7">
      <c r="C4904" s="49">
        <f t="shared" si="78"/>
        <v>7</v>
      </c>
      <c r="D4904" s="48">
        <v>42574</v>
      </c>
      <c r="E4904" s="47">
        <v>6</v>
      </c>
      <c r="F4904" s="47">
        <v>16474</v>
      </c>
      <c r="G4904" s="47">
        <v>14234</v>
      </c>
    </row>
    <row r="4905" spans="3:7">
      <c r="C4905" s="49">
        <f t="shared" si="78"/>
        <v>7</v>
      </c>
      <c r="D4905" s="48">
        <v>42574</v>
      </c>
      <c r="E4905" s="47">
        <v>7</v>
      </c>
      <c r="F4905" s="47">
        <v>17350</v>
      </c>
      <c r="G4905" s="47">
        <v>15319</v>
      </c>
    </row>
    <row r="4906" spans="3:7">
      <c r="C4906" s="49">
        <f t="shared" si="78"/>
        <v>7</v>
      </c>
      <c r="D4906" s="48">
        <v>42574</v>
      </c>
      <c r="E4906" s="47">
        <v>8</v>
      </c>
      <c r="F4906" s="47">
        <v>18479</v>
      </c>
      <c r="G4906" s="47">
        <v>16573</v>
      </c>
    </row>
    <row r="4907" spans="3:7">
      <c r="C4907" s="49">
        <f t="shared" si="78"/>
        <v>7</v>
      </c>
      <c r="D4907" s="48">
        <v>42574</v>
      </c>
      <c r="E4907" s="47">
        <v>9</v>
      </c>
      <c r="F4907" s="47">
        <v>19855</v>
      </c>
      <c r="G4907" s="47">
        <v>17846</v>
      </c>
    </row>
    <row r="4908" spans="3:7">
      <c r="C4908" s="49">
        <f t="shared" si="78"/>
        <v>7</v>
      </c>
      <c r="D4908" s="48">
        <v>42574</v>
      </c>
      <c r="E4908" s="47">
        <v>10</v>
      </c>
      <c r="F4908" s="47">
        <v>21120</v>
      </c>
      <c r="G4908" s="47">
        <v>18875</v>
      </c>
    </row>
    <row r="4909" spans="3:7">
      <c r="C4909" s="49">
        <f t="shared" si="78"/>
        <v>7</v>
      </c>
      <c r="D4909" s="48">
        <v>42574</v>
      </c>
      <c r="E4909" s="47">
        <v>11</v>
      </c>
      <c r="F4909" s="47">
        <v>21032</v>
      </c>
      <c r="G4909" s="47">
        <v>19397</v>
      </c>
    </row>
    <row r="4910" spans="3:7">
      <c r="C4910" s="49">
        <f t="shared" si="78"/>
        <v>7</v>
      </c>
      <c r="D4910" s="48">
        <v>42574</v>
      </c>
      <c r="E4910" s="47">
        <v>12</v>
      </c>
      <c r="F4910" s="47">
        <v>21258</v>
      </c>
      <c r="G4910" s="47">
        <v>19804</v>
      </c>
    </row>
    <row r="4911" spans="3:7">
      <c r="C4911" s="49">
        <f t="shared" si="78"/>
        <v>7</v>
      </c>
      <c r="D4911" s="48">
        <v>42574</v>
      </c>
      <c r="E4911" s="47">
        <v>13</v>
      </c>
      <c r="F4911" s="47">
        <v>21446</v>
      </c>
      <c r="G4911" s="47">
        <v>20087</v>
      </c>
    </row>
    <row r="4912" spans="3:7">
      <c r="C4912" s="49">
        <f t="shared" si="78"/>
        <v>7</v>
      </c>
      <c r="D4912" s="48">
        <v>42574</v>
      </c>
      <c r="E4912" s="47">
        <v>14</v>
      </c>
      <c r="F4912" s="47">
        <v>22150</v>
      </c>
      <c r="G4912" s="47">
        <v>20242</v>
      </c>
    </row>
    <row r="4913" spans="3:7">
      <c r="C4913" s="49">
        <f t="shared" si="78"/>
        <v>7</v>
      </c>
      <c r="D4913" s="48">
        <v>42574</v>
      </c>
      <c r="E4913" s="47">
        <v>15</v>
      </c>
      <c r="F4913" s="47">
        <v>22329</v>
      </c>
      <c r="G4913" s="47">
        <v>20363</v>
      </c>
    </row>
    <row r="4914" spans="3:7">
      <c r="C4914" s="49">
        <f t="shared" si="78"/>
        <v>7</v>
      </c>
      <c r="D4914" s="48">
        <v>42574</v>
      </c>
      <c r="E4914" s="47">
        <v>16</v>
      </c>
      <c r="F4914" s="47">
        <v>22485</v>
      </c>
      <c r="G4914" s="47">
        <v>20627</v>
      </c>
    </row>
    <row r="4915" spans="3:7">
      <c r="C4915" s="49">
        <f t="shared" si="78"/>
        <v>7</v>
      </c>
      <c r="D4915" s="48">
        <v>42574</v>
      </c>
      <c r="E4915" s="47">
        <v>17</v>
      </c>
      <c r="F4915" s="47">
        <v>22851</v>
      </c>
      <c r="G4915" s="47">
        <v>21049</v>
      </c>
    </row>
    <row r="4916" spans="3:7">
      <c r="C4916" s="49">
        <f t="shared" si="78"/>
        <v>7</v>
      </c>
      <c r="D4916" s="48">
        <v>42574</v>
      </c>
      <c r="E4916" s="47">
        <v>18</v>
      </c>
      <c r="F4916" s="47">
        <v>22569</v>
      </c>
      <c r="G4916" s="47">
        <v>21015</v>
      </c>
    </row>
    <row r="4917" spans="3:7">
      <c r="C4917" s="49">
        <f t="shared" si="78"/>
        <v>7</v>
      </c>
      <c r="D4917" s="48">
        <v>42574</v>
      </c>
      <c r="E4917" s="47">
        <v>19</v>
      </c>
      <c r="F4917" s="47">
        <v>22127</v>
      </c>
      <c r="G4917" s="47">
        <v>20788</v>
      </c>
    </row>
    <row r="4918" spans="3:7">
      <c r="C4918" s="49">
        <f t="shared" si="78"/>
        <v>7</v>
      </c>
      <c r="D4918" s="48">
        <v>42574</v>
      </c>
      <c r="E4918" s="47">
        <v>20</v>
      </c>
      <c r="F4918" s="47">
        <v>21831</v>
      </c>
      <c r="G4918" s="47">
        <v>20136</v>
      </c>
    </row>
    <row r="4919" spans="3:7">
      <c r="C4919" s="49">
        <f t="shared" si="78"/>
        <v>7</v>
      </c>
      <c r="D4919" s="48">
        <v>42574</v>
      </c>
      <c r="E4919" s="47">
        <v>21</v>
      </c>
      <c r="F4919" s="47">
        <v>21299</v>
      </c>
      <c r="G4919" s="47">
        <v>19857</v>
      </c>
    </row>
    <row r="4920" spans="3:7">
      <c r="C4920" s="49">
        <f t="shared" si="78"/>
        <v>7</v>
      </c>
      <c r="D4920" s="48">
        <v>42574</v>
      </c>
      <c r="E4920" s="47">
        <v>22</v>
      </c>
      <c r="F4920" s="47">
        <v>20364</v>
      </c>
      <c r="G4920" s="47">
        <v>18835</v>
      </c>
    </row>
    <row r="4921" spans="3:7">
      <c r="C4921" s="49">
        <f t="shared" si="78"/>
        <v>7</v>
      </c>
      <c r="D4921" s="48">
        <v>42574</v>
      </c>
      <c r="E4921" s="47">
        <v>23</v>
      </c>
      <c r="F4921" s="47">
        <v>19251</v>
      </c>
      <c r="G4921" s="47">
        <v>17470</v>
      </c>
    </row>
    <row r="4922" spans="3:7">
      <c r="C4922" s="49">
        <f t="shared" si="78"/>
        <v>7</v>
      </c>
      <c r="D4922" s="48">
        <v>42574</v>
      </c>
      <c r="E4922" s="47">
        <v>24</v>
      </c>
      <c r="F4922" s="47">
        <v>18146</v>
      </c>
      <c r="G4922" s="47">
        <v>16219</v>
      </c>
    </row>
    <row r="4923" spans="3:7">
      <c r="C4923" s="49">
        <f t="shared" si="78"/>
        <v>7</v>
      </c>
      <c r="D4923" s="48">
        <v>42575</v>
      </c>
      <c r="E4923" s="47">
        <v>1</v>
      </c>
      <c r="F4923" s="47">
        <v>17227</v>
      </c>
      <c r="G4923" s="47">
        <v>15224</v>
      </c>
    </row>
    <row r="4924" spans="3:7">
      <c r="C4924" s="49">
        <f t="shared" si="78"/>
        <v>7</v>
      </c>
      <c r="D4924" s="48">
        <v>42575</v>
      </c>
      <c r="E4924" s="47">
        <v>2</v>
      </c>
      <c r="F4924" s="47">
        <v>16910</v>
      </c>
      <c r="G4924" s="47">
        <v>14443</v>
      </c>
    </row>
    <row r="4925" spans="3:7">
      <c r="C4925" s="49">
        <f t="shared" si="78"/>
        <v>7</v>
      </c>
      <c r="D4925" s="48">
        <v>42575</v>
      </c>
      <c r="E4925" s="47">
        <v>3</v>
      </c>
      <c r="F4925" s="47">
        <v>16549</v>
      </c>
      <c r="G4925" s="47">
        <v>13901</v>
      </c>
    </row>
    <row r="4926" spans="3:7">
      <c r="C4926" s="49">
        <f t="shared" si="78"/>
        <v>7</v>
      </c>
      <c r="D4926" s="48">
        <v>42575</v>
      </c>
      <c r="E4926" s="47">
        <v>4</v>
      </c>
      <c r="F4926" s="47">
        <v>16140</v>
      </c>
      <c r="G4926" s="47">
        <v>13495</v>
      </c>
    </row>
    <row r="4927" spans="3:7">
      <c r="C4927" s="49">
        <f t="shared" si="78"/>
        <v>7</v>
      </c>
      <c r="D4927" s="48">
        <v>42575</v>
      </c>
      <c r="E4927" s="47">
        <v>5</v>
      </c>
      <c r="F4927" s="47">
        <v>15757</v>
      </c>
      <c r="G4927" s="47">
        <v>13214</v>
      </c>
    </row>
    <row r="4928" spans="3:7">
      <c r="C4928" s="49">
        <f t="shared" si="78"/>
        <v>7</v>
      </c>
      <c r="D4928" s="48">
        <v>42575</v>
      </c>
      <c r="E4928" s="47">
        <v>6</v>
      </c>
      <c r="F4928" s="47">
        <v>15449</v>
      </c>
      <c r="G4928" s="47">
        <v>13073</v>
      </c>
    </row>
    <row r="4929" spans="3:7">
      <c r="C4929" s="49">
        <f t="shared" si="78"/>
        <v>7</v>
      </c>
      <c r="D4929" s="48">
        <v>42575</v>
      </c>
      <c r="E4929" s="47">
        <v>7</v>
      </c>
      <c r="F4929" s="47">
        <v>15972</v>
      </c>
      <c r="G4929" s="47">
        <v>13582</v>
      </c>
    </row>
    <row r="4930" spans="3:7">
      <c r="C4930" s="49">
        <f t="shared" si="78"/>
        <v>7</v>
      </c>
      <c r="D4930" s="48">
        <v>42575</v>
      </c>
      <c r="E4930" s="47">
        <v>8</v>
      </c>
      <c r="F4930" s="47">
        <v>16962</v>
      </c>
      <c r="G4930" s="47">
        <v>14657</v>
      </c>
    </row>
    <row r="4931" spans="3:7">
      <c r="C4931" s="49">
        <f t="shared" si="78"/>
        <v>7</v>
      </c>
      <c r="D4931" s="48">
        <v>42575</v>
      </c>
      <c r="E4931" s="47">
        <v>9</v>
      </c>
      <c r="F4931" s="47">
        <v>17928</v>
      </c>
      <c r="G4931" s="47">
        <v>15557</v>
      </c>
    </row>
    <row r="4932" spans="3:7">
      <c r="C4932" s="49">
        <f t="shared" ref="C4932:C4995" si="79">MONTH(D4932)</f>
        <v>7</v>
      </c>
      <c r="D4932" s="48">
        <v>42575</v>
      </c>
      <c r="E4932" s="47">
        <v>10</v>
      </c>
      <c r="F4932" s="47">
        <v>18508</v>
      </c>
      <c r="G4932" s="47">
        <v>16180</v>
      </c>
    </row>
    <row r="4933" spans="3:7">
      <c r="C4933" s="49">
        <f t="shared" si="79"/>
        <v>7</v>
      </c>
      <c r="D4933" s="48">
        <v>42575</v>
      </c>
      <c r="E4933" s="47">
        <v>11</v>
      </c>
      <c r="F4933" s="47">
        <v>19043</v>
      </c>
      <c r="G4933" s="47">
        <v>16670</v>
      </c>
    </row>
    <row r="4934" spans="3:7">
      <c r="C4934" s="49">
        <f t="shared" si="79"/>
        <v>7</v>
      </c>
      <c r="D4934" s="48">
        <v>42575</v>
      </c>
      <c r="E4934" s="47">
        <v>12</v>
      </c>
      <c r="F4934" s="47">
        <v>19468</v>
      </c>
      <c r="G4934" s="47">
        <v>17196</v>
      </c>
    </row>
    <row r="4935" spans="3:7">
      <c r="C4935" s="49">
        <f t="shared" si="79"/>
        <v>7</v>
      </c>
      <c r="D4935" s="48">
        <v>42575</v>
      </c>
      <c r="E4935" s="47">
        <v>13</v>
      </c>
      <c r="F4935" s="47">
        <v>19849</v>
      </c>
      <c r="G4935" s="47">
        <v>17649</v>
      </c>
    </row>
    <row r="4936" spans="3:7">
      <c r="C4936" s="49">
        <f t="shared" si="79"/>
        <v>7</v>
      </c>
      <c r="D4936" s="48">
        <v>42575</v>
      </c>
      <c r="E4936" s="47">
        <v>14</v>
      </c>
      <c r="F4936" s="47">
        <v>20293</v>
      </c>
      <c r="G4936" s="47">
        <v>17849</v>
      </c>
    </row>
    <row r="4937" spans="3:7">
      <c r="C4937" s="49">
        <f t="shared" si="79"/>
        <v>7</v>
      </c>
      <c r="D4937" s="48">
        <v>42575</v>
      </c>
      <c r="E4937" s="47">
        <v>15</v>
      </c>
      <c r="F4937" s="47">
        <v>20230</v>
      </c>
      <c r="G4937" s="47">
        <v>17872</v>
      </c>
    </row>
    <row r="4938" spans="3:7">
      <c r="C4938" s="49">
        <f t="shared" si="79"/>
        <v>7</v>
      </c>
      <c r="D4938" s="48">
        <v>42575</v>
      </c>
      <c r="E4938" s="47">
        <v>16</v>
      </c>
      <c r="F4938" s="47">
        <v>20236</v>
      </c>
      <c r="G4938" s="47">
        <v>18079</v>
      </c>
    </row>
    <row r="4939" spans="3:7">
      <c r="C4939" s="49">
        <f t="shared" si="79"/>
        <v>7</v>
      </c>
      <c r="D4939" s="48">
        <v>42575</v>
      </c>
      <c r="E4939" s="47">
        <v>17</v>
      </c>
      <c r="F4939" s="47">
        <v>20677</v>
      </c>
      <c r="G4939" s="47">
        <v>18558</v>
      </c>
    </row>
    <row r="4940" spans="3:7">
      <c r="C4940" s="49">
        <f t="shared" si="79"/>
        <v>7</v>
      </c>
      <c r="D4940" s="48">
        <v>42575</v>
      </c>
      <c r="E4940" s="47">
        <v>18</v>
      </c>
      <c r="F4940" s="47">
        <v>21089</v>
      </c>
      <c r="G4940" s="47">
        <v>18819</v>
      </c>
    </row>
    <row r="4941" spans="3:7">
      <c r="C4941" s="49">
        <f t="shared" si="79"/>
        <v>7</v>
      </c>
      <c r="D4941" s="48">
        <v>42575</v>
      </c>
      <c r="E4941" s="47">
        <v>19</v>
      </c>
      <c r="F4941" s="47">
        <v>21133</v>
      </c>
      <c r="G4941" s="47">
        <v>18882</v>
      </c>
    </row>
    <row r="4942" spans="3:7">
      <c r="C4942" s="49">
        <f t="shared" si="79"/>
        <v>7</v>
      </c>
      <c r="D4942" s="48">
        <v>42575</v>
      </c>
      <c r="E4942" s="47">
        <v>20</v>
      </c>
      <c r="F4942" s="47">
        <v>20947</v>
      </c>
      <c r="G4942" s="47">
        <v>18678</v>
      </c>
    </row>
    <row r="4943" spans="3:7">
      <c r="C4943" s="49">
        <f t="shared" si="79"/>
        <v>7</v>
      </c>
      <c r="D4943" s="48">
        <v>42575</v>
      </c>
      <c r="E4943" s="47">
        <v>21</v>
      </c>
      <c r="F4943" s="47">
        <v>21337</v>
      </c>
      <c r="G4943" s="47">
        <v>18873</v>
      </c>
    </row>
    <row r="4944" spans="3:7">
      <c r="C4944" s="49">
        <f t="shared" si="79"/>
        <v>7</v>
      </c>
      <c r="D4944" s="48">
        <v>42575</v>
      </c>
      <c r="E4944" s="47">
        <v>22</v>
      </c>
      <c r="F4944" s="47">
        <v>20461</v>
      </c>
      <c r="G4944" s="47">
        <v>18051</v>
      </c>
    </row>
    <row r="4945" spans="3:7">
      <c r="C4945" s="49">
        <f t="shared" si="79"/>
        <v>7</v>
      </c>
      <c r="D4945" s="48">
        <v>42575</v>
      </c>
      <c r="E4945" s="47">
        <v>23</v>
      </c>
      <c r="F4945" s="47">
        <v>19233</v>
      </c>
      <c r="G4945" s="47">
        <v>16804</v>
      </c>
    </row>
    <row r="4946" spans="3:7">
      <c r="C4946" s="49">
        <f t="shared" si="79"/>
        <v>7</v>
      </c>
      <c r="D4946" s="48">
        <v>42575</v>
      </c>
      <c r="E4946" s="47">
        <v>24</v>
      </c>
      <c r="F4946" s="47">
        <v>18155</v>
      </c>
      <c r="G4946" s="47">
        <v>15595</v>
      </c>
    </row>
    <row r="4947" spans="3:7">
      <c r="C4947" s="49">
        <f t="shared" si="79"/>
        <v>7</v>
      </c>
      <c r="D4947" s="48">
        <v>42576</v>
      </c>
      <c r="E4947" s="47">
        <v>1</v>
      </c>
      <c r="F4947" s="47">
        <v>17460</v>
      </c>
      <c r="G4947" s="47">
        <v>14749</v>
      </c>
    </row>
    <row r="4948" spans="3:7">
      <c r="C4948" s="49">
        <f t="shared" si="79"/>
        <v>7</v>
      </c>
      <c r="D4948" s="48">
        <v>42576</v>
      </c>
      <c r="E4948" s="47">
        <v>2</v>
      </c>
      <c r="F4948" s="47">
        <v>16958</v>
      </c>
      <c r="G4948" s="47">
        <v>14244</v>
      </c>
    </row>
    <row r="4949" spans="3:7">
      <c r="C4949" s="49">
        <f t="shared" si="79"/>
        <v>7</v>
      </c>
      <c r="D4949" s="48">
        <v>42576</v>
      </c>
      <c r="E4949" s="47">
        <v>3</v>
      </c>
      <c r="F4949" s="47">
        <v>16675</v>
      </c>
      <c r="G4949" s="47">
        <v>14044</v>
      </c>
    </row>
    <row r="4950" spans="3:7">
      <c r="C4950" s="49">
        <f t="shared" si="79"/>
        <v>7</v>
      </c>
      <c r="D4950" s="48">
        <v>42576</v>
      </c>
      <c r="E4950" s="47">
        <v>4</v>
      </c>
      <c r="F4950" s="47">
        <v>16719</v>
      </c>
      <c r="G4950" s="47">
        <v>14092</v>
      </c>
    </row>
    <row r="4951" spans="3:7">
      <c r="C4951" s="49">
        <f t="shared" si="79"/>
        <v>7</v>
      </c>
      <c r="D4951" s="48">
        <v>42576</v>
      </c>
      <c r="E4951" s="47">
        <v>5</v>
      </c>
      <c r="F4951" s="47">
        <v>17030</v>
      </c>
      <c r="G4951" s="47">
        <v>14494</v>
      </c>
    </row>
    <row r="4952" spans="3:7">
      <c r="C4952" s="49">
        <f t="shared" si="79"/>
        <v>7</v>
      </c>
      <c r="D4952" s="48">
        <v>42576</v>
      </c>
      <c r="E4952" s="47">
        <v>6</v>
      </c>
      <c r="F4952" s="47">
        <v>18124</v>
      </c>
      <c r="G4952" s="47">
        <v>15511</v>
      </c>
    </row>
    <row r="4953" spans="3:7">
      <c r="C4953" s="49">
        <f t="shared" si="79"/>
        <v>7</v>
      </c>
      <c r="D4953" s="48">
        <v>42576</v>
      </c>
      <c r="E4953" s="47">
        <v>7</v>
      </c>
      <c r="F4953" s="47">
        <v>19565</v>
      </c>
      <c r="G4953" s="47">
        <v>16998</v>
      </c>
    </row>
    <row r="4954" spans="3:7">
      <c r="C4954" s="49">
        <f t="shared" si="79"/>
        <v>7</v>
      </c>
      <c r="D4954" s="48">
        <v>42576</v>
      </c>
      <c r="E4954" s="47">
        <v>8</v>
      </c>
      <c r="F4954" s="47">
        <v>20898</v>
      </c>
      <c r="G4954" s="47">
        <v>18138</v>
      </c>
    </row>
    <row r="4955" spans="3:7">
      <c r="C4955" s="49">
        <f t="shared" si="79"/>
        <v>7</v>
      </c>
      <c r="D4955" s="48">
        <v>42576</v>
      </c>
      <c r="E4955" s="47">
        <v>9</v>
      </c>
      <c r="F4955" s="47">
        <v>21190</v>
      </c>
      <c r="G4955" s="47">
        <v>18796</v>
      </c>
    </row>
    <row r="4956" spans="3:7">
      <c r="C4956" s="49">
        <f t="shared" si="79"/>
        <v>7</v>
      </c>
      <c r="D4956" s="48">
        <v>42576</v>
      </c>
      <c r="E4956" s="47">
        <v>10</v>
      </c>
      <c r="F4956" s="47">
        <v>21713</v>
      </c>
      <c r="G4956" s="47">
        <v>19231</v>
      </c>
    </row>
    <row r="4957" spans="3:7">
      <c r="C4957" s="49">
        <f t="shared" si="79"/>
        <v>7</v>
      </c>
      <c r="D4957" s="48">
        <v>42576</v>
      </c>
      <c r="E4957" s="47">
        <v>11</v>
      </c>
      <c r="F4957" s="47">
        <v>21888</v>
      </c>
      <c r="G4957" s="47">
        <v>19531</v>
      </c>
    </row>
    <row r="4958" spans="3:7">
      <c r="C4958" s="49">
        <f t="shared" si="79"/>
        <v>7</v>
      </c>
      <c r="D4958" s="48">
        <v>42576</v>
      </c>
      <c r="E4958" s="47">
        <v>12</v>
      </c>
      <c r="F4958" s="47">
        <v>22358</v>
      </c>
      <c r="G4958" s="47">
        <v>19853</v>
      </c>
    </row>
    <row r="4959" spans="3:7">
      <c r="C4959" s="49">
        <f t="shared" si="79"/>
        <v>7</v>
      </c>
      <c r="D4959" s="48">
        <v>42576</v>
      </c>
      <c r="E4959" s="47">
        <v>13</v>
      </c>
      <c r="F4959" s="47">
        <v>22722</v>
      </c>
      <c r="G4959" s="47">
        <v>20213</v>
      </c>
    </row>
    <row r="4960" spans="3:7">
      <c r="C4960" s="49">
        <f t="shared" si="79"/>
        <v>7</v>
      </c>
      <c r="D4960" s="48">
        <v>42576</v>
      </c>
      <c r="E4960" s="47">
        <v>14</v>
      </c>
      <c r="F4960" s="47">
        <v>23154</v>
      </c>
      <c r="G4960" s="47">
        <v>20617</v>
      </c>
    </row>
    <row r="4961" spans="3:7">
      <c r="C4961" s="49">
        <f t="shared" si="79"/>
        <v>7</v>
      </c>
      <c r="D4961" s="48">
        <v>42576</v>
      </c>
      <c r="E4961" s="47">
        <v>15</v>
      </c>
      <c r="F4961" s="47">
        <v>23244</v>
      </c>
      <c r="G4961" s="47">
        <v>20703</v>
      </c>
    </row>
    <row r="4962" spans="3:7">
      <c r="C4962" s="49">
        <f t="shared" si="79"/>
        <v>7</v>
      </c>
      <c r="D4962" s="48">
        <v>42576</v>
      </c>
      <c r="E4962" s="47">
        <v>16</v>
      </c>
      <c r="F4962" s="47">
        <v>23198</v>
      </c>
      <c r="G4962" s="47">
        <v>20743</v>
      </c>
    </row>
    <row r="4963" spans="3:7">
      <c r="C4963" s="49">
        <f t="shared" si="79"/>
        <v>7</v>
      </c>
      <c r="D4963" s="48">
        <v>42576</v>
      </c>
      <c r="E4963" s="47">
        <v>17</v>
      </c>
      <c r="F4963" s="47">
        <v>23374</v>
      </c>
      <c r="G4963" s="47">
        <v>21168</v>
      </c>
    </row>
    <row r="4964" spans="3:7">
      <c r="C4964" s="49">
        <f t="shared" si="79"/>
        <v>7</v>
      </c>
      <c r="D4964" s="48">
        <v>42576</v>
      </c>
      <c r="E4964" s="47">
        <v>18</v>
      </c>
      <c r="F4964" s="47">
        <v>23747</v>
      </c>
      <c r="G4964" s="47">
        <v>21268</v>
      </c>
    </row>
    <row r="4965" spans="3:7">
      <c r="C4965" s="49">
        <f t="shared" si="79"/>
        <v>7</v>
      </c>
      <c r="D4965" s="48">
        <v>42576</v>
      </c>
      <c r="E4965" s="47">
        <v>19</v>
      </c>
      <c r="F4965" s="47">
        <v>23618</v>
      </c>
      <c r="G4965" s="47">
        <v>21268</v>
      </c>
    </row>
    <row r="4966" spans="3:7">
      <c r="C4966" s="49">
        <f t="shared" si="79"/>
        <v>7</v>
      </c>
      <c r="D4966" s="48">
        <v>42576</v>
      </c>
      <c r="E4966" s="47">
        <v>20</v>
      </c>
      <c r="F4966" s="47">
        <v>23338</v>
      </c>
      <c r="G4966" s="47">
        <v>20879</v>
      </c>
    </row>
    <row r="4967" spans="3:7">
      <c r="C4967" s="49">
        <f t="shared" si="79"/>
        <v>7</v>
      </c>
      <c r="D4967" s="48">
        <v>42576</v>
      </c>
      <c r="E4967" s="47">
        <v>21</v>
      </c>
      <c r="F4967" s="47">
        <v>23184</v>
      </c>
      <c r="G4967" s="47">
        <v>20758</v>
      </c>
    </row>
    <row r="4968" spans="3:7">
      <c r="C4968" s="49">
        <f t="shared" si="79"/>
        <v>7</v>
      </c>
      <c r="D4968" s="48">
        <v>42576</v>
      </c>
      <c r="E4968" s="47">
        <v>22</v>
      </c>
      <c r="F4968" s="47">
        <v>21806</v>
      </c>
      <c r="G4968" s="47">
        <v>19463</v>
      </c>
    </row>
    <row r="4969" spans="3:7">
      <c r="C4969" s="49">
        <f t="shared" si="79"/>
        <v>7</v>
      </c>
      <c r="D4969" s="48">
        <v>42576</v>
      </c>
      <c r="E4969" s="47">
        <v>23</v>
      </c>
      <c r="F4969" s="47">
        <v>19849</v>
      </c>
      <c r="G4969" s="47">
        <v>17725</v>
      </c>
    </row>
    <row r="4970" spans="3:7">
      <c r="C4970" s="49">
        <f t="shared" si="79"/>
        <v>7</v>
      </c>
      <c r="D4970" s="48">
        <v>42576</v>
      </c>
      <c r="E4970" s="47">
        <v>24</v>
      </c>
      <c r="F4970" s="47">
        <v>18585</v>
      </c>
      <c r="G4970" s="47">
        <v>16186</v>
      </c>
    </row>
    <row r="4971" spans="3:7">
      <c r="C4971" s="49">
        <f t="shared" si="79"/>
        <v>7</v>
      </c>
      <c r="D4971" s="48">
        <v>42577</v>
      </c>
      <c r="E4971" s="47">
        <v>1</v>
      </c>
      <c r="F4971" s="47">
        <v>17553</v>
      </c>
      <c r="G4971" s="47">
        <v>14970</v>
      </c>
    </row>
    <row r="4972" spans="3:7">
      <c r="C4972" s="49">
        <f t="shared" si="79"/>
        <v>7</v>
      </c>
      <c r="D4972" s="48">
        <v>42577</v>
      </c>
      <c r="E4972" s="47">
        <v>2</v>
      </c>
      <c r="F4972" s="47">
        <v>16895</v>
      </c>
      <c r="G4972" s="47">
        <v>14316</v>
      </c>
    </row>
    <row r="4973" spans="3:7">
      <c r="C4973" s="49">
        <f t="shared" si="79"/>
        <v>7</v>
      </c>
      <c r="D4973" s="48">
        <v>42577</v>
      </c>
      <c r="E4973" s="47">
        <v>3</v>
      </c>
      <c r="F4973" s="47">
        <v>16408</v>
      </c>
      <c r="G4973" s="47">
        <v>13833</v>
      </c>
    </row>
    <row r="4974" spans="3:7">
      <c r="C4974" s="49">
        <f t="shared" si="79"/>
        <v>7</v>
      </c>
      <c r="D4974" s="48">
        <v>42577</v>
      </c>
      <c r="E4974" s="47">
        <v>4</v>
      </c>
      <c r="F4974" s="47">
        <v>16123</v>
      </c>
      <c r="G4974" s="47">
        <v>13615</v>
      </c>
    </row>
    <row r="4975" spans="3:7">
      <c r="C4975" s="49">
        <f t="shared" si="79"/>
        <v>7</v>
      </c>
      <c r="D4975" s="48">
        <v>42577</v>
      </c>
      <c r="E4975" s="47">
        <v>5</v>
      </c>
      <c r="F4975" s="47">
        <v>16521</v>
      </c>
      <c r="G4975" s="47">
        <v>14016</v>
      </c>
    </row>
    <row r="4976" spans="3:7">
      <c r="C4976" s="49">
        <f t="shared" si="79"/>
        <v>7</v>
      </c>
      <c r="D4976" s="48">
        <v>42577</v>
      </c>
      <c r="E4976" s="47">
        <v>6</v>
      </c>
      <c r="F4976" s="47">
        <v>17450</v>
      </c>
      <c r="G4976" s="47">
        <v>14876</v>
      </c>
    </row>
    <row r="4977" spans="3:7">
      <c r="C4977" s="49">
        <f t="shared" si="79"/>
        <v>7</v>
      </c>
      <c r="D4977" s="48">
        <v>42577</v>
      </c>
      <c r="E4977" s="47">
        <v>7</v>
      </c>
      <c r="F4977" s="47">
        <v>18820</v>
      </c>
      <c r="G4977" s="47">
        <v>16389</v>
      </c>
    </row>
    <row r="4978" spans="3:7">
      <c r="C4978" s="49">
        <f t="shared" si="79"/>
        <v>7</v>
      </c>
      <c r="D4978" s="48">
        <v>42577</v>
      </c>
      <c r="E4978" s="47">
        <v>8</v>
      </c>
      <c r="F4978" s="47">
        <v>20038</v>
      </c>
      <c r="G4978" s="47">
        <v>17522</v>
      </c>
    </row>
    <row r="4979" spans="3:7">
      <c r="C4979" s="49">
        <f t="shared" si="79"/>
        <v>7</v>
      </c>
      <c r="D4979" s="48">
        <v>42577</v>
      </c>
      <c r="E4979" s="47">
        <v>9</v>
      </c>
      <c r="F4979" s="47">
        <v>20753</v>
      </c>
      <c r="G4979" s="47">
        <v>18152</v>
      </c>
    </row>
    <row r="4980" spans="3:7">
      <c r="C4980" s="49">
        <f t="shared" si="79"/>
        <v>7</v>
      </c>
      <c r="D4980" s="48">
        <v>42577</v>
      </c>
      <c r="E4980" s="47">
        <v>10</v>
      </c>
      <c r="F4980" s="47">
        <v>21241</v>
      </c>
      <c r="G4980" s="47">
        <v>18711</v>
      </c>
    </row>
    <row r="4981" spans="3:7">
      <c r="C4981" s="49">
        <f t="shared" si="79"/>
        <v>7</v>
      </c>
      <c r="D4981" s="48">
        <v>42577</v>
      </c>
      <c r="E4981" s="47">
        <v>11</v>
      </c>
      <c r="F4981" s="47">
        <v>21712</v>
      </c>
      <c r="G4981" s="47">
        <v>19227</v>
      </c>
    </row>
    <row r="4982" spans="3:7">
      <c r="C4982" s="49">
        <f t="shared" si="79"/>
        <v>7</v>
      </c>
      <c r="D4982" s="48">
        <v>42577</v>
      </c>
      <c r="E4982" s="47">
        <v>12</v>
      </c>
      <c r="F4982" s="47">
        <v>21971</v>
      </c>
      <c r="G4982" s="47">
        <v>19625</v>
      </c>
    </row>
    <row r="4983" spans="3:7">
      <c r="C4983" s="49">
        <f t="shared" si="79"/>
        <v>7</v>
      </c>
      <c r="D4983" s="48">
        <v>42577</v>
      </c>
      <c r="E4983" s="47">
        <v>13</v>
      </c>
      <c r="F4983" s="47">
        <v>22471</v>
      </c>
      <c r="G4983" s="47">
        <v>20003</v>
      </c>
    </row>
    <row r="4984" spans="3:7">
      <c r="C4984" s="49">
        <f t="shared" si="79"/>
        <v>7</v>
      </c>
      <c r="D4984" s="48">
        <v>42577</v>
      </c>
      <c r="E4984" s="47">
        <v>14</v>
      </c>
      <c r="F4984" s="47">
        <v>22803</v>
      </c>
      <c r="G4984" s="47">
        <v>20331</v>
      </c>
    </row>
    <row r="4985" spans="3:7">
      <c r="C4985" s="49">
        <f t="shared" si="79"/>
        <v>7</v>
      </c>
      <c r="D4985" s="48">
        <v>42577</v>
      </c>
      <c r="E4985" s="47">
        <v>15</v>
      </c>
      <c r="F4985" s="47">
        <v>23082</v>
      </c>
      <c r="G4985" s="47">
        <v>20660</v>
      </c>
    </row>
    <row r="4986" spans="3:7">
      <c r="C4986" s="49">
        <f t="shared" si="79"/>
        <v>7</v>
      </c>
      <c r="D4986" s="48">
        <v>42577</v>
      </c>
      <c r="E4986" s="47">
        <v>16</v>
      </c>
      <c r="F4986" s="47">
        <v>23457</v>
      </c>
      <c r="G4986" s="47">
        <v>21122</v>
      </c>
    </row>
    <row r="4987" spans="3:7">
      <c r="C4987" s="49">
        <f t="shared" si="79"/>
        <v>7</v>
      </c>
      <c r="D4987" s="48">
        <v>42577</v>
      </c>
      <c r="E4987" s="47">
        <v>17</v>
      </c>
      <c r="F4987" s="47">
        <v>23678</v>
      </c>
      <c r="G4987" s="47">
        <v>21458</v>
      </c>
    </row>
    <row r="4988" spans="3:7">
      <c r="C4988" s="49">
        <f t="shared" si="79"/>
        <v>7</v>
      </c>
      <c r="D4988" s="48">
        <v>42577</v>
      </c>
      <c r="E4988" s="47">
        <v>18</v>
      </c>
      <c r="F4988" s="47">
        <v>23431</v>
      </c>
      <c r="G4988" s="47">
        <v>21417</v>
      </c>
    </row>
    <row r="4989" spans="3:7">
      <c r="C4989" s="49">
        <f t="shared" si="79"/>
        <v>7</v>
      </c>
      <c r="D4989" s="48">
        <v>42577</v>
      </c>
      <c r="E4989" s="47">
        <v>19</v>
      </c>
      <c r="F4989" s="47">
        <v>23253</v>
      </c>
      <c r="G4989" s="47">
        <v>21394</v>
      </c>
    </row>
    <row r="4990" spans="3:7">
      <c r="C4990" s="49">
        <f t="shared" si="79"/>
        <v>7</v>
      </c>
      <c r="D4990" s="48">
        <v>42577</v>
      </c>
      <c r="E4990" s="47">
        <v>20</v>
      </c>
      <c r="F4990" s="47">
        <v>22908</v>
      </c>
      <c r="G4990" s="47">
        <v>21074</v>
      </c>
    </row>
    <row r="4991" spans="3:7">
      <c r="C4991" s="49">
        <f t="shared" si="79"/>
        <v>7</v>
      </c>
      <c r="D4991" s="48">
        <v>42577</v>
      </c>
      <c r="E4991" s="47">
        <v>21</v>
      </c>
      <c r="F4991" s="47">
        <v>22314</v>
      </c>
      <c r="G4991" s="47">
        <v>20812</v>
      </c>
    </row>
    <row r="4992" spans="3:7">
      <c r="C4992" s="49">
        <f t="shared" si="79"/>
        <v>7</v>
      </c>
      <c r="D4992" s="48">
        <v>42577</v>
      </c>
      <c r="E4992" s="47">
        <v>22</v>
      </c>
      <c r="F4992" s="47">
        <v>21288</v>
      </c>
      <c r="G4992" s="47">
        <v>19572</v>
      </c>
    </row>
    <row r="4993" spans="3:7">
      <c r="C4993" s="49">
        <f t="shared" si="79"/>
        <v>7</v>
      </c>
      <c r="D4993" s="48">
        <v>42577</v>
      </c>
      <c r="E4993" s="47">
        <v>23</v>
      </c>
      <c r="F4993" s="47">
        <v>19900</v>
      </c>
      <c r="G4993" s="47">
        <v>17669</v>
      </c>
    </row>
    <row r="4994" spans="3:7">
      <c r="C4994" s="49">
        <f t="shared" si="79"/>
        <v>7</v>
      </c>
      <c r="D4994" s="48">
        <v>42577</v>
      </c>
      <c r="E4994" s="47">
        <v>24</v>
      </c>
      <c r="F4994" s="47">
        <v>18369</v>
      </c>
      <c r="G4994" s="47">
        <v>16249</v>
      </c>
    </row>
    <row r="4995" spans="3:7">
      <c r="C4995" s="49">
        <f t="shared" si="79"/>
        <v>7</v>
      </c>
      <c r="D4995" s="48">
        <v>42578</v>
      </c>
      <c r="E4995" s="47">
        <v>1</v>
      </c>
      <c r="F4995" s="47">
        <v>17332</v>
      </c>
      <c r="G4995" s="47">
        <v>15051</v>
      </c>
    </row>
    <row r="4996" spans="3:7">
      <c r="C4996" s="49">
        <f t="shared" ref="C4996:C5059" si="80">MONTH(D4996)</f>
        <v>7</v>
      </c>
      <c r="D4996" s="48">
        <v>42578</v>
      </c>
      <c r="E4996" s="47">
        <v>2</v>
      </c>
      <c r="F4996" s="47">
        <v>16844</v>
      </c>
      <c r="G4996" s="47">
        <v>14517</v>
      </c>
    </row>
    <row r="4997" spans="3:7">
      <c r="C4997" s="49">
        <f t="shared" si="80"/>
        <v>7</v>
      </c>
      <c r="D4997" s="48">
        <v>42578</v>
      </c>
      <c r="E4997" s="47">
        <v>3</v>
      </c>
      <c r="F4997" s="47">
        <v>16520</v>
      </c>
      <c r="G4997" s="47">
        <v>13962</v>
      </c>
    </row>
    <row r="4998" spans="3:7">
      <c r="C4998" s="49">
        <f t="shared" si="80"/>
        <v>7</v>
      </c>
      <c r="D4998" s="48">
        <v>42578</v>
      </c>
      <c r="E4998" s="47">
        <v>4</v>
      </c>
      <c r="F4998" s="47">
        <v>16371</v>
      </c>
      <c r="G4998" s="47">
        <v>13883</v>
      </c>
    </row>
    <row r="4999" spans="3:7">
      <c r="C4999" s="49">
        <f t="shared" si="80"/>
        <v>7</v>
      </c>
      <c r="D4999" s="48">
        <v>42578</v>
      </c>
      <c r="E4999" s="47">
        <v>5</v>
      </c>
      <c r="F4999" s="47">
        <v>16594</v>
      </c>
      <c r="G4999" s="47">
        <v>14121</v>
      </c>
    </row>
    <row r="5000" spans="3:7">
      <c r="C5000" s="49">
        <f t="shared" si="80"/>
        <v>7</v>
      </c>
      <c r="D5000" s="48">
        <v>42578</v>
      </c>
      <c r="E5000" s="47">
        <v>6</v>
      </c>
      <c r="F5000" s="47">
        <v>17360</v>
      </c>
      <c r="G5000" s="47">
        <v>14960</v>
      </c>
    </row>
    <row r="5001" spans="3:7">
      <c r="C5001" s="49">
        <f t="shared" si="80"/>
        <v>7</v>
      </c>
      <c r="D5001" s="48">
        <v>42578</v>
      </c>
      <c r="E5001" s="47">
        <v>7</v>
      </c>
      <c r="F5001" s="47">
        <v>18724</v>
      </c>
      <c r="G5001" s="47">
        <v>16437</v>
      </c>
    </row>
    <row r="5002" spans="3:7">
      <c r="C5002" s="49">
        <f t="shared" si="80"/>
        <v>7</v>
      </c>
      <c r="D5002" s="48">
        <v>42578</v>
      </c>
      <c r="E5002" s="47">
        <v>8</v>
      </c>
      <c r="F5002" s="47">
        <v>19965</v>
      </c>
      <c r="G5002" s="47">
        <v>17681</v>
      </c>
    </row>
    <row r="5003" spans="3:7">
      <c r="C5003" s="49">
        <f t="shared" si="80"/>
        <v>7</v>
      </c>
      <c r="D5003" s="48">
        <v>42578</v>
      </c>
      <c r="E5003" s="47">
        <v>9</v>
      </c>
      <c r="F5003" s="47">
        <v>20980</v>
      </c>
      <c r="G5003" s="47">
        <v>18577</v>
      </c>
    </row>
    <row r="5004" spans="3:7">
      <c r="C5004" s="49">
        <f t="shared" si="80"/>
        <v>7</v>
      </c>
      <c r="D5004" s="48">
        <v>42578</v>
      </c>
      <c r="E5004" s="47">
        <v>10</v>
      </c>
      <c r="F5004" s="47">
        <v>21334</v>
      </c>
      <c r="G5004" s="47">
        <v>19305</v>
      </c>
    </row>
    <row r="5005" spans="3:7">
      <c r="C5005" s="49">
        <f t="shared" si="80"/>
        <v>7</v>
      </c>
      <c r="D5005" s="48">
        <v>42578</v>
      </c>
      <c r="E5005" s="47">
        <v>11</v>
      </c>
      <c r="F5005" s="47">
        <v>22158</v>
      </c>
      <c r="G5005" s="47">
        <v>19942</v>
      </c>
    </row>
    <row r="5006" spans="3:7">
      <c r="C5006" s="49">
        <f t="shared" si="80"/>
        <v>7</v>
      </c>
      <c r="D5006" s="48">
        <v>42578</v>
      </c>
      <c r="E5006" s="47">
        <v>12</v>
      </c>
      <c r="F5006" s="47">
        <v>22601</v>
      </c>
      <c r="G5006" s="47">
        <v>20467</v>
      </c>
    </row>
    <row r="5007" spans="3:7">
      <c r="C5007" s="49">
        <f t="shared" si="80"/>
        <v>7</v>
      </c>
      <c r="D5007" s="48">
        <v>42578</v>
      </c>
      <c r="E5007" s="47">
        <v>13</v>
      </c>
      <c r="F5007" s="47">
        <v>23156</v>
      </c>
      <c r="G5007" s="47">
        <v>20955</v>
      </c>
    </row>
    <row r="5008" spans="3:7">
      <c r="C5008" s="49">
        <f t="shared" si="80"/>
        <v>7</v>
      </c>
      <c r="D5008" s="48">
        <v>42578</v>
      </c>
      <c r="E5008" s="47">
        <v>14</v>
      </c>
      <c r="F5008" s="47">
        <v>23467</v>
      </c>
      <c r="G5008" s="47">
        <v>21319</v>
      </c>
    </row>
    <row r="5009" spans="3:7">
      <c r="C5009" s="49">
        <f t="shared" si="80"/>
        <v>7</v>
      </c>
      <c r="D5009" s="48">
        <v>42578</v>
      </c>
      <c r="E5009" s="47">
        <v>15</v>
      </c>
      <c r="F5009" s="47">
        <v>23652</v>
      </c>
      <c r="G5009" s="47">
        <v>21617</v>
      </c>
    </row>
    <row r="5010" spans="3:7">
      <c r="C5010" s="49">
        <f t="shared" si="80"/>
        <v>7</v>
      </c>
      <c r="D5010" s="48">
        <v>42578</v>
      </c>
      <c r="E5010" s="47">
        <v>16</v>
      </c>
      <c r="F5010" s="47">
        <v>23728</v>
      </c>
      <c r="G5010" s="47">
        <v>21732</v>
      </c>
    </row>
    <row r="5011" spans="3:7">
      <c r="C5011" s="49">
        <f t="shared" si="80"/>
        <v>7</v>
      </c>
      <c r="D5011" s="48">
        <v>42578</v>
      </c>
      <c r="E5011" s="47">
        <v>17</v>
      </c>
      <c r="F5011" s="47">
        <v>23658</v>
      </c>
      <c r="G5011" s="47">
        <v>21711</v>
      </c>
    </row>
    <row r="5012" spans="3:7">
      <c r="C5012" s="49">
        <f t="shared" si="80"/>
        <v>7</v>
      </c>
      <c r="D5012" s="48">
        <v>42578</v>
      </c>
      <c r="E5012" s="47">
        <v>18</v>
      </c>
      <c r="F5012" s="47">
        <v>23609</v>
      </c>
      <c r="G5012" s="47">
        <v>21506</v>
      </c>
    </row>
    <row r="5013" spans="3:7">
      <c r="C5013" s="49">
        <f t="shared" si="80"/>
        <v>7</v>
      </c>
      <c r="D5013" s="48">
        <v>42578</v>
      </c>
      <c r="E5013" s="47">
        <v>19</v>
      </c>
      <c r="F5013" s="47">
        <v>23378</v>
      </c>
      <c r="G5013" s="47">
        <v>21307</v>
      </c>
    </row>
    <row r="5014" spans="3:7">
      <c r="C5014" s="49">
        <f t="shared" si="80"/>
        <v>7</v>
      </c>
      <c r="D5014" s="48">
        <v>42578</v>
      </c>
      <c r="E5014" s="47">
        <v>20</v>
      </c>
      <c r="F5014" s="47">
        <v>22897</v>
      </c>
      <c r="G5014" s="47">
        <v>20905</v>
      </c>
    </row>
    <row r="5015" spans="3:7">
      <c r="C5015" s="49">
        <f t="shared" si="80"/>
        <v>7</v>
      </c>
      <c r="D5015" s="48">
        <v>42578</v>
      </c>
      <c r="E5015" s="47">
        <v>21</v>
      </c>
      <c r="F5015" s="47">
        <v>23267</v>
      </c>
      <c r="G5015" s="47">
        <v>21123</v>
      </c>
    </row>
    <row r="5016" spans="3:7">
      <c r="C5016" s="49">
        <f t="shared" si="80"/>
        <v>7</v>
      </c>
      <c r="D5016" s="48">
        <v>42578</v>
      </c>
      <c r="E5016" s="47">
        <v>22</v>
      </c>
      <c r="F5016" s="47">
        <v>22000</v>
      </c>
      <c r="G5016" s="47">
        <v>20153</v>
      </c>
    </row>
    <row r="5017" spans="3:7">
      <c r="C5017" s="49">
        <f t="shared" si="80"/>
        <v>7</v>
      </c>
      <c r="D5017" s="48">
        <v>42578</v>
      </c>
      <c r="E5017" s="47">
        <v>23</v>
      </c>
      <c r="F5017" s="47">
        <v>20160</v>
      </c>
      <c r="G5017" s="47">
        <v>18342</v>
      </c>
    </row>
    <row r="5018" spans="3:7">
      <c r="C5018" s="49">
        <f t="shared" si="80"/>
        <v>7</v>
      </c>
      <c r="D5018" s="48">
        <v>42578</v>
      </c>
      <c r="E5018" s="47">
        <v>24</v>
      </c>
      <c r="F5018" s="47">
        <v>18808</v>
      </c>
      <c r="G5018" s="47">
        <v>16929</v>
      </c>
    </row>
    <row r="5019" spans="3:7">
      <c r="C5019" s="49">
        <f t="shared" si="80"/>
        <v>7</v>
      </c>
      <c r="D5019" s="48">
        <v>42579</v>
      </c>
      <c r="E5019" s="47">
        <v>1</v>
      </c>
      <c r="F5019" s="47">
        <v>18388</v>
      </c>
      <c r="G5019" s="47">
        <v>15959</v>
      </c>
    </row>
    <row r="5020" spans="3:7">
      <c r="C5020" s="49">
        <f t="shared" si="80"/>
        <v>7</v>
      </c>
      <c r="D5020" s="48">
        <v>42579</v>
      </c>
      <c r="E5020" s="47">
        <v>2</v>
      </c>
      <c r="F5020" s="47">
        <v>17690</v>
      </c>
      <c r="G5020" s="47">
        <v>15275</v>
      </c>
    </row>
    <row r="5021" spans="3:7">
      <c r="C5021" s="49">
        <f t="shared" si="80"/>
        <v>7</v>
      </c>
      <c r="D5021" s="48">
        <v>42579</v>
      </c>
      <c r="E5021" s="47">
        <v>3</v>
      </c>
      <c r="F5021" s="47">
        <v>17200</v>
      </c>
      <c r="G5021" s="47">
        <v>14839</v>
      </c>
    </row>
    <row r="5022" spans="3:7">
      <c r="C5022" s="49">
        <f t="shared" si="80"/>
        <v>7</v>
      </c>
      <c r="D5022" s="48">
        <v>42579</v>
      </c>
      <c r="E5022" s="47">
        <v>4</v>
      </c>
      <c r="F5022" s="47">
        <v>17182</v>
      </c>
      <c r="G5022" s="47">
        <v>14696</v>
      </c>
    </row>
    <row r="5023" spans="3:7">
      <c r="C5023" s="49">
        <f t="shared" si="80"/>
        <v>7</v>
      </c>
      <c r="D5023" s="48">
        <v>42579</v>
      </c>
      <c r="E5023" s="47">
        <v>5</v>
      </c>
      <c r="F5023" s="47">
        <v>17331</v>
      </c>
      <c r="G5023" s="47">
        <v>14917</v>
      </c>
    </row>
    <row r="5024" spans="3:7">
      <c r="C5024" s="49">
        <f t="shared" si="80"/>
        <v>7</v>
      </c>
      <c r="D5024" s="48">
        <v>42579</v>
      </c>
      <c r="E5024" s="47">
        <v>6</v>
      </c>
      <c r="F5024" s="47">
        <v>18065</v>
      </c>
      <c r="G5024" s="47">
        <v>15804</v>
      </c>
    </row>
    <row r="5025" spans="3:7">
      <c r="C5025" s="49">
        <f t="shared" si="80"/>
        <v>7</v>
      </c>
      <c r="D5025" s="48">
        <v>42579</v>
      </c>
      <c r="E5025" s="47">
        <v>7</v>
      </c>
      <c r="F5025" s="47">
        <v>18933</v>
      </c>
      <c r="G5025" s="47">
        <v>17104</v>
      </c>
    </row>
    <row r="5026" spans="3:7">
      <c r="C5026" s="49">
        <f t="shared" si="80"/>
        <v>7</v>
      </c>
      <c r="D5026" s="48">
        <v>42579</v>
      </c>
      <c r="E5026" s="47">
        <v>8</v>
      </c>
      <c r="F5026" s="47">
        <v>19906</v>
      </c>
      <c r="G5026" s="47">
        <v>18297</v>
      </c>
    </row>
    <row r="5027" spans="3:7">
      <c r="C5027" s="49">
        <f t="shared" si="80"/>
        <v>7</v>
      </c>
      <c r="D5027" s="48">
        <v>42579</v>
      </c>
      <c r="E5027" s="47">
        <v>9</v>
      </c>
      <c r="F5027" s="47">
        <v>21122</v>
      </c>
      <c r="G5027" s="47">
        <v>18974</v>
      </c>
    </row>
    <row r="5028" spans="3:7">
      <c r="C5028" s="49">
        <f t="shared" si="80"/>
        <v>7</v>
      </c>
      <c r="D5028" s="48">
        <v>42579</v>
      </c>
      <c r="E5028" s="47">
        <v>10</v>
      </c>
      <c r="F5028" s="47">
        <v>22029</v>
      </c>
      <c r="G5028" s="47">
        <v>19692</v>
      </c>
    </row>
    <row r="5029" spans="3:7">
      <c r="C5029" s="49">
        <f t="shared" si="80"/>
        <v>7</v>
      </c>
      <c r="D5029" s="48">
        <v>42579</v>
      </c>
      <c r="E5029" s="47">
        <v>11</v>
      </c>
      <c r="F5029" s="47">
        <v>22554</v>
      </c>
      <c r="G5029" s="47">
        <v>20153</v>
      </c>
    </row>
    <row r="5030" spans="3:7">
      <c r="C5030" s="49">
        <f t="shared" si="80"/>
        <v>7</v>
      </c>
      <c r="D5030" s="48">
        <v>42579</v>
      </c>
      <c r="E5030" s="47">
        <v>12</v>
      </c>
      <c r="F5030" s="47">
        <v>22803</v>
      </c>
      <c r="G5030" s="47">
        <v>20451</v>
      </c>
    </row>
    <row r="5031" spans="3:7">
      <c r="C5031" s="49">
        <f t="shared" si="80"/>
        <v>7</v>
      </c>
      <c r="D5031" s="48">
        <v>42579</v>
      </c>
      <c r="E5031" s="47">
        <v>13</v>
      </c>
      <c r="F5031" s="47">
        <v>23027</v>
      </c>
      <c r="G5031" s="47">
        <v>20750</v>
      </c>
    </row>
    <row r="5032" spans="3:7">
      <c r="C5032" s="49">
        <f t="shared" si="80"/>
        <v>7</v>
      </c>
      <c r="D5032" s="48">
        <v>42579</v>
      </c>
      <c r="E5032" s="47">
        <v>14</v>
      </c>
      <c r="F5032" s="47">
        <v>23087</v>
      </c>
      <c r="G5032" s="47">
        <v>20766</v>
      </c>
    </row>
    <row r="5033" spans="3:7">
      <c r="C5033" s="49">
        <f t="shared" si="80"/>
        <v>7</v>
      </c>
      <c r="D5033" s="48">
        <v>42579</v>
      </c>
      <c r="E5033" s="47">
        <v>15</v>
      </c>
      <c r="F5033" s="47">
        <v>23434</v>
      </c>
      <c r="G5033" s="47">
        <v>21110</v>
      </c>
    </row>
    <row r="5034" spans="3:7">
      <c r="C5034" s="49">
        <f t="shared" si="80"/>
        <v>7</v>
      </c>
      <c r="D5034" s="48">
        <v>42579</v>
      </c>
      <c r="E5034" s="47">
        <v>16</v>
      </c>
      <c r="F5034" s="47">
        <v>23500</v>
      </c>
      <c r="G5034" s="47">
        <v>21290</v>
      </c>
    </row>
    <row r="5035" spans="3:7">
      <c r="C5035" s="49">
        <f t="shared" si="80"/>
        <v>7</v>
      </c>
      <c r="D5035" s="48">
        <v>42579</v>
      </c>
      <c r="E5035" s="47">
        <v>17</v>
      </c>
      <c r="F5035" s="47">
        <v>23457</v>
      </c>
      <c r="G5035" s="47">
        <v>21365</v>
      </c>
    </row>
    <row r="5036" spans="3:7">
      <c r="C5036" s="49">
        <f t="shared" si="80"/>
        <v>7</v>
      </c>
      <c r="D5036" s="48">
        <v>42579</v>
      </c>
      <c r="E5036" s="47">
        <v>18</v>
      </c>
      <c r="F5036" s="47">
        <v>22850</v>
      </c>
      <c r="G5036" s="47">
        <v>21073</v>
      </c>
    </row>
    <row r="5037" spans="3:7">
      <c r="C5037" s="49">
        <f t="shared" si="80"/>
        <v>7</v>
      </c>
      <c r="D5037" s="48">
        <v>42579</v>
      </c>
      <c r="E5037" s="47">
        <v>19</v>
      </c>
      <c r="F5037" s="47">
        <v>22642</v>
      </c>
      <c r="G5037" s="47">
        <v>20888</v>
      </c>
    </row>
    <row r="5038" spans="3:7">
      <c r="C5038" s="49">
        <f t="shared" si="80"/>
        <v>7</v>
      </c>
      <c r="D5038" s="48">
        <v>42579</v>
      </c>
      <c r="E5038" s="47">
        <v>20</v>
      </c>
      <c r="F5038" s="47">
        <v>22527</v>
      </c>
      <c r="G5038" s="47">
        <v>20695</v>
      </c>
    </row>
    <row r="5039" spans="3:7">
      <c r="C5039" s="49">
        <f t="shared" si="80"/>
        <v>7</v>
      </c>
      <c r="D5039" s="48">
        <v>42579</v>
      </c>
      <c r="E5039" s="47">
        <v>21</v>
      </c>
      <c r="F5039" s="47">
        <v>23115</v>
      </c>
      <c r="G5039" s="47">
        <v>20864</v>
      </c>
    </row>
    <row r="5040" spans="3:7">
      <c r="C5040" s="49">
        <f t="shared" si="80"/>
        <v>7</v>
      </c>
      <c r="D5040" s="48">
        <v>42579</v>
      </c>
      <c r="E5040" s="47">
        <v>22</v>
      </c>
      <c r="F5040" s="47">
        <v>21803</v>
      </c>
      <c r="G5040" s="47">
        <v>19567</v>
      </c>
    </row>
    <row r="5041" spans="3:7">
      <c r="C5041" s="49">
        <f t="shared" si="80"/>
        <v>7</v>
      </c>
      <c r="D5041" s="48">
        <v>42579</v>
      </c>
      <c r="E5041" s="47">
        <v>23</v>
      </c>
      <c r="F5041" s="47">
        <v>19925</v>
      </c>
      <c r="G5041" s="47">
        <v>17673</v>
      </c>
    </row>
    <row r="5042" spans="3:7">
      <c r="C5042" s="49">
        <f t="shared" si="80"/>
        <v>7</v>
      </c>
      <c r="D5042" s="48">
        <v>42579</v>
      </c>
      <c r="E5042" s="47">
        <v>24</v>
      </c>
      <c r="F5042" s="47">
        <v>18770</v>
      </c>
      <c r="G5042" s="47">
        <v>16052</v>
      </c>
    </row>
    <row r="5043" spans="3:7">
      <c r="C5043" s="49">
        <f t="shared" si="80"/>
        <v>7</v>
      </c>
      <c r="D5043" s="48">
        <v>42580</v>
      </c>
      <c r="E5043" s="47">
        <v>1</v>
      </c>
      <c r="F5043" s="47">
        <v>17919</v>
      </c>
      <c r="G5043" s="47">
        <v>15234</v>
      </c>
    </row>
    <row r="5044" spans="3:7">
      <c r="C5044" s="49">
        <f t="shared" si="80"/>
        <v>7</v>
      </c>
      <c r="D5044" s="48">
        <v>42580</v>
      </c>
      <c r="E5044" s="47">
        <v>2</v>
      </c>
      <c r="F5044" s="47">
        <v>17184</v>
      </c>
      <c r="G5044" s="47">
        <v>14496</v>
      </c>
    </row>
    <row r="5045" spans="3:7">
      <c r="C5045" s="49">
        <f t="shared" si="80"/>
        <v>7</v>
      </c>
      <c r="D5045" s="48">
        <v>42580</v>
      </c>
      <c r="E5045" s="47">
        <v>3</v>
      </c>
      <c r="F5045" s="47">
        <v>16880</v>
      </c>
      <c r="G5045" s="47">
        <v>14132</v>
      </c>
    </row>
    <row r="5046" spans="3:7">
      <c r="C5046" s="49">
        <f t="shared" si="80"/>
        <v>7</v>
      </c>
      <c r="D5046" s="48">
        <v>42580</v>
      </c>
      <c r="E5046" s="47">
        <v>4</v>
      </c>
      <c r="F5046" s="47">
        <v>16462</v>
      </c>
      <c r="G5046" s="47">
        <v>13883</v>
      </c>
    </row>
    <row r="5047" spans="3:7">
      <c r="C5047" s="49">
        <f t="shared" si="80"/>
        <v>7</v>
      </c>
      <c r="D5047" s="48">
        <v>42580</v>
      </c>
      <c r="E5047" s="47">
        <v>5</v>
      </c>
      <c r="F5047" s="47">
        <v>16805</v>
      </c>
      <c r="G5047" s="47">
        <v>14118</v>
      </c>
    </row>
    <row r="5048" spans="3:7">
      <c r="C5048" s="49">
        <f t="shared" si="80"/>
        <v>7</v>
      </c>
      <c r="D5048" s="48">
        <v>42580</v>
      </c>
      <c r="E5048" s="47">
        <v>6</v>
      </c>
      <c r="F5048" s="47">
        <v>17542</v>
      </c>
      <c r="G5048" s="47">
        <v>14922</v>
      </c>
    </row>
    <row r="5049" spans="3:7">
      <c r="C5049" s="49">
        <f t="shared" si="80"/>
        <v>7</v>
      </c>
      <c r="D5049" s="48">
        <v>42580</v>
      </c>
      <c r="E5049" s="47">
        <v>7</v>
      </c>
      <c r="F5049" s="47">
        <v>18542</v>
      </c>
      <c r="G5049" s="47">
        <v>16076</v>
      </c>
    </row>
    <row r="5050" spans="3:7">
      <c r="C5050" s="49">
        <f t="shared" si="80"/>
        <v>7</v>
      </c>
      <c r="D5050" s="48">
        <v>42580</v>
      </c>
      <c r="E5050" s="47">
        <v>8</v>
      </c>
      <c r="F5050" s="47">
        <v>19214</v>
      </c>
      <c r="G5050" s="47">
        <v>17001</v>
      </c>
    </row>
    <row r="5051" spans="3:7">
      <c r="C5051" s="49">
        <f t="shared" si="80"/>
        <v>7</v>
      </c>
      <c r="D5051" s="48">
        <v>42580</v>
      </c>
      <c r="E5051" s="47">
        <v>9</v>
      </c>
      <c r="F5051" s="47">
        <v>20308</v>
      </c>
      <c r="G5051" s="47">
        <v>17646</v>
      </c>
    </row>
    <row r="5052" spans="3:7">
      <c r="C5052" s="49">
        <f t="shared" si="80"/>
        <v>7</v>
      </c>
      <c r="D5052" s="48">
        <v>42580</v>
      </c>
      <c r="E5052" s="47">
        <v>10</v>
      </c>
      <c r="F5052" s="47">
        <v>20601</v>
      </c>
      <c r="G5052" s="47">
        <v>18096</v>
      </c>
    </row>
    <row r="5053" spans="3:7">
      <c r="C5053" s="49">
        <f t="shared" si="80"/>
        <v>7</v>
      </c>
      <c r="D5053" s="48">
        <v>42580</v>
      </c>
      <c r="E5053" s="47">
        <v>11</v>
      </c>
      <c r="F5053" s="47">
        <v>21011</v>
      </c>
      <c r="G5053" s="47">
        <v>18463</v>
      </c>
    </row>
    <row r="5054" spans="3:7">
      <c r="C5054" s="49">
        <f t="shared" si="80"/>
        <v>7</v>
      </c>
      <c r="D5054" s="48">
        <v>42580</v>
      </c>
      <c r="E5054" s="47">
        <v>12</v>
      </c>
      <c r="F5054" s="47">
        <v>21252</v>
      </c>
      <c r="G5054" s="47">
        <v>18779</v>
      </c>
    </row>
    <row r="5055" spans="3:7">
      <c r="C5055" s="49">
        <f t="shared" si="80"/>
        <v>7</v>
      </c>
      <c r="D5055" s="48">
        <v>42580</v>
      </c>
      <c r="E5055" s="47">
        <v>13</v>
      </c>
      <c r="F5055" s="47">
        <v>21539</v>
      </c>
      <c r="G5055" s="47">
        <v>19031</v>
      </c>
    </row>
    <row r="5056" spans="3:7">
      <c r="C5056" s="49">
        <f t="shared" si="80"/>
        <v>7</v>
      </c>
      <c r="D5056" s="48">
        <v>42580</v>
      </c>
      <c r="E5056" s="47">
        <v>14</v>
      </c>
      <c r="F5056" s="47">
        <v>21723</v>
      </c>
      <c r="G5056" s="47">
        <v>19279</v>
      </c>
    </row>
    <row r="5057" spans="3:7">
      <c r="C5057" s="49">
        <f t="shared" si="80"/>
        <v>7</v>
      </c>
      <c r="D5057" s="48">
        <v>42580</v>
      </c>
      <c r="E5057" s="47">
        <v>15</v>
      </c>
      <c r="F5057" s="47">
        <v>21990</v>
      </c>
      <c r="G5057" s="47">
        <v>19483</v>
      </c>
    </row>
    <row r="5058" spans="3:7">
      <c r="C5058" s="49">
        <f t="shared" si="80"/>
        <v>7</v>
      </c>
      <c r="D5058" s="48">
        <v>42580</v>
      </c>
      <c r="E5058" s="47">
        <v>16</v>
      </c>
      <c r="F5058" s="47">
        <v>21953</v>
      </c>
      <c r="G5058" s="47">
        <v>19640</v>
      </c>
    </row>
    <row r="5059" spans="3:7">
      <c r="C5059" s="49">
        <f t="shared" si="80"/>
        <v>7</v>
      </c>
      <c r="D5059" s="48">
        <v>42580</v>
      </c>
      <c r="E5059" s="47">
        <v>17</v>
      </c>
      <c r="F5059" s="47">
        <v>22267</v>
      </c>
      <c r="G5059" s="47">
        <v>19783</v>
      </c>
    </row>
    <row r="5060" spans="3:7">
      <c r="C5060" s="49">
        <f t="shared" ref="C5060:C5123" si="81">MONTH(D5060)</f>
        <v>7</v>
      </c>
      <c r="D5060" s="48">
        <v>42580</v>
      </c>
      <c r="E5060" s="47">
        <v>18</v>
      </c>
      <c r="F5060" s="47">
        <v>22460</v>
      </c>
      <c r="G5060" s="47">
        <v>19703</v>
      </c>
    </row>
    <row r="5061" spans="3:7">
      <c r="C5061" s="49">
        <f t="shared" si="81"/>
        <v>7</v>
      </c>
      <c r="D5061" s="48">
        <v>42580</v>
      </c>
      <c r="E5061" s="47">
        <v>19</v>
      </c>
      <c r="F5061" s="47">
        <v>22222</v>
      </c>
      <c r="G5061" s="47">
        <v>19444</v>
      </c>
    </row>
    <row r="5062" spans="3:7">
      <c r="C5062" s="49">
        <f t="shared" si="81"/>
        <v>7</v>
      </c>
      <c r="D5062" s="48">
        <v>42580</v>
      </c>
      <c r="E5062" s="47">
        <v>20</v>
      </c>
      <c r="F5062" s="47">
        <v>21807</v>
      </c>
      <c r="G5062" s="47">
        <v>19019</v>
      </c>
    </row>
    <row r="5063" spans="3:7">
      <c r="C5063" s="49">
        <f t="shared" si="81"/>
        <v>7</v>
      </c>
      <c r="D5063" s="48">
        <v>42580</v>
      </c>
      <c r="E5063" s="47">
        <v>21</v>
      </c>
      <c r="F5063" s="47">
        <v>21394</v>
      </c>
      <c r="G5063" s="47">
        <v>18864</v>
      </c>
    </row>
    <row r="5064" spans="3:7">
      <c r="C5064" s="49">
        <f t="shared" si="81"/>
        <v>7</v>
      </c>
      <c r="D5064" s="48">
        <v>42580</v>
      </c>
      <c r="E5064" s="47">
        <v>22</v>
      </c>
      <c r="F5064" s="47">
        <v>19945</v>
      </c>
      <c r="G5064" s="47">
        <v>17730</v>
      </c>
    </row>
    <row r="5065" spans="3:7">
      <c r="C5065" s="49">
        <f t="shared" si="81"/>
        <v>7</v>
      </c>
      <c r="D5065" s="48">
        <v>42580</v>
      </c>
      <c r="E5065" s="47">
        <v>23</v>
      </c>
      <c r="F5065" s="47">
        <v>18596</v>
      </c>
      <c r="G5065" s="47">
        <v>16184</v>
      </c>
    </row>
    <row r="5066" spans="3:7">
      <c r="C5066" s="49">
        <f t="shared" si="81"/>
        <v>7</v>
      </c>
      <c r="D5066" s="48">
        <v>42580</v>
      </c>
      <c r="E5066" s="47">
        <v>24</v>
      </c>
      <c r="F5066" s="47">
        <v>17656</v>
      </c>
      <c r="G5066" s="47">
        <v>14915</v>
      </c>
    </row>
    <row r="5067" spans="3:7">
      <c r="C5067" s="49">
        <f t="shared" si="81"/>
        <v>7</v>
      </c>
      <c r="D5067" s="48">
        <v>42581</v>
      </c>
      <c r="E5067" s="47">
        <v>1</v>
      </c>
      <c r="F5067" s="47">
        <v>17122</v>
      </c>
      <c r="G5067" s="47">
        <v>14059</v>
      </c>
    </row>
    <row r="5068" spans="3:7">
      <c r="C5068" s="49">
        <f t="shared" si="81"/>
        <v>7</v>
      </c>
      <c r="D5068" s="48">
        <v>42581</v>
      </c>
      <c r="E5068" s="47">
        <v>2</v>
      </c>
      <c r="F5068" s="47">
        <v>16734</v>
      </c>
      <c r="G5068" s="47">
        <v>13451</v>
      </c>
    </row>
    <row r="5069" spans="3:7">
      <c r="C5069" s="49">
        <f t="shared" si="81"/>
        <v>7</v>
      </c>
      <c r="D5069" s="48">
        <v>42581</v>
      </c>
      <c r="E5069" s="47">
        <v>3</v>
      </c>
      <c r="F5069" s="47">
        <v>16244</v>
      </c>
      <c r="G5069" s="47">
        <v>12938</v>
      </c>
    </row>
    <row r="5070" spans="3:7">
      <c r="C5070" s="49">
        <f t="shared" si="81"/>
        <v>7</v>
      </c>
      <c r="D5070" s="48">
        <v>42581</v>
      </c>
      <c r="E5070" s="47">
        <v>4</v>
      </c>
      <c r="F5070" s="47">
        <v>16002</v>
      </c>
      <c r="G5070" s="47">
        <v>12694</v>
      </c>
    </row>
    <row r="5071" spans="3:7">
      <c r="C5071" s="49">
        <f t="shared" si="81"/>
        <v>7</v>
      </c>
      <c r="D5071" s="48">
        <v>42581</v>
      </c>
      <c r="E5071" s="47">
        <v>5</v>
      </c>
      <c r="F5071" s="47">
        <v>16024</v>
      </c>
      <c r="G5071" s="47">
        <v>12695</v>
      </c>
    </row>
    <row r="5072" spans="3:7">
      <c r="C5072" s="49">
        <f t="shared" si="81"/>
        <v>7</v>
      </c>
      <c r="D5072" s="48">
        <v>42581</v>
      </c>
      <c r="E5072" s="47">
        <v>6</v>
      </c>
      <c r="F5072" s="47">
        <v>16076</v>
      </c>
      <c r="G5072" s="47">
        <v>12773</v>
      </c>
    </row>
    <row r="5073" spans="3:7">
      <c r="C5073" s="49">
        <f t="shared" si="81"/>
        <v>7</v>
      </c>
      <c r="D5073" s="48">
        <v>42581</v>
      </c>
      <c r="E5073" s="47">
        <v>7</v>
      </c>
      <c r="F5073" s="47">
        <v>16453</v>
      </c>
      <c r="G5073" s="47">
        <v>13243</v>
      </c>
    </row>
    <row r="5074" spans="3:7">
      <c r="C5074" s="49">
        <f t="shared" si="81"/>
        <v>7</v>
      </c>
      <c r="D5074" s="48">
        <v>42581</v>
      </c>
      <c r="E5074" s="47">
        <v>8</v>
      </c>
      <c r="F5074" s="47">
        <v>16674</v>
      </c>
      <c r="G5074" s="47">
        <v>13916</v>
      </c>
    </row>
    <row r="5075" spans="3:7">
      <c r="C5075" s="49">
        <f t="shared" si="81"/>
        <v>7</v>
      </c>
      <c r="D5075" s="48">
        <v>42581</v>
      </c>
      <c r="E5075" s="47">
        <v>9</v>
      </c>
      <c r="F5075" s="47">
        <v>17097</v>
      </c>
      <c r="G5075" s="47">
        <v>14382</v>
      </c>
    </row>
    <row r="5076" spans="3:7">
      <c r="C5076" s="49">
        <f t="shared" si="81"/>
        <v>7</v>
      </c>
      <c r="D5076" s="48">
        <v>42581</v>
      </c>
      <c r="E5076" s="47">
        <v>10</v>
      </c>
      <c r="F5076" s="47">
        <v>17435</v>
      </c>
      <c r="G5076" s="47">
        <v>14787</v>
      </c>
    </row>
    <row r="5077" spans="3:7">
      <c r="C5077" s="49">
        <f t="shared" si="81"/>
        <v>7</v>
      </c>
      <c r="D5077" s="48">
        <v>42581</v>
      </c>
      <c r="E5077" s="47">
        <v>11</v>
      </c>
      <c r="F5077" s="47">
        <v>17871</v>
      </c>
      <c r="G5077" s="47">
        <v>15228</v>
      </c>
    </row>
    <row r="5078" spans="3:7">
      <c r="C5078" s="49">
        <f t="shared" si="81"/>
        <v>7</v>
      </c>
      <c r="D5078" s="48">
        <v>42581</v>
      </c>
      <c r="E5078" s="47">
        <v>12</v>
      </c>
      <c r="F5078" s="47">
        <v>18199</v>
      </c>
      <c r="G5078" s="47">
        <v>15547</v>
      </c>
    </row>
    <row r="5079" spans="3:7">
      <c r="C5079" s="49">
        <f t="shared" si="81"/>
        <v>7</v>
      </c>
      <c r="D5079" s="48">
        <v>42581</v>
      </c>
      <c r="E5079" s="47">
        <v>13</v>
      </c>
      <c r="F5079" s="47">
        <v>18551</v>
      </c>
      <c r="G5079" s="47">
        <v>15875</v>
      </c>
    </row>
    <row r="5080" spans="3:7">
      <c r="C5080" s="49">
        <f t="shared" si="81"/>
        <v>7</v>
      </c>
      <c r="D5080" s="48">
        <v>42581</v>
      </c>
      <c r="E5080" s="47">
        <v>14</v>
      </c>
      <c r="F5080" s="47">
        <v>18750</v>
      </c>
      <c r="G5080" s="47">
        <v>16075</v>
      </c>
    </row>
    <row r="5081" spans="3:7">
      <c r="C5081" s="49">
        <f t="shared" si="81"/>
        <v>7</v>
      </c>
      <c r="D5081" s="48">
        <v>42581</v>
      </c>
      <c r="E5081" s="47">
        <v>15</v>
      </c>
      <c r="F5081" s="47">
        <v>18887</v>
      </c>
      <c r="G5081" s="47">
        <v>16315</v>
      </c>
    </row>
    <row r="5082" spans="3:7">
      <c r="C5082" s="49">
        <f t="shared" si="81"/>
        <v>7</v>
      </c>
      <c r="D5082" s="48">
        <v>42581</v>
      </c>
      <c r="E5082" s="47">
        <v>16</v>
      </c>
      <c r="F5082" s="47">
        <v>19159</v>
      </c>
      <c r="G5082" s="47">
        <v>16735</v>
      </c>
    </row>
    <row r="5083" spans="3:7">
      <c r="C5083" s="49">
        <f t="shared" si="81"/>
        <v>7</v>
      </c>
      <c r="D5083" s="48">
        <v>42581</v>
      </c>
      <c r="E5083" s="47">
        <v>17</v>
      </c>
      <c r="F5083" s="47">
        <v>19661</v>
      </c>
      <c r="G5083" s="47">
        <v>17195</v>
      </c>
    </row>
    <row r="5084" spans="3:7">
      <c r="C5084" s="49">
        <f t="shared" si="81"/>
        <v>7</v>
      </c>
      <c r="D5084" s="48">
        <v>42581</v>
      </c>
      <c r="E5084" s="47">
        <v>18</v>
      </c>
      <c r="F5084" s="47">
        <v>19636</v>
      </c>
      <c r="G5084" s="47">
        <v>17402</v>
      </c>
    </row>
    <row r="5085" spans="3:7">
      <c r="C5085" s="49">
        <f t="shared" si="81"/>
        <v>7</v>
      </c>
      <c r="D5085" s="48">
        <v>42581</v>
      </c>
      <c r="E5085" s="47">
        <v>19</v>
      </c>
      <c r="F5085" s="47">
        <v>19094</v>
      </c>
      <c r="G5085" s="47">
        <v>17250</v>
      </c>
    </row>
    <row r="5086" spans="3:7">
      <c r="C5086" s="49">
        <f t="shared" si="81"/>
        <v>7</v>
      </c>
      <c r="D5086" s="48">
        <v>42581</v>
      </c>
      <c r="E5086" s="47">
        <v>20</v>
      </c>
      <c r="F5086" s="47">
        <v>18622</v>
      </c>
      <c r="G5086" s="47">
        <v>16708</v>
      </c>
    </row>
    <row r="5087" spans="3:7">
      <c r="C5087" s="49">
        <f t="shared" si="81"/>
        <v>7</v>
      </c>
      <c r="D5087" s="48">
        <v>42581</v>
      </c>
      <c r="E5087" s="47">
        <v>21</v>
      </c>
      <c r="F5087" s="47">
        <v>18743</v>
      </c>
      <c r="G5087" s="47">
        <v>16738</v>
      </c>
    </row>
    <row r="5088" spans="3:7">
      <c r="C5088" s="49">
        <f t="shared" si="81"/>
        <v>7</v>
      </c>
      <c r="D5088" s="48">
        <v>42581</v>
      </c>
      <c r="E5088" s="47">
        <v>22</v>
      </c>
      <c r="F5088" s="47">
        <v>18435</v>
      </c>
      <c r="G5088" s="47">
        <v>15964</v>
      </c>
    </row>
    <row r="5089" spans="3:7">
      <c r="C5089" s="49">
        <f t="shared" si="81"/>
        <v>7</v>
      </c>
      <c r="D5089" s="48">
        <v>42581</v>
      </c>
      <c r="E5089" s="47">
        <v>23</v>
      </c>
      <c r="F5089" s="47">
        <v>17620</v>
      </c>
      <c r="G5089" s="47">
        <v>14939</v>
      </c>
    </row>
    <row r="5090" spans="3:7">
      <c r="C5090" s="49">
        <f t="shared" si="81"/>
        <v>7</v>
      </c>
      <c r="D5090" s="48">
        <v>42581</v>
      </c>
      <c r="E5090" s="47">
        <v>24</v>
      </c>
      <c r="F5090" s="47">
        <v>16915</v>
      </c>
      <c r="G5090" s="47">
        <v>13894</v>
      </c>
    </row>
    <row r="5091" spans="3:7">
      <c r="C5091" s="49">
        <f t="shared" si="81"/>
        <v>7</v>
      </c>
      <c r="D5091" s="48">
        <v>42582</v>
      </c>
      <c r="E5091" s="47">
        <v>1</v>
      </c>
      <c r="F5091" s="47">
        <v>16317</v>
      </c>
      <c r="G5091" s="47">
        <v>13239</v>
      </c>
    </row>
    <row r="5092" spans="3:7">
      <c r="C5092" s="49">
        <f t="shared" si="81"/>
        <v>7</v>
      </c>
      <c r="D5092" s="48">
        <v>42582</v>
      </c>
      <c r="E5092" s="47">
        <v>2</v>
      </c>
      <c r="F5092" s="47">
        <v>15892</v>
      </c>
      <c r="G5092" s="47">
        <v>12853</v>
      </c>
    </row>
    <row r="5093" spans="3:7">
      <c r="C5093" s="49">
        <f t="shared" si="81"/>
        <v>7</v>
      </c>
      <c r="D5093" s="48">
        <v>42582</v>
      </c>
      <c r="E5093" s="47">
        <v>3</v>
      </c>
      <c r="F5093" s="47">
        <v>15575</v>
      </c>
      <c r="G5093" s="47">
        <v>12545</v>
      </c>
    </row>
    <row r="5094" spans="3:7">
      <c r="C5094" s="49">
        <f t="shared" si="81"/>
        <v>7</v>
      </c>
      <c r="D5094" s="48">
        <v>42582</v>
      </c>
      <c r="E5094" s="47">
        <v>4</v>
      </c>
      <c r="F5094" s="47">
        <v>15309</v>
      </c>
      <c r="G5094" s="47">
        <v>12280</v>
      </c>
    </row>
    <row r="5095" spans="3:7">
      <c r="C5095" s="49">
        <f t="shared" si="81"/>
        <v>7</v>
      </c>
      <c r="D5095" s="48">
        <v>42582</v>
      </c>
      <c r="E5095" s="47">
        <v>5</v>
      </c>
      <c r="F5095" s="47">
        <v>15200</v>
      </c>
      <c r="G5095" s="47">
        <v>12176</v>
      </c>
    </row>
    <row r="5096" spans="3:7">
      <c r="C5096" s="49">
        <f t="shared" si="81"/>
        <v>7</v>
      </c>
      <c r="D5096" s="48">
        <v>42582</v>
      </c>
      <c r="E5096" s="47">
        <v>6</v>
      </c>
      <c r="F5096" s="47">
        <v>15216</v>
      </c>
      <c r="G5096" s="47">
        <v>12205</v>
      </c>
    </row>
    <row r="5097" spans="3:7">
      <c r="C5097" s="49">
        <f t="shared" si="81"/>
        <v>7</v>
      </c>
      <c r="D5097" s="48">
        <v>42582</v>
      </c>
      <c r="E5097" s="47">
        <v>7</v>
      </c>
      <c r="F5097" s="47">
        <v>15273</v>
      </c>
      <c r="G5097" s="47">
        <v>12455</v>
      </c>
    </row>
    <row r="5098" spans="3:7">
      <c r="C5098" s="49">
        <f t="shared" si="81"/>
        <v>7</v>
      </c>
      <c r="D5098" s="48">
        <v>42582</v>
      </c>
      <c r="E5098" s="47">
        <v>8</v>
      </c>
      <c r="F5098" s="47">
        <v>16250</v>
      </c>
      <c r="G5098" s="47">
        <v>13392</v>
      </c>
    </row>
    <row r="5099" spans="3:7">
      <c r="C5099" s="49">
        <f t="shared" si="81"/>
        <v>7</v>
      </c>
      <c r="D5099" s="48">
        <v>42582</v>
      </c>
      <c r="E5099" s="47">
        <v>9</v>
      </c>
      <c r="F5099" s="47">
        <v>16947</v>
      </c>
      <c r="G5099" s="47">
        <v>14191</v>
      </c>
    </row>
    <row r="5100" spans="3:7">
      <c r="C5100" s="49">
        <f t="shared" si="81"/>
        <v>7</v>
      </c>
      <c r="D5100" s="48">
        <v>42582</v>
      </c>
      <c r="E5100" s="47">
        <v>10</v>
      </c>
      <c r="F5100" s="47">
        <v>17543</v>
      </c>
      <c r="G5100" s="47">
        <v>14816</v>
      </c>
    </row>
    <row r="5101" spans="3:7">
      <c r="C5101" s="49">
        <f t="shared" si="81"/>
        <v>7</v>
      </c>
      <c r="D5101" s="48">
        <v>42582</v>
      </c>
      <c r="E5101" s="47">
        <v>11</v>
      </c>
      <c r="F5101" s="47">
        <v>17714</v>
      </c>
      <c r="G5101" s="47">
        <v>15134</v>
      </c>
    </row>
    <row r="5102" spans="3:7">
      <c r="C5102" s="49">
        <f t="shared" si="81"/>
        <v>7</v>
      </c>
      <c r="D5102" s="48">
        <v>42582</v>
      </c>
      <c r="E5102" s="47">
        <v>12</v>
      </c>
      <c r="F5102" s="47">
        <v>17691</v>
      </c>
      <c r="G5102" s="47">
        <v>15391</v>
      </c>
    </row>
    <row r="5103" spans="3:7">
      <c r="C5103" s="49">
        <f t="shared" si="81"/>
        <v>7</v>
      </c>
      <c r="D5103" s="48">
        <v>42582</v>
      </c>
      <c r="E5103" s="47">
        <v>13</v>
      </c>
      <c r="F5103" s="47">
        <v>18177</v>
      </c>
      <c r="G5103" s="47">
        <v>15718</v>
      </c>
    </row>
    <row r="5104" spans="3:7">
      <c r="C5104" s="49">
        <f t="shared" si="81"/>
        <v>7</v>
      </c>
      <c r="D5104" s="48">
        <v>42582</v>
      </c>
      <c r="E5104" s="47">
        <v>14</v>
      </c>
      <c r="F5104" s="47">
        <v>18480</v>
      </c>
      <c r="G5104" s="47">
        <v>16006</v>
      </c>
    </row>
    <row r="5105" spans="3:7">
      <c r="C5105" s="49">
        <f t="shared" si="81"/>
        <v>7</v>
      </c>
      <c r="D5105" s="48">
        <v>42582</v>
      </c>
      <c r="E5105" s="47">
        <v>15</v>
      </c>
      <c r="F5105" s="47">
        <v>18751</v>
      </c>
      <c r="G5105" s="47">
        <v>16101</v>
      </c>
    </row>
    <row r="5106" spans="3:7">
      <c r="C5106" s="49">
        <f t="shared" si="81"/>
        <v>7</v>
      </c>
      <c r="D5106" s="48">
        <v>42582</v>
      </c>
      <c r="E5106" s="47">
        <v>16</v>
      </c>
      <c r="F5106" s="47">
        <v>19257</v>
      </c>
      <c r="G5106" s="47">
        <v>16475</v>
      </c>
    </row>
    <row r="5107" spans="3:7">
      <c r="C5107" s="49">
        <f t="shared" si="81"/>
        <v>7</v>
      </c>
      <c r="D5107" s="48">
        <v>42582</v>
      </c>
      <c r="E5107" s="47">
        <v>17</v>
      </c>
      <c r="F5107" s="47">
        <v>19534</v>
      </c>
      <c r="G5107" s="47">
        <v>16969</v>
      </c>
    </row>
    <row r="5108" spans="3:7">
      <c r="C5108" s="49">
        <f t="shared" si="81"/>
        <v>7</v>
      </c>
      <c r="D5108" s="48">
        <v>42582</v>
      </c>
      <c r="E5108" s="47">
        <v>18</v>
      </c>
      <c r="F5108" s="47">
        <v>19442</v>
      </c>
      <c r="G5108" s="47">
        <v>17012</v>
      </c>
    </row>
    <row r="5109" spans="3:7">
      <c r="C5109" s="49">
        <f t="shared" si="81"/>
        <v>7</v>
      </c>
      <c r="D5109" s="48">
        <v>42582</v>
      </c>
      <c r="E5109" s="47">
        <v>19</v>
      </c>
      <c r="F5109" s="47">
        <v>19091</v>
      </c>
      <c r="G5109" s="47">
        <v>16636</v>
      </c>
    </row>
    <row r="5110" spans="3:7">
      <c r="C5110" s="49">
        <f t="shared" si="81"/>
        <v>7</v>
      </c>
      <c r="D5110" s="48">
        <v>42582</v>
      </c>
      <c r="E5110" s="47">
        <v>20</v>
      </c>
      <c r="F5110" s="47">
        <v>18753</v>
      </c>
      <c r="G5110" s="47">
        <v>16434</v>
      </c>
    </row>
    <row r="5111" spans="3:7">
      <c r="C5111" s="49">
        <f t="shared" si="81"/>
        <v>7</v>
      </c>
      <c r="D5111" s="48">
        <v>42582</v>
      </c>
      <c r="E5111" s="47">
        <v>21</v>
      </c>
      <c r="F5111" s="47">
        <v>19036</v>
      </c>
      <c r="G5111" s="47">
        <v>16671</v>
      </c>
    </row>
    <row r="5112" spans="3:7">
      <c r="C5112" s="49">
        <f t="shared" si="81"/>
        <v>7</v>
      </c>
      <c r="D5112" s="48">
        <v>42582</v>
      </c>
      <c r="E5112" s="47">
        <v>22</v>
      </c>
      <c r="F5112" s="47">
        <v>18182</v>
      </c>
      <c r="G5112" s="47">
        <v>15760</v>
      </c>
    </row>
    <row r="5113" spans="3:7">
      <c r="C5113" s="49">
        <f t="shared" si="81"/>
        <v>7</v>
      </c>
      <c r="D5113" s="48">
        <v>42582</v>
      </c>
      <c r="E5113" s="47">
        <v>23</v>
      </c>
      <c r="F5113" s="47">
        <v>17510</v>
      </c>
      <c r="G5113" s="47">
        <v>14779</v>
      </c>
    </row>
    <row r="5114" spans="3:7">
      <c r="C5114" s="49">
        <f t="shared" si="81"/>
        <v>7</v>
      </c>
      <c r="D5114" s="48">
        <v>42582</v>
      </c>
      <c r="E5114" s="47">
        <v>24</v>
      </c>
      <c r="F5114" s="47">
        <v>16646</v>
      </c>
      <c r="G5114" s="47">
        <v>13910</v>
      </c>
    </row>
    <row r="5115" spans="3:7">
      <c r="C5115" s="49">
        <f t="shared" si="81"/>
        <v>8</v>
      </c>
      <c r="D5115" s="48">
        <v>42583</v>
      </c>
      <c r="E5115" s="47">
        <v>1</v>
      </c>
      <c r="F5115" s="47">
        <v>16422</v>
      </c>
      <c r="G5115" s="47">
        <v>13350</v>
      </c>
    </row>
    <row r="5116" spans="3:7">
      <c r="C5116" s="49">
        <f t="shared" si="81"/>
        <v>8</v>
      </c>
      <c r="D5116" s="48">
        <v>42583</v>
      </c>
      <c r="E5116" s="47">
        <v>2</v>
      </c>
      <c r="F5116" s="47">
        <v>15777</v>
      </c>
      <c r="G5116" s="47">
        <v>12852</v>
      </c>
    </row>
    <row r="5117" spans="3:7">
      <c r="C5117" s="49">
        <f t="shared" si="81"/>
        <v>8</v>
      </c>
      <c r="D5117" s="48">
        <v>42583</v>
      </c>
      <c r="E5117" s="47">
        <v>3</v>
      </c>
      <c r="F5117" s="47">
        <v>15487</v>
      </c>
      <c r="G5117" s="47">
        <v>12569</v>
      </c>
    </row>
    <row r="5118" spans="3:7">
      <c r="C5118" s="49">
        <f t="shared" si="81"/>
        <v>8</v>
      </c>
      <c r="D5118" s="48">
        <v>42583</v>
      </c>
      <c r="E5118" s="47">
        <v>4</v>
      </c>
      <c r="F5118" s="47">
        <v>15441</v>
      </c>
      <c r="G5118" s="47">
        <v>12460</v>
      </c>
    </row>
    <row r="5119" spans="3:7">
      <c r="C5119" s="49">
        <f t="shared" si="81"/>
        <v>8</v>
      </c>
      <c r="D5119" s="48">
        <v>42583</v>
      </c>
      <c r="E5119" s="47">
        <v>5</v>
      </c>
      <c r="F5119" s="47">
        <v>15515</v>
      </c>
      <c r="G5119" s="47">
        <v>12532</v>
      </c>
    </row>
    <row r="5120" spans="3:7">
      <c r="C5120" s="49">
        <f t="shared" si="81"/>
        <v>8</v>
      </c>
      <c r="D5120" s="48">
        <v>42583</v>
      </c>
      <c r="E5120" s="47">
        <v>6</v>
      </c>
      <c r="F5120" s="47">
        <v>15493</v>
      </c>
      <c r="G5120" s="47">
        <v>12515</v>
      </c>
    </row>
    <row r="5121" spans="3:7">
      <c r="C5121" s="49">
        <f t="shared" si="81"/>
        <v>8</v>
      </c>
      <c r="D5121" s="48">
        <v>42583</v>
      </c>
      <c r="E5121" s="47">
        <v>7</v>
      </c>
      <c r="F5121" s="47">
        <v>15908</v>
      </c>
      <c r="G5121" s="47">
        <v>12976</v>
      </c>
    </row>
    <row r="5122" spans="3:7">
      <c r="C5122" s="49">
        <f t="shared" si="81"/>
        <v>8</v>
      </c>
      <c r="D5122" s="48">
        <v>42583</v>
      </c>
      <c r="E5122" s="47">
        <v>8</v>
      </c>
      <c r="F5122" s="47">
        <v>16695</v>
      </c>
      <c r="G5122" s="47">
        <v>13875</v>
      </c>
    </row>
    <row r="5123" spans="3:7">
      <c r="C5123" s="49">
        <f t="shared" si="81"/>
        <v>8</v>
      </c>
      <c r="D5123" s="48">
        <v>42583</v>
      </c>
      <c r="E5123" s="47">
        <v>9</v>
      </c>
      <c r="F5123" s="47">
        <v>17366</v>
      </c>
      <c r="G5123" s="47">
        <v>14932</v>
      </c>
    </row>
    <row r="5124" spans="3:7">
      <c r="C5124" s="49">
        <f t="shared" ref="C5124:C5187" si="82">MONTH(D5124)</f>
        <v>8</v>
      </c>
      <c r="D5124" s="48">
        <v>42583</v>
      </c>
      <c r="E5124" s="47">
        <v>10</v>
      </c>
      <c r="F5124" s="47">
        <v>18222</v>
      </c>
      <c r="G5124" s="47">
        <v>15797</v>
      </c>
    </row>
    <row r="5125" spans="3:7">
      <c r="C5125" s="49">
        <f t="shared" si="82"/>
        <v>8</v>
      </c>
      <c r="D5125" s="48">
        <v>42583</v>
      </c>
      <c r="E5125" s="47">
        <v>11</v>
      </c>
      <c r="F5125" s="47">
        <v>18359</v>
      </c>
      <c r="G5125" s="47">
        <v>16515</v>
      </c>
    </row>
    <row r="5126" spans="3:7">
      <c r="C5126" s="49">
        <f t="shared" si="82"/>
        <v>8</v>
      </c>
      <c r="D5126" s="48">
        <v>42583</v>
      </c>
      <c r="E5126" s="47">
        <v>12</v>
      </c>
      <c r="F5126" s="47">
        <v>18844</v>
      </c>
      <c r="G5126" s="47">
        <v>17049</v>
      </c>
    </row>
    <row r="5127" spans="3:7">
      <c r="C5127" s="49">
        <f t="shared" si="82"/>
        <v>8</v>
      </c>
      <c r="D5127" s="48">
        <v>42583</v>
      </c>
      <c r="E5127" s="47">
        <v>13</v>
      </c>
      <c r="F5127" s="47">
        <v>19202</v>
      </c>
      <c r="G5127" s="47">
        <v>17387</v>
      </c>
    </row>
    <row r="5128" spans="3:7">
      <c r="C5128" s="49">
        <f t="shared" si="82"/>
        <v>8</v>
      </c>
      <c r="D5128" s="48">
        <v>42583</v>
      </c>
      <c r="E5128" s="47">
        <v>14</v>
      </c>
      <c r="F5128" s="47">
        <v>19691</v>
      </c>
      <c r="G5128" s="47">
        <v>17552</v>
      </c>
    </row>
    <row r="5129" spans="3:7">
      <c r="C5129" s="49">
        <f t="shared" si="82"/>
        <v>8</v>
      </c>
      <c r="D5129" s="48">
        <v>42583</v>
      </c>
      <c r="E5129" s="47">
        <v>15</v>
      </c>
      <c r="F5129" s="47">
        <v>20029</v>
      </c>
      <c r="G5129" s="47">
        <v>17834</v>
      </c>
    </row>
    <row r="5130" spans="3:7">
      <c r="C5130" s="49">
        <f t="shared" si="82"/>
        <v>8</v>
      </c>
      <c r="D5130" s="48">
        <v>42583</v>
      </c>
      <c r="E5130" s="47">
        <v>16</v>
      </c>
      <c r="F5130" s="47">
        <v>20672</v>
      </c>
      <c r="G5130" s="47">
        <v>18532</v>
      </c>
    </row>
    <row r="5131" spans="3:7">
      <c r="C5131" s="49">
        <f t="shared" si="82"/>
        <v>8</v>
      </c>
      <c r="D5131" s="48">
        <v>42583</v>
      </c>
      <c r="E5131" s="47">
        <v>17</v>
      </c>
      <c r="F5131" s="47">
        <v>20972</v>
      </c>
      <c r="G5131" s="47">
        <v>19068</v>
      </c>
    </row>
    <row r="5132" spans="3:7">
      <c r="C5132" s="49">
        <f t="shared" si="82"/>
        <v>8</v>
      </c>
      <c r="D5132" s="48">
        <v>42583</v>
      </c>
      <c r="E5132" s="47">
        <v>18</v>
      </c>
      <c r="F5132" s="47">
        <v>21108</v>
      </c>
      <c r="G5132" s="47">
        <v>19093</v>
      </c>
    </row>
    <row r="5133" spans="3:7">
      <c r="C5133" s="49">
        <f t="shared" si="82"/>
        <v>8</v>
      </c>
      <c r="D5133" s="48">
        <v>42583</v>
      </c>
      <c r="E5133" s="47">
        <v>19</v>
      </c>
      <c r="F5133" s="47">
        <v>21273</v>
      </c>
      <c r="G5133" s="47">
        <v>19196</v>
      </c>
    </row>
    <row r="5134" spans="3:7">
      <c r="C5134" s="49">
        <f t="shared" si="82"/>
        <v>8</v>
      </c>
      <c r="D5134" s="48">
        <v>42583</v>
      </c>
      <c r="E5134" s="47">
        <v>20</v>
      </c>
      <c r="F5134" s="47">
        <v>20894</v>
      </c>
      <c r="G5134" s="47">
        <v>19054</v>
      </c>
    </row>
    <row r="5135" spans="3:7">
      <c r="C5135" s="49">
        <f t="shared" si="82"/>
        <v>8</v>
      </c>
      <c r="D5135" s="48">
        <v>42583</v>
      </c>
      <c r="E5135" s="47">
        <v>21</v>
      </c>
      <c r="F5135" s="47">
        <v>20960</v>
      </c>
      <c r="G5135" s="47">
        <v>18910</v>
      </c>
    </row>
    <row r="5136" spans="3:7">
      <c r="C5136" s="49">
        <f t="shared" si="82"/>
        <v>8</v>
      </c>
      <c r="D5136" s="48">
        <v>42583</v>
      </c>
      <c r="E5136" s="47">
        <v>22</v>
      </c>
      <c r="F5136" s="47">
        <v>19860</v>
      </c>
      <c r="G5136" s="47">
        <v>17760</v>
      </c>
    </row>
    <row r="5137" spans="3:7">
      <c r="C5137" s="49">
        <f t="shared" si="82"/>
        <v>8</v>
      </c>
      <c r="D5137" s="48">
        <v>42583</v>
      </c>
      <c r="E5137" s="47">
        <v>23</v>
      </c>
      <c r="F5137" s="47">
        <v>18387</v>
      </c>
      <c r="G5137" s="47">
        <v>16326</v>
      </c>
    </row>
    <row r="5138" spans="3:7">
      <c r="C5138" s="49">
        <f t="shared" si="82"/>
        <v>8</v>
      </c>
      <c r="D5138" s="48">
        <v>42583</v>
      </c>
      <c r="E5138" s="47">
        <v>24</v>
      </c>
      <c r="F5138" s="47">
        <v>17483</v>
      </c>
      <c r="G5138" s="47">
        <v>15062</v>
      </c>
    </row>
    <row r="5139" spans="3:7">
      <c r="C5139" s="49">
        <f t="shared" si="82"/>
        <v>8</v>
      </c>
      <c r="D5139" s="48">
        <v>42584</v>
      </c>
      <c r="E5139" s="47">
        <v>1</v>
      </c>
      <c r="F5139" s="47">
        <v>16735</v>
      </c>
      <c r="G5139" s="47">
        <v>14133</v>
      </c>
    </row>
    <row r="5140" spans="3:7">
      <c r="C5140" s="49">
        <f t="shared" si="82"/>
        <v>8</v>
      </c>
      <c r="D5140" s="48">
        <v>42584</v>
      </c>
      <c r="E5140" s="47">
        <v>2</v>
      </c>
      <c r="F5140" s="47">
        <v>16221</v>
      </c>
      <c r="G5140" s="47">
        <v>13487</v>
      </c>
    </row>
    <row r="5141" spans="3:7">
      <c r="C5141" s="49">
        <f t="shared" si="82"/>
        <v>8</v>
      </c>
      <c r="D5141" s="48">
        <v>42584</v>
      </c>
      <c r="E5141" s="47">
        <v>3</v>
      </c>
      <c r="F5141" s="47">
        <v>15980</v>
      </c>
      <c r="G5141" s="47">
        <v>13245</v>
      </c>
    </row>
    <row r="5142" spans="3:7">
      <c r="C5142" s="49">
        <f t="shared" si="82"/>
        <v>8</v>
      </c>
      <c r="D5142" s="48">
        <v>42584</v>
      </c>
      <c r="E5142" s="47">
        <v>4</v>
      </c>
      <c r="F5142" s="47">
        <v>15822</v>
      </c>
      <c r="G5142" s="47">
        <v>13084</v>
      </c>
    </row>
    <row r="5143" spans="3:7">
      <c r="C5143" s="49">
        <f t="shared" si="82"/>
        <v>8</v>
      </c>
      <c r="D5143" s="48">
        <v>42584</v>
      </c>
      <c r="E5143" s="47">
        <v>5</v>
      </c>
      <c r="F5143" s="47">
        <v>15890</v>
      </c>
      <c r="G5143" s="47">
        <v>13367</v>
      </c>
    </row>
    <row r="5144" spans="3:7">
      <c r="C5144" s="49">
        <f t="shared" si="82"/>
        <v>8</v>
      </c>
      <c r="D5144" s="48">
        <v>42584</v>
      </c>
      <c r="E5144" s="47">
        <v>6</v>
      </c>
      <c r="F5144" s="47">
        <v>16643</v>
      </c>
      <c r="G5144" s="47">
        <v>14285</v>
      </c>
    </row>
    <row r="5145" spans="3:7">
      <c r="C5145" s="49">
        <f t="shared" si="82"/>
        <v>8</v>
      </c>
      <c r="D5145" s="48">
        <v>42584</v>
      </c>
      <c r="E5145" s="47">
        <v>7</v>
      </c>
      <c r="F5145" s="47">
        <v>17665</v>
      </c>
      <c r="G5145" s="47">
        <v>15701</v>
      </c>
    </row>
    <row r="5146" spans="3:7">
      <c r="C5146" s="49">
        <f t="shared" si="82"/>
        <v>8</v>
      </c>
      <c r="D5146" s="48">
        <v>42584</v>
      </c>
      <c r="E5146" s="47">
        <v>8</v>
      </c>
      <c r="F5146" s="47">
        <v>18497</v>
      </c>
      <c r="G5146" s="47">
        <v>16928</v>
      </c>
    </row>
    <row r="5147" spans="3:7">
      <c r="C5147" s="49">
        <f t="shared" si="82"/>
        <v>8</v>
      </c>
      <c r="D5147" s="48">
        <v>42584</v>
      </c>
      <c r="E5147" s="47">
        <v>9</v>
      </c>
      <c r="F5147" s="47">
        <v>19285</v>
      </c>
      <c r="G5147" s="47">
        <v>17824</v>
      </c>
    </row>
    <row r="5148" spans="3:7">
      <c r="C5148" s="49">
        <f t="shared" si="82"/>
        <v>8</v>
      </c>
      <c r="D5148" s="48">
        <v>42584</v>
      </c>
      <c r="E5148" s="47">
        <v>10</v>
      </c>
      <c r="F5148" s="47">
        <v>20169</v>
      </c>
      <c r="G5148" s="47">
        <v>18567</v>
      </c>
    </row>
    <row r="5149" spans="3:7">
      <c r="C5149" s="49">
        <f t="shared" si="82"/>
        <v>8</v>
      </c>
      <c r="D5149" s="48">
        <v>42584</v>
      </c>
      <c r="E5149" s="47">
        <v>11</v>
      </c>
      <c r="F5149" s="47">
        <v>20652</v>
      </c>
      <c r="G5149" s="47">
        <v>19103</v>
      </c>
    </row>
    <row r="5150" spans="3:7">
      <c r="C5150" s="49">
        <f t="shared" si="82"/>
        <v>8</v>
      </c>
      <c r="D5150" s="48">
        <v>42584</v>
      </c>
      <c r="E5150" s="47">
        <v>12</v>
      </c>
      <c r="F5150" s="47">
        <v>21102</v>
      </c>
      <c r="G5150" s="47">
        <v>19611</v>
      </c>
    </row>
    <row r="5151" spans="3:7">
      <c r="C5151" s="49">
        <f t="shared" si="82"/>
        <v>8</v>
      </c>
      <c r="D5151" s="48">
        <v>42584</v>
      </c>
      <c r="E5151" s="47">
        <v>13</v>
      </c>
      <c r="F5151" s="47">
        <v>21769</v>
      </c>
      <c r="G5151" s="47">
        <v>20104</v>
      </c>
    </row>
    <row r="5152" spans="3:7">
      <c r="C5152" s="49">
        <f t="shared" si="82"/>
        <v>8</v>
      </c>
      <c r="D5152" s="48">
        <v>42584</v>
      </c>
      <c r="E5152" s="47">
        <v>14</v>
      </c>
      <c r="F5152" s="47">
        <v>22019</v>
      </c>
      <c r="G5152" s="47">
        <v>20385</v>
      </c>
    </row>
    <row r="5153" spans="3:7">
      <c r="C5153" s="49">
        <f t="shared" si="82"/>
        <v>8</v>
      </c>
      <c r="D5153" s="48">
        <v>42584</v>
      </c>
      <c r="E5153" s="47">
        <v>15</v>
      </c>
      <c r="F5153" s="47">
        <v>22328</v>
      </c>
      <c r="G5153" s="47">
        <v>20794</v>
      </c>
    </row>
    <row r="5154" spans="3:7">
      <c r="C5154" s="49">
        <f t="shared" si="82"/>
        <v>8</v>
      </c>
      <c r="D5154" s="48">
        <v>42584</v>
      </c>
      <c r="E5154" s="47">
        <v>16</v>
      </c>
      <c r="F5154" s="47">
        <v>22709</v>
      </c>
      <c r="G5154" s="47">
        <v>21127</v>
      </c>
    </row>
    <row r="5155" spans="3:7">
      <c r="C5155" s="49">
        <f t="shared" si="82"/>
        <v>8</v>
      </c>
      <c r="D5155" s="48">
        <v>42584</v>
      </c>
      <c r="E5155" s="47">
        <v>17</v>
      </c>
      <c r="F5155" s="47">
        <v>22605</v>
      </c>
      <c r="G5155" s="47">
        <v>21394</v>
      </c>
    </row>
    <row r="5156" spans="3:7">
      <c r="C5156" s="49">
        <f t="shared" si="82"/>
        <v>8</v>
      </c>
      <c r="D5156" s="48">
        <v>42584</v>
      </c>
      <c r="E5156" s="47">
        <v>18</v>
      </c>
      <c r="F5156" s="47">
        <v>22678</v>
      </c>
      <c r="G5156" s="47">
        <v>21396</v>
      </c>
    </row>
    <row r="5157" spans="3:7">
      <c r="C5157" s="49">
        <f t="shared" si="82"/>
        <v>8</v>
      </c>
      <c r="D5157" s="48">
        <v>42584</v>
      </c>
      <c r="E5157" s="47">
        <v>19</v>
      </c>
      <c r="F5157" s="47">
        <v>22746</v>
      </c>
      <c r="G5157" s="47">
        <v>21294</v>
      </c>
    </row>
    <row r="5158" spans="3:7">
      <c r="C5158" s="49">
        <f t="shared" si="82"/>
        <v>8</v>
      </c>
      <c r="D5158" s="48">
        <v>42584</v>
      </c>
      <c r="E5158" s="47">
        <v>20</v>
      </c>
      <c r="F5158" s="47">
        <v>22182</v>
      </c>
      <c r="G5158" s="47">
        <v>20789</v>
      </c>
    </row>
    <row r="5159" spans="3:7">
      <c r="C5159" s="49">
        <f t="shared" si="82"/>
        <v>8</v>
      </c>
      <c r="D5159" s="48">
        <v>42584</v>
      </c>
      <c r="E5159" s="47">
        <v>21</v>
      </c>
      <c r="F5159" s="47">
        <v>21463</v>
      </c>
      <c r="G5159" s="47">
        <v>20338</v>
      </c>
    </row>
    <row r="5160" spans="3:7">
      <c r="C5160" s="49">
        <f t="shared" si="82"/>
        <v>8</v>
      </c>
      <c r="D5160" s="48">
        <v>42584</v>
      </c>
      <c r="E5160" s="47">
        <v>22</v>
      </c>
      <c r="F5160" s="47">
        <v>20362</v>
      </c>
      <c r="G5160" s="47">
        <v>19204</v>
      </c>
    </row>
    <row r="5161" spans="3:7">
      <c r="C5161" s="49">
        <f t="shared" si="82"/>
        <v>8</v>
      </c>
      <c r="D5161" s="48">
        <v>42584</v>
      </c>
      <c r="E5161" s="47">
        <v>23</v>
      </c>
      <c r="F5161" s="47">
        <v>18995</v>
      </c>
      <c r="G5161" s="47">
        <v>17349</v>
      </c>
    </row>
    <row r="5162" spans="3:7">
      <c r="C5162" s="49">
        <f t="shared" si="82"/>
        <v>8</v>
      </c>
      <c r="D5162" s="48">
        <v>42584</v>
      </c>
      <c r="E5162" s="47">
        <v>24</v>
      </c>
      <c r="F5162" s="47">
        <v>17725</v>
      </c>
      <c r="G5162" s="47">
        <v>15837</v>
      </c>
    </row>
    <row r="5163" spans="3:7">
      <c r="C5163" s="49">
        <f t="shared" si="82"/>
        <v>8</v>
      </c>
      <c r="D5163" s="48">
        <v>42585</v>
      </c>
      <c r="E5163" s="47">
        <v>1</v>
      </c>
      <c r="F5163" s="47">
        <v>17559</v>
      </c>
      <c r="G5163" s="47">
        <v>15063</v>
      </c>
    </row>
    <row r="5164" spans="3:7">
      <c r="C5164" s="49">
        <f t="shared" si="82"/>
        <v>8</v>
      </c>
      <c r="D5164" s="48">
        <v>42585</v>
      </c>
      <c r="E5164" s="47">
        <v>2</v>
      </c>
      <c r="F5164" s="47">
        <v>16874</v>
      </c>
      <c r="G5164" s="47">
        <v>14381</v>
      </c>
    </row>
    <row r="5165" spans="3:7">
      <c r="C5165" s="49">
        <f t="shared" si="82"/>
        <v>8</v>
      </c>
      <c r="D5165" s="48">
        <v>42585</v>
      </c>
      <c r="E5165" s="47">
        <v>3</v>
      </c>
      <c r="F5165" s="47">
        <v>16375</v>
      </c>
      <c r="G5165" s="47">
        <v>13880</v>
      </c>
    </row>
    <row r="5166" spans="3:7">
      <c r="C5166" s="49">
        <f t="shared" si="82"/>
        <v>8</v>
      </c>
      <c r="D5166" s="48">
        <v>42585</v>
      </c>
      <c r="E5166" s="47">
        <v>4</v>
      </c>
      <c r="F5166" s="47">
        <v>16018</v>
      </c>
      <c r="G5166" s="47">
        <v>13654</v>
      </c>
    </row>
    <row r="5167" spans="3:7">
      <c r="C5167" s="49">
        <f t="shared" si="82"/>
        <v>8</v>
      </c>
      <c r="D5167" s="48">
        <v>42585</v>
      </c>
      <c r="E5167" s="47">
        <v>5</v>
      </c>
      <c r="F5167" s="47">
        <v>16198</v>
      </c>
      <c r="G5167" s="47">
        <v>13982</v>
      </c>
    </row>
    <row r="5168" spans="3:7">
      <c r="C5168" s="49">
        <f t="shared" si="82"/>
        <v>8</v>
      </c>
      <c r="D5168" s="48">
        <v>42585</v>
      </c>
      <c r="E5168" s="47">
        <v>6</v>
      </c>
      <c r="F5168" s="47">
        <v>16763</v>
      </c>
      <c r="G5168" s="47">
        <v>14704</v>
      </c>
    </row>
    <row r="5169" spans="3:7">
      <c r="C5169" s="49">
        <f t="shared" si="82"/>
        <v>8</v>
      </c>
      <c r="D5169" s="48">
        <v>42585</v>
      </c>
      <c r="E5169" s="47">
        <v>7</v>
      </c>
      <c r="F5169" s="47">
        <v>17863</v>
      </c>
      <c r="G5169" s="47">
        <v>16106</v>
      </c>
    </row>
    <row r="5170" spans="3:7">
      <c r="C5170" s="49">
        <f t="shared" si="82"/>
        <v>8</v>
      </c>
      <c r="D5170" s="48">
        <v>42585</v>
      </c>
      <c r="E5170" s="47">
        <v>8</v>
      </c>
      <c r="F5170" s="47">
        <v>19213</v>
      </c>
      <c r="G5170" s="47">
        <v>17399</v>
      </c>
    </row>
    <row r="5171" spans="3:7">
      <c r="C5171" s="49">
        <f t="shared" si="82"/>
        <v>8</v>
      </c>
      <c r="D5171" s="48">
        <v>42585</v>
      </c>
      <c r="E5171" s="47">
        <v>9</v>
      </c>
      <c r="F5171" s="47">
        <v>20032</v>
      </c>
      <c r="G5171" s="47">
        <v>18261</v>
      </c>
    </row>
    <row r="5172" spans="3:7">
      <c r="C5172" s="49">
        <f t="shared" si="82"/>
        <v>8</v>
      </c>
      <c r="D5172" s="48">
        <v>42585</v>
      </c>
      <c r="E5172" s="47">
        <v>10</v>
      </c>
      <c r="F5172" s="47">
        <v>20883</v>
      </c>
      <c r="G5172" s="47">
        <v>18981</v>
      </c>
    </row>
    <row r="5173" spans="3:7">
      <c r="C5173" s="49">
        <f t="shared" si="82"/>
        <v>8</v>
      </c>
      <c r="D5173" s="48">
        <v>42585</v>
      </c>
      <c r="E5173" s="47">
        <v>11</v>
      </c>
      <c r="F5173" s="47">
        <v>21607</v>
      </c>
      <c r="G5173" s="47">
        <v>19688</v>
      </c>
    </row>
    <row r="5174" spans="3:7">
      <c r="C5174" s="49">
        <f t="shared" si="82"/>
        <v>8</v>
      </c>
      <c r="D5174" s="48">
        <v>42585</v>
      </c>
      <c r="E5174" s="47">
        <v>12</v>
      </c>
      <c r="F5174" s="47">
        <v>22024</v>
      </c>
      <c r="G5174" s="47">
        <v>20251</v>
      </c>
    </row>
    <row r="5175" spans="3:7">
      <c r="C5175" s="49">
        <f t="shared" si="82"/>
        <v>8</v>
      </c>
      <c r="D5175" s="48">
        <v>42585</v>
      </c>
      <c r="E5175" s="47">
        <v>13</v>
      </c>
      <c r="F5175" s="47">
        <v>22633</v>
      </c>
      <c r="G5175" s="47">
        <v>20782</v>
      </c>
    </row>
    <row r="5176" spans="3:7">
      <c r="C5176" s="49">
        <f t="shared" si="82"/>
        <v>8</v>
      </c>
      <c r="D5176" s="48">
        <v>42585</v>
      </c>
      <c r="E5176" s="47">
        <v>14</v>
      </c>
      <c r="F5176" s="47">
        <v>22666</v>
      </c>
      <c r="G5176" s="47">
        <v>20888</v>
      </c>
    </row>
    <row r="5177" spans="3:7">
      <c r="C5177" s="49">
        <f t="shared" si="82"/>
        <v>8</v>
      </c>
      <c r="D5177" s="48">
        <v>42585</v>
      </c>
      <c r="E5177" s="47">
        <v>15</v>
      </c>
      <c r="F5177" s="47">
        <v>23068</v>
      </c>
      <c r="G5177" s="47">
        <v>21128</v>
      </c>
    </row>
    <row r="5178" spans="3:7">
      <c r="C5178" s="49">
        <f t="shared" si="82"/>
        <v>8</v>
      </c>
      <c r="D5178" s="48">
        <v>42585</v>
      </c>
      <c r="E5178" s="47">
        <v>16</v>
      </c>
      <c r="F5178" s="47">
        <v>23011</v>
      </c>
      <c r="G5178" s="47">
        <v>21228</v>
      </c>
    </row>
    <row r="5179" spans="3:7">
      <c r="C5179" s="49">
        <f t="shared" si="82"/>
        <v>8</v>
      </c>
      <c r="D5179" s="48">
        <v>42585</v>
      </c>
      <c r="E5179" s="47">
        <v>17</v>
      </c>
      <c r="F5179" s="47">
        <v>23320</v>
      </c>
      <c r="G5179" s="47">
        <v>21549</v>
      </c>
    </row>
    <row r="5180" spans="3:7">
      <c r="C5180" s="49">
        <f t="shared" si="82"/>
        <v>8</v>
      </c>
      <c r="D5180" s="48">
        <v>42585</v>
      </c>
      <c r="E5180" s="47">
        <v>18</v>
      </c>
      <c r="F5180" s="47">
        <v>23465</v>
      </c>
      <c r="G5180" s="47">
        <v>21512</v>
      </c>
    </row>
    <row r="5181" spans="3:7">
      <c r="C5181" s="49">
        <f t="shared" si="82"/>
        <v>8</v>
      </c>
      <c r="D5181" s="48">
        <v>42585</v>
      </c>
      <c r="E5181" s="47">
        <v>19</v>
      </c>
      <c r="F5181" s="47">
        <v>23441</v>
      </c>
      <c r="G5181" s="47">
        <v>21484</v>
      </c>
    </row>
    <row r="5182" spans="3:7">
      <c r="C5182" s="49">
        <f t="shared" si="82"/>
        <v>8</v>
      </c>
      <c r="D5182" s="48">
        <v>42585</v>
      </c>
      <c r="E5182" s="47">
        <v>20</v>
      </c>
      <c r="F5182" s="47">
        <v>23041</v>
      </c>
      <c r="G5182" s="47">
        <v>21227</v>
      </c>
    </row>
    <row r="5183" spans="3:7">
      <c r="C5183" s="49">
        <f t="shared" si="82"/>
        <v>8</v>
      </c>
      <c r="D5183" s="48">
        <v>42585</v>
      </c>
      <c r="E5183" s="47">
        <v>21</v>
      </c>
      <c r="F5183" s="47">
        <v>21826</v>
      </c>
      <c r="G5183" s="47">
        <v>20960</v>
      </c>
    </row>
    <row r="5184" spans="3:7">
      <c r="C5184" s="49">
        <f t="shared" si="82"/>
        <v>8</v>
      </c>
      <c r="D5184" s="48">
        <v>42585</v>
      </c>
      <c r="E5184" s="47">
        <v>22</v>
      </c>
      <c r="F5184" s="47">
        <v>21163</v>
      </c>
      <c r="G5184" s="47">
        <v>19907</v>
      </c>
    </row>
    <row r="5185" spans="3:7">
      <c r="C5185" s="49">
        <f t="shared" si="82"/>
        <v>8</v>
      </c>
      <c r="D5185" s="48">
        <v>42585</v>
      </c>
      <c r="E5185" s="47">
        <v>23</v>
      </c>
      <c r="F5185" s="47">
        <v>19537</v>
      </c>
      <c r="G5185" s="47">
        <v>18294</v>
      </c>
    </row>
    <row r="5186" spans="3:7">
      <c r="C5186" s="49">
        <f t="shared" si="82"/>
        <v>8</v>
      </c>
      <c r="D5186" s="48">
        <v>42585</v>
      </c>
      <c r="E5186" s="47">
        <v>24</v>
      </c>
      <c r="F5186" s="47">
        <v>18167</v>
      </c>
      <c r="G5186" s="47">
        <v>16702</v>
      </c>
    </row>
    <row r="5187" spans="3:7">
      <c r="C5187" s="49">
        <f t="shared" si="82"/>
        <v>8</v>
      </c>
      <c r="D5187" s="48">
        <v>42586</v>
      </c>
      <c r="E5187" s="47">
        <v>1</v>
      </c>
      <c r="F5187" s="47">
        <v>17618</v>
      </c>
      <c r="G5187" s="47">
        <v>15754</v>
      </c>
    </row>
    <row r="5188" spans="3:7">
      <c r="C5188" s="49">
        <f t="shared" ref="C5188:C5251" si="83">MONTH(D5188)</f>
        <v>8</v>
      </c>
      <c r="D5188" s="48">
        <v>42586</v>
      </c>
      <c r="E5188" s="47">
        <v>2</v>
      </c>
      <c r="F5188" s="47">
        <v>16770</v>
      </c>
      <c r="G5188" s="47">
        <v>15033</v>
      </c>
    </row>
    <row r="5189" spans="3:7">
      <c r="C5189" s="49">
        <f t="shared" si="83"/>
        <v>8</v>
      </c>
      <c r="D5189" s="48">
        <v>42586</v>
      </c>
      <c r="E5189" s="47">
        <v>3</v>
      </c>
      <c r="F5189" s="47">
        <v>16613</v>
      </c>
      <c r="G5189" s="47">
        <v>14597</v>
      </c>
    </row>
    <row r="5190" spans="3:7">
      <c r="C5190" s="49">
        <f t="shared" si="83"/>
        <v>8</v>
      </c>
      <c r="D5190" s="48">
        <v>42586</v>
      </c>
      <c r="E5190" s="47">
        <v>4</v>
      </c>
      <c r="F5190" s="47">
        <v>16263</v>
      </c>
      <c r="G5190" s="47">
        <v>14290</v>
      </c>
    </row>
    <row r="5191" spans="3:7">
      <c r="C5191" s="49">
        <f t="shared" si="83"/>
        <v>8</v>
      </c>
      <c r="D5191" s="48">
        <v>42586</v>
      </c>
      <c r="E5191" s="47">
        <v>5</v>
      </c>
      <c r="F5191" s="47">
        <v>16698</v>
      </c>
      <c r="G5191" s="47">
        <v>14708</v>
      </c>
    </row>
    <row r="5192" spans="3:7">
      <c r="C5192" s="49">
        <f t="shared" si="83"/>
        <v>8</v>
      </c>
      <c r="D5192" s="48">
        <v>42586</v>
      </c>
      <c r="E5192" s="47">
        <v>6</v>
      </c>
      <c r="F5192" s="47">
        <v>17281</v>
      </c>
      <c r="G5192" s="47">
        <v>15423</v>
      </c>
    </row>
    <row r="5193" spans="3:7">
      <c r="C5193" s="49">
        <f t="shared" si="83"/>
        <v>8</v>
      </c>
      <c r="D5193" s="48">
        <v>42586</v>
      </c>
      <c r="E5193" s="47">
        <v>7</v>
      </c>
      <c r="F5193" s="47">
        <v>18217</v>
      </c>
      <c r="G5193" s="47">
        <v>16690</v>
      </c>
    </row>
    <row r="5194" spans="3:7">
      <c r="C5194" s="49">
        <f t="shared" si="83"/>
        <v>8</v>
      </c>
      <c r="D5194" s="48">
        <v>42586</v>
      </c>
      <c r="E5194" s="47">
        <v>8</v>
      </c>
      <c r="F5194" s="47">
        <v>19157</v>
      </c>
      <c r="G5194" s="47">
        <v>17999</v>
      </c>
    </row>
    <row r="5195" spans="3:7">
      <c r="C5195" s="49">
        <f t="shared" si="83"/>
        <v>8</v>
      </c>
      <c r="D5195" s="48">
        <v>42586</v>
      </c>
      <c r="E5195" s="47">
        <v>9</v>
      </c>
      <c r="F5195" s="47">
        <v>20545</v>
      </c>
      <c r="G5195" s="47">
        <v>19065</v>
      </c>
    </row>
    <row r="5196" spans="3:7">
      <c r="C5196" s="49">
        <f t="shared" si="83"/>
        <v>8</v>
      </c>
      <c r="D5196" s="48">
        <v>42586</v>
      </c>
      <c r="E5196" s="47">
        <v>10</v>
      </c>
      <c r="F5196" s="47">
        <v>21211</v>
      </c>
      <c r="G5196" s="47">
        <v>19930</v>
      </c>
    </row>
    <row r="5197" spans="3:7">
      <c r="C5197" s="49">
        <f t="shared" si="83"/>
        <v>8</v>
      </c>
      <c r="D5197" s="48">
        <v>42586</v>
      </c>
      <c r="E5197" s="47">
        <v>11</v>
      </c>
      <c r="F5197" s="47">
        <v>21803</v>
      </c>
      <c r="G5197" s="47">
        <v>20646</v>
      </c>
    </row>
    <row r="5198" spans="3:7">
      <c r="C5198" s="49">
        <f t="shared" si="83"/>
        <v>8</v>
      </c>
      <c r="D5198" s="48">
        <v>42586</v>
      </c>
      <c r="E5198" s="47">
        <v>12</v>
      </c>
      <c r="F5198" s="47">
        <v>21991</v>
      </c>
      <c r="G5198" s="47">
        <v>21209</v>
      </c>
    </row>
    <row r="5199" spans="3:7">
      <c r="C5199" s="49">
        <f t="shared" si="83"/>
        <v>8</v>
      </c>
      <c r="D5199" s="48">
        <v>42586</v>
      </c>
      <c r="E5199" s="47">
        <v>13</v>
      </c>
      <c r="F5199" s="47">
        <v>22005</v>
      </c>
      <c r="G5199" s="47">
        <v>21491</v>
      </c>
    </row>
    <row r="5200" spans="3:7">
      <c r="C5200" s="49">
        <f t="shared" si="83"/>
        <v>8</v>
      </c>
      <c r="D5200" s="48">
        <v>42586</v>
      </c>
      <c r="E5200" s="47">
        <v>14</v>
      </c>
      <c r="F5200" s="47">
        <v>22243</v>
      </c>
      <c r="G5200" s="47">
        <v>21637</v>
      </c>
    </row>
    <row r="5201" spans="3:7">
      <c r="C5201" s="49">
        <f t="shared" si="83"/>
        <v>8</v>
      </c>
      <c r="D5201" s="48">
        <v>42586</v>
      </c>
      <c r="E5201" s="47">
        <v>15</v>
      </c>
      <c r="F5201" s="47">
        <v>22533</v>
      </c>
      <c r="G5201" s="47">
        <v>21874</v>
      </c>
    </row>
    <row r="5202" spans="3:7">
      <c r="C5202" s="49">
        <f t="shared" si="83"/>
        <v>8</v>
      </c>
      <c r="D5202" s="48">
        <v>42586</v>
      </c>
      <c r="E5202" s="47">
        <v>16</v>
      </c>
      <c r="F5202" s="47">
        <v>22846</v>
      </c>
      <c r="G5202" s="47">
        <v>22076</v>
      </c>
    </row>
    <row r="5203" spans="3:7">
      <c r="C5203" s="49">
        <f t="shared" si="83"/>
        <v>8</v>
      </c>
      <c r="D5203" s="48">
        <v>42586</v>
      </c>
      <c r="E5203" s="47">
        <v>17</v>
      </c>
      <c r="F5203" s="47">
        <v>23224</v>
      </c>
      <c r="G5203" s="47">
        <v>22312</v>
      </c>
    </row>
    <row r="5204" spans="3:7">
      <c r="C5204" s="49">
        <f t="shared" si="83"/>
        <v>8</v>
      </c>
      <c r="D5204" s="48">
        <v>42586</v>
      </c>
      <c r="E5204" s="47">
        <v>18</v>
      </c>
      <c r="F5204" s="47">
        <v>22783</v>
      </c>
      <c r="G5204" s="47">
        <v>22295</v>
      </c>
    </row>
    <row r="5205" spans="3:7">
      <c r="C5205" s="49">
        <f t="shared" si="83"/>
        <v>8</v>
      </c>
      <c r="D5205" s="48">
        <v>42586</v>
      </c>
      <c r="E5205" s="47">
        <v>19</v>
      </c>
      <c r="F5205" s="47">
        <v>22688</v>
      </c>
      <c r="G5205" s="47">
        <v>22163</v>
      </c>
    </row>
    <row r="5206" spans="3:7">
      <c r="C5206" s="49">
        <f t="shared" si="83"/>
        <v>8</v>
      </c>
      <c r="D5206" s="48">
        <v>42586</v>
      </c>
      <c r="E5206" s="47">
        <v>20</v>
      </c>
      <c r="F5206" s="47">
        <v>22230</v>
      </c>
      <c r="G5206" s="47">
        <v>21693</v>
      </c>
    </row>
    <row r="5207" spans="3:7">
      <c r="C5207" s="49">
        <f t="shared" si="83"/>
        <v>8</v>
      </c>
      <c r="D5207" s="48">
        <v>42586</v>
      </c>
      <c r="E5207" s="47">
        <v>21</v>
      </c>
      <c r="F5207" s="47">
        <v>22158</v>
      </c>
      <c r="G5207" s="47">
        <v>21565</v>
      </c>
    </row>
    <row r="5208" spans="3:7">
      <c r="C5208" s="49">
        <f t="shared" si="83"/>
        <v>8</v>
      </c>
      <c r="D5208" s="48">
        <v>42586</v>
      </c>
      <c r="E5208" s="47">
        <v>22</v>
      </c>
      <c r="F5208" s="47">
        <v>21282</v>
      </c>
      <c r="G5208" s="47">
        <v>20424</v>
      </c>
    </row>
    <row r="5209" spans="3:7">
      <c r="C5209" s="49">
        <f t="shared" si="83"/>
        <v>8</v>
      </c>
      <c r="D5209" s="48">
        <v>42586</v>
      </c>
      <c r="E5209" s="47">
        <v>23</v>
      </c>
      <c r="F5209" s="47">
        <v>19824</v>
      </c>
      <c r="G5209" s="47">
        <v>18709</v>
      </c>
    </row>
    <row r="5210" spans="3:7">
      <c r="C5210" s="49">
        <f t="shared" si="83"/>
        <v>8</v>
      </c>
      <c r="D5210" s="48">
        <v>42586</v>
      </c>
      <c r="E5210" s="47">
        <v>24</v>
      </c>
      <c r="F5210" s="47">
        <v>18387</v>
      </c>
      <c r="G5210" s="47">
        <v>17121</v>
      </c>
    </row>
    <row r="5211" spans="3:7">
      <c r="C5211" s="49">
        <f t="shared" si="83"/>
        <v>8</v>
      </c>
      <c r="D5211" s="48">
        <v>42587</v>
      </c>
      <c r="E5211" s="47">
        <v>1</v>
      </c>
      <c r="F5211" s="47">
        <v>17591</v>
      </c>
      <c r="G5211" s="47">
        <v>16232</v>
      </c>
    </row>
    <row r="5212" spans="3:7">
      <c r="C5212" s="49">
        <f t="shared" si="83"/>
        <v>8</v>
      </c>
      <c r="D5212" s="48">
        <v>42587</v>
      </c>
      <c r="E5212" s="47">
        <v>2</v>
      </c>
      <c r="F5212" s="47">
        <v>17420</v>
      </c>
      <c r="G5212" s="47">
        <v>15659</v>
      </c>
    </row>
    <row r="5213" spans="3:7">
      <c r="C5213" s="49">
        <f t="shared" si="83"/>
        <v>8</v>
      </c>
      <c r="D5213" s="48">
        <v>42587</v>
      </c>
      <c r="E5213" s="47">
        <v>3</v>
      </c>
      <c r="F5213" s="47">
        <v>17605</v>
      </c>
      <c r="G5213" s="47">
        <v>15357</v>
      </c>
    </row>
    <row r="5214" spans="3:7">
      <c r="C5214" s="49">
        <f t="shared" si="83"/>
        <v>8</v>
      </c>
      <c r="D5214" s="48">
        <v>42587</v>
      </c>
      <c r="E5214" s="47">
        <v>4</v>
      </c>
      <c r="F5214" s="47">
        <v>17656</v>
      </c>
      <c r="G5214" s="47">
        <v>15201</v>
      </c>
    </row>
    <row r="5215" spans="3:7">
      <c r="C5215" s="49">
        <f t="shared" si="83"/>
        <v>8</v>
      </c>
      <c r="D5215" s="48">
        <v>42587</v>
      </c>
      <c r="E5215" s="47">
        <v>5</v>
      </c>
      <c r="F5215" s="47">
        <v>17616</v>
      </c>
      <c r="G5215" s="47">
        <v>15509</v>
      </c>
    </row>
    <row r="5216" spans="3:7">
      <c r="C5216" s="49">
        <f t="shared" si="83"/>
        <v>8</v>
      </c>
      <c r="D5216" s="48">
        <v>42587</v>
      </c>
      <c r="E5216" s="47">
        <v>6</v>
      </c>
      <c r="F5216" s="47">
        <v>17927</v>
      </c>
      <c r="G5216" s="47">
        <v>16196</v>
      </c>
    </row>
    <row r="5217" spans="3:7">
      <c r="C5217" s="49">
        <f t="shared" si="83"/>
        <v>8</v>
      </c>
      <c r="D5217" s="48">
        <v>42587</v>
      </c>
      <c r="E5217" s="47">
        <v>7</v>
      </c>
      <c r="F5217" s="47">
        <v>19365</v>
      </c>
      <c r="G5217" s="47">
        <v>17694</v>
      </c>
    </row>
    <row r="5218" spans="3:7">
      <c r="C5218" s="49">
        <f t="shared" si="83"/>
        <v>8</v>
      </c>
      <c r="D5218" s="48">
        <v>42587</v>
      </c>
      <c r="E5218" s="47">
        <v>8</v>
      </c>
      <c r="F5218" s="47">
        <v>20656</v>
      </c>
      <c r="G5218" s="47">
        <v>19113</v>
      </c>
    </row>
    <row r="5219" spans="3:7">
      <c r="C5219" s="49">
        <f t="shared" si="83"/>
        <v>8</v>
      </c>
      <c r="D5219" s="48">
        <v>42587</v>
      </c>
      <c r="E5219" s="47">
        <v>9</v>
      </c>
      <c r="F5219" s="47">
        <v>21669</v>
      </c>
      <c r="G5219" s="47">
        <v>20081</v>
      </c>
    </row>
    <row r="5220" spans="3:7">
      <c r="C5220" s="49">
        <f t="shared" si="83"/>
        <v>8</v>
      </c>
      <c r="D5220" s="48">
        <v>42587</v>
      </c>
      <c r="E5220" s="47">
        <v>10</v>
      </c>
      <c r="F5220" s="47">
        <v>22460</v>
      </c>
      <c r="G5220" s="47">
        <v>20964</v>
      </c>
    </row>
    <row r="5221" spans="3:7">
      <c r="C5221" s="49">
        <f t="shared" si="83"/>
        <v>8</v>
      </c>
      <c r="D5221" s="48">
        <v>42587</v>
      </c>
      <c r="E5221" s="47">
        <v>11</v>
      </c>
      <c r="F5221" s="47">
        <v>23050</v>
      </c>
      <c r="G5221" s="47">
        <v>21531</v>
      </c>
    </row>
    <row r="5222" spans="3:7">
      <c r="C5222" s="49">
        <f t="shared" si="83"/>
        <v>8</v>
      </c>
      <c r="D5222" s="48">
        <v>42587</v>
      </c>
      <c r="E5222" s="47">
        <v>12</v>
      </c>
      <c r="F5222" s="47">
        <v>23219</v>
      </c>
      <c r="G5222" s="47">
        <v>21900</v>
      </c>
    </row>
    <row r="5223" spans="3:7">
      <c r="C5223" s="49">
        <f t="shared" si="83"/>
        <v>8</v>
      </c>
      <c r="D5223" s="48">
        <v>42587</v>
      </c>
      <c r="E5223" s="47">
        <v>13</v>
      </c>
      <c r="F5223" s="47">
        <v>23125</v>
      </c>
      <c r="G5223" s="47">
        <v>21926</v>
      </c>
    </row>
    <row r="5224" spans="3:7">
      <c r="C5224" s="49">
        <f t="shared" si="83"/>
        <v>8</v>
      </c>
      <c r="D5224" s="48">
        <v>42587</v>
      </c>
      <c r="E5224" s="47">
        <v>14</v>
      </c>
      <c r="F5224" s="47">
        <v>23100</v>
      </c>
      <c r="G5224" s="47">
        <v>21807</v>
      </c>
    </row>
    <row r="5225" spans="3:7">
      <c r="C5225" s="49">
        <f t="shared" si="83"/>
        <v>8</v>
      </c>
      <c r="D5225" s="48">
        <v>42587</v>
      </c>
      <c r="E5225" s="47">
        <v>15</v>
      </c>
      <c r="F5225" s="47">
        <v>22845</v>
      </c>
      <c r="G5225" s="47">
        <v>21446</v>
      </c>
    </row>
    <row r="5226" spans="3:7">
      <c r="C5226" s="49">
        <f t="shared" si="83"/>
        <v>8</v>
      </c>
      <c r="D5226" s="48">
        <v>42587</v>
      </c>
      <c r="E5226" s="47">
        <v>16</v>
      </c>
      <c r="F5226" s="47">
        <v>23128</v>
      </c>
      <c r="G5226" s="47">
        <v>21329</v>
      </c>
    </row>
    <row r="5227" spans="3:7">
      <c r="C5227" s="49">
        <f t="shared" si="83"/>
        <v>8</v>
      </c>
      <c r="D5227" s="48">
        <v>42587</v>
      </c>
      <c r="E5227" s="47">
        <v>17</v>
      </c>
      <c r="F5227" s="47">
        <v>23185</v>
      </c>
      <c r="G5227" s="47">
        <v>21662</v>
      </c>
    </row>
    <row r="5228" spans="3:7">
      <c r="C5228" s="49">
        <f t="shared" si="83"/>
        <v>8</v>
      </c>
      <c r="D5228" s="48">
        <v>42587</v>
      </c>
      <c r="E5228" s="47">
        <v>18</v>
      </c>
      <c r="F5228" s="47">
        <v>23087</v>
      </c>
      <c r="G5228" s="47">
        <v>21694</v>
      </c>
    </row>
    <row r="5229" spans="3:7">
      <c r="C5229" s="49">
        <f t="shared" si="83"/>
        <v>8</v>
      </c>
      <c r="D5229" s="48">
        <v>42587</v>
      </c>
      <c r="E5229" s="47">
        <v>19</v>
      </c>
      <c r="F5229" s="47">
        <v>22877</v>
      </c>
      <c r="G5229" s="47">
        <v>21549</v>
      </c>
    </row>
    <row r="5230" spans="3:7">
      <c r="C5230" s="49">
        <f t="shared" si="83"/>
        <v>8</v>
      </c>
      <c r="D5230" s="48">
        <v>42587</v>
      </c>
      <c r="E5230" s="47">
        <v>20</v>
      </c>
      <c r="F5230" s="47">
        <v>22640</v>
      </c>
      <c r="G5230" s="47">
        <v>21352</v>
      </c>
    </row>
    <row r="5231" spans="3:7">
      <c r="C5231" s="49">
        <f t="shared" si="83"/>
        <v>8</v>
      </c>
      <c r="D5231" s="48">
        <v>42587</v>
      </c>
      <c r="E5231" s="47">
        <v>21</v>
      </c>
      <c r="F5231" s="47">
        <v>22397</v>
      </c>
      <c r="G5231" s="47">
        <v>21043</v>
      </c>
    </row>
    <row r="5232" spans="3:7">
      <c r="C5232" s="49">
        <f t="shared" si="83"/>
        <v>8</v>
      </c>
      <c r="D5232" s="48">
        <v>42587</v>
      </c>
      <c r="E5232" s="47">
        <v>22</v>
      </c>
      <c r="F5232" s="47">
        <v>21022</v>
      </c>
      <c r="G5232" s="47">
        <v>19797</v>
      </c>
    </row>
    <row r="5233" spans="3:7">
      <c r="C5233" s="49">
        <f t="shared" si="83"/>
        <v>8</v>
      </c>
      <c r="D5233" s="48">
        <v>42587</v>
      </c>
      <c r="E5233" s="47">
        <v>23</v>
      </c>
      <c r="F5233" s="47">
        <v>19603</v>
      </c>
      <c r="G5233" s="47">
        <v>18233</v>
      </c>
    </row>
    <row r="5234" spans="3:7">
      <c r="C5234" s="49">
        <f t="shared" si="83"/>
        <v>8</v>
      </c>
      <c r="D5234" s="48">
        <v>42587</v>
      </c>
      <c r="E5234" s="47">
        <v>24</v>
      </c>
      <c r="F5234" s="47">
        <v>18088</v>
      </c>
      <c r="G5234" s="47">
        <v>16587</v>
      </c>
    </row>
    <row r="5235" spans="3:7">
      <c r="C5235" s="49">
        <f t="shared" si="83"/>
        <v>8</v>
      </c>
      <c r="D5235" s="48">
        <v>42588</v>
      </c>
      <c r="E5235" s="47">
        <v>1</v>
      </c>
      <c r="F5235" s="47">
        <v>17261</v>
      </c>
      <c r="G5235" s="47">
        <v>15469</v>
      </c>
    </row>
    <row r="5236" spans="3:7">
      <c r="C5236" s="49">
        <f t="shared" si="83"/>
        <v>8</v>
      </c>
      <c r="D5236" s="48">
        <v>42588</v>
      </c>
      <c r="E5236" s="47">
        <v>2</v>
      </c>
      <c r="F5236" s="47">
        <v>16644</v>
      </c>
      <c r="G5236" s="47">
        <v>14716</v>
      </c>
    </row>
    <row r="5237" spans="3:7">
      <c r="C5237" s="49">
        <f t="shared" si="83"/>
        <v>8</v>
      </c>
      <c r="D5237" s="48">
        <v>42588</v>
      </c>
      <c r="E5237" s="47">
        <v>3</v>
      </c>
      <c r="F5237" s="47">
        <v>15812</v>
      </c>
      <c r="G5237" s="47">
        <v>14084</v>
      </c>
    </row>
    <row r="5238" spans="3:7">
      <c r="C5238" s="49">
        <f t="shared" si="83"/>
        <v>8</v>
      </c>
      <c r="D5238" s="48">
        <v>42588</v>
      </c>
      <c r="E5238" s="47">
        <v>4</v>
      </c>
      <c r="F5238" s="47">
        <v>15644</v>
      </c>
      <c r="G5238" s="47">
        <v>13679</v>
      </c>
    </row>
    <row r="5239" spans="3:7">
      <c r="C5239" s="49">
        <f t="shared" si="83"/>
        <v>8</v>
      </c>
      <c r="D5239" s="48">
        <v>42588</v>
      </c>
      <c r="E5239" s="47">
        <v>5</v>
      </c>
      <c r="F5239" s="47">
        <v>15636</v>
      </c>
      <c r="G5239" s="47">
        <v>13587</v>
      </c>
    </row>
    <row r="5240" spans="3:7">
      <c r="C5240" s="49">
        <f t="shared" si="83"/>
        <v>8</v>
      </c>
      <c r="D5240" s="48">
        <v>42588</v>
      </c>
      <c r="E5240" s="47">
        <v>6</v>
      </c>
      <c r="F5240" s="47">
        <v>15665</v>
      </c>
      <c r="G5240" s="47">
        <v>13629</v>
      </c>
    </row>
    <row r="5241" spans="3:7">
      <c r="C5241" s="49">
        <f t="shared" si="83"/>
        <v>8</v>
      </c>
      <c r="D5241" s="48">
        <v>42588</v>
      </c>
      <c r="E5241" s="47">
        <v>7</v>
      </c>
      <c r="F5241" s="47">
        <v>16150</v>
      </c>
      <c r="G5241" s="47">
        <v>14300</v>
      </c>
    </row>
    <row r="5242" spans="3:7">
      <c r="C5242" s="49">
        <f t="shared" si="83"/>
        <v>8</v>
      </c>
      <c r="D5242" s="48">
        <v>42588</v>
      </c>
      <c r="E5242" s="47">
        <v>8</v>
      </c>
      <c r="F5242" s="47">
        <v>17039</v>
      </c>
      <c r="G5242" s="47">
        <v>15490</v>
      </c>
    </row>
    <row r="5243" spans="3:7">
      <c r="C5243" s="49">
        <f t="shared" si="83"/>
        <v>8</v>
      </c>
      <c r="D5243" s="48">
        <v>42588</v>
      </c>
      <c r="E5243" s="47">
        <v>9</v>
      </c>
      <c r="F5243" s="47">
        <v>18235</v>
      </c>
      <c r="G5243" s="47">
        <v>16487</v>
      </c>
    </row>
    <row r="5244" spans="3:7">
      <c r="C5244" s="49">
        <f t="shared" si="83"/>
        <v>8</v>
      </c>
      <c r="D5244" s="48">
        <v>42588</v>
      </c>
      <c r="E5244" s="47">
        <v>10</v>
      </c>
      <c r="F5244" s="47">
        <v>19203</v>
      </c>
      <c r="G5244" s="47">
        <v>17235</v>
      </c>
    </row>
    <row r="5245" spans="3:7">
      <c r="C5245" s="49">
        <f t="shared" si="83"/>
        <v>8</v>
      </c>
      <c r="D5245" s="48">
        <v>42588</v>
      </c>
      <c r="E5245" s="47">
        <v>11</v>
      </c>
      <c r="F5245" s="47">
        <v>19672</v>
      </c>
      <c r="G5245" s="47">
        <v>17720</v>
      </c>
    </row>
    <row r="5246" spans="3:7">
      <c r="C5246" s="49">
        <f t="shared" si="83"/>
        <v>8</v>
      </c>
      <c r="D5246" s="48">
        <v>42588</v>
      </c>
      <c r="E5246" s="47">
        <v>12</v>
      </c>
      <c r="F5246" s="47">
        <v>20047</v>
      </c>
      <c r="G5246" s="47">
        <v>17964</v>
      </c>
    </row>
    <row r="5247" spans="3:7">
      <c r="C5247" s="49">
        <f t="shared" si="83"/>
        <v>8</v>
      </c>
      <c r="D5247" s="48">
        <v>42588</v>
      </c>
      <c r="E5247" s="47">
        <v>13</v>
      </c>
      <c r="F5247" s="47">
        <v>20300</v>
      </c>
      <c r="G5247" s="47">
        <v>18114</v>
      </c>
    </row>
    <row r="5248" spans="3:7">
      <c r="C5248" s="49">
        <f t="shared" si="83"/>
        <v>8</v>
      </c>
      <c r="D5248" s="48">
        <v>42588</v>
      </c>
      <c r="E5248" s="47">
        <v>14</v>
      </c>
      <c r="F5248" s="47">
        <v>20429</v>
      </c>
      <c r="G5248" s="47">
        <v>18155</v>
      </c>
    </row>
    <row r="5249" spans="3:7">
      <c r="C5249" s="49">
        <f t="shared" si="83"/>
        <v>8</v>
      </c>
      <c r="D5249" s="48">
        <v>42588</v>
      </c>
      <c r="E5249" s="47">
        <v>15</v>
      </c>
      <c r="F5249" s="47">
        <v>20419</v>
      </c>
      <c r="G5249" s="47">
        <v>18109</v>
      </c>
    </row>
    <row r="5250" spans="3:7">
      <c r="C5250" s="49">
        <f t="shared" si="83"/>
        <v>8</v>
      </c>
      <c r="D5250" s="48">
        <v>42588</v>
      </c>
      <c r="E5250" s="47">
        <v>16</v>
      </c>
      <c r="F5250" s="47">
        <v>20874</v>
      </c>
      <c r="G5250" s="47">
        <v>18446</v>
      </c>
    </row>
    <row r="5251" spans="3:7">
      <c r="C5251" s="49">
        <f t="shared" si="83"/>
        <v>8</v>
      </c>
      <c r="D5251" s="48">
        <v>42588</v>
      </c>
      <c r="E5251" s="47">
        <v>17</v>
      </c>
      <c r="F5251" s="47">
        <v>21096</v>
      </c>
      <c r="G5251" s="47">
        <v>18818</v>
      </c>
    </row>
    <row r="5252" spans="3:7">
      <c r="C5252" s="49">
        <f t="shared" ref="C5252:C5315" si="84">MONTH(D5252)</f>
        <v>8</v>
      </c>
      <c r="D5252" s="48">
        <v>42588</v>
      </c>
      <c r="E5252" s="47">
        <v>18</v>
      </c>
      <c r="F5252" s="47">
        <v>21470</v>
      </c>
      <c r="G5252" s="47">
        <v>18953</v>
      </c>
    </row>
    <row r="5253" spans="3:7">
      <c r="C5253" s="49">
        <f t="shared" si="84"/>
        <v>8</v>
      </c>
      <c r="D5253" s="48">
        <v>42588</v>
      </c>
      <c r="E5253" s="47">
        <v>19</v>
      </c>
      <c r="F5253" s="47">
        <v>20984</v>
      </c>
      <c r="G5253" s="47">
        <v>18877</v>
      </c>
    </row>
    <row r="5254" spans="3:7">
      <c r="C5254" s="49">
        <f t="shared" si="84"/>
        <v>8</v>
      </c>
      <c r="D5254" s="48">
        <v>42588</v>
      </c>
      <c r="E5254" s="47">
        <v>20</v>
      </c>
      <c r="F5254" s="47">
        <v>20306</v>
      </c>
      <c r="G5254" s="47">
        <v>18450</v>
      </c>
    </row>
    <row r="5255" spans="3:7">
      <c r="C5255" s="49">
        <f t="shared" si="84"/>
        <v>8</v>
      </c>
      <c r="D5255" s="48">
        <v>42588</v>
      </c>
      <c r="E5255" s="47">
        <v>21</v>
      </c>
      <c r="F5255" s="47">
        <v>19559</v>
      </c>
      <c r="G5255" s="47">
        <v>18068</v>
      </c>
    </row>
    <row r="5256" spans="3:7">
      <c r="C5256" s="49">
        <f t="shared" si="84"/>
        <v>8</v>
      </c>
      <c r="D5256" s="48">
        <v>42588</v>
      </c>
      <c r="E5256" s="47">
        <v>22</v>
      </c>
      <c r="F5256" s="47">
        <v>18772</v>
      </c>
      <c r="G5256" s="47">
        <v>17099</v>
      </c>
    </row>
    <row r="5257" spans="3:7">
      <c r="C5257" s="49">
        <f t="shared" si="84"/>
        <v>8</v>
      </c>
      <c r="D5257" s="48">
        <v>42588</v>
      </c>
      <c r="E5257" s="47">
        <v>23</v>
      </c>
      <c r="F5257" s="47">
        <v>17973</v>
      </c>
      <c r="G5257" s="47">
        <v>15856</v>
      </c>
    </row>
    <row r="5258" spans="3:7">
      <c r="C5258" s="49">
        <f t="shared" si="84"/>
        <v>8</v>
      </c>
      <c r="D5258" s="48">
        <v>42588</v>
      </c>
      <c r="E5258" s="47">
        <v>24</v>
      </c>
      <c r="F5258" s="47">
        <v>17204</v>
      </c>
      <c r="G5258" s="47">
        <v>14706</v>
      </c>
    </row>
    <row r="5259" spans="3:7">
      <c r="C5259" s="49">
        <f t="shared" si="84"/>
        <v>8</v>
      </c>
      <c r="D5259" s="48">
        <v>42589</v>
      </c>
      <c r="E5259" s="47">
        <v>1</v>
      </c>
      <c r="F5259" s="47">
        <v>16661</v>
      </c>
      <c r="G5259" s="47">
        <v>13793</v>
      </c>
    </row>
    <row r="5260" spans="3:7">
      <c r="C5260" s="49">
        <f t="shared" si="84"/>
        <v>8</v>
      </c>
      <c r="D5260" s="48">
        <v>42589</v>
      </c>
      <c r="E5260" s="47">
        <v>2</v>
      </c>
      <c r="F5260" s="47">
        <v>16079</v>
      </c>
      <c r="G5260" s="47">
        <v>13179</v>
      </c>
    </row>
    <row r="5261" spans="3:7">
      <c r="C5261" s="49">
        <f t="shared" si="84"/>
        <v>8</v>
      </c>
      <c r="D5261" s="48">
        <v>42589</v>
      </c>
      <c r="E5261" s="47">
        <v>3</v>
      </c>
      <c r="F5261" s="47">
        <v>15713</v>
      </c>
      <c r="G5261" s="47">
        <v>12803</v>
      </c>
    </row>
    <row r="5262" spans="3:7">
      <c r="C5262" s="49">
        <f t="shared" si="84"/>
        <v>8</v>
      </c>
      <c r="D5262" s="48">
        <v>42589</v>
      </c>
      <c r="E5262" s="47">
        <v>4</v>
      </c>
      <c r="F5262" s="47">
        <v>15477</v>
      </c>
      <c r="G5262" s="47">
        <v>12585</v>
      </c>
    </row>
    <row r="5263" spans="3:7">
      <c r="C5263" s="49">
        <f t="shared" si="84"/>
        <v>8</v>
      </c>
      <c r="D5263" s="48">
        <v>42589</v>
      </c>
      <c r="E5263" s="47">
        <v>5</v>
      </c>
      <c r="F5263" s="47">
        <v>15070</v>
      </c>
      <c r="G5263" s="47">
        <v>12419</v>
      </c>
    </row>
    <row r="5264" spans="3:7">
      <c r="C5264" s="49">
        <f t="shared" si="84"/>
        <v>8</v>
      </c>
      <c r="D5264" s="48">
        <v>42589</v>
      </c>
      <c r="E5264" s="47">
        <v>6</v>
      </c>
      <c r="F5264" s="47">
        <v>14995</v>
      </c>
      <c r="G5264" s="47">
        <v>12295</v>
      </c>
    </row>
    <row r="5265" spans="3:7">
      <c r="C5265" s="49">
        <f t="shared" si="84"/>
        <v>8</v>
      </c>
      <c r="D5265" s="48">
        <v>42589</v>
      </c>
      <c r="E5265" s="47">
        <v>7</v>
      </c>
      <c r="F5265" s="47">
        <v>15355</v>
      </c>
      <c r="G5265" s="47">
        <v>12776</v>
      </c>
    </row>
    <row r="5266" spans="3:7">
      <c r="C5266" s="49">
        <f t="shared" si="84"/>
        <v>8</v>
      </c>
      <c r="D5266" s="48">
        <v>42589</v>
      </c>
      <c r="E5266" s="47">
        <v>8</v>
      </c>
      <c r="F5266" s="47">
        <v>16216</v>
      </c>
      <c r="G5266" s="47">
        <v>13891</v>
      </c>
    </row>
    <row r="5267" spans="3:7">
      <c r="C5267" s="49">
        <f t="shared" si="84"/>
        <v>8</v>
      </c>
      <c r="D5267" s="48">
        <v>42589</v>
      </c>
      <c r="E5267" s="47">
        <v>9</v>
      </c>
      <c r="F5267" s="47">
        <v>16919</v>
      </c>
      <c r="G5267" s="47">
        <v>14795</v>
      </c>
    </row>
    <row r="5268" spans="3:7">
      <c r="C5268" s="49">
        <f t="shared" si="84"/>
        <v>8</v>
      </c>
      <c r="D5268" s="48">
        <v>42589</v>
      </c>
      <c r="E5268" s="47">
        <v>10</v>
      </c>
      <c r="F5268" s="47">
        <v>17500</v>
      </c>
      <c r="G5268" s="47">
        <v>15536</v>
      </c>
    </row>
    <row r="5269" spans="3:7">
      <c r="C5269" s="49">
        <f t="shared" si="84"/>
        <v>8</v>
      </c>
      <c r="D5269" s="48">
        <v>42589</v>
      </c>
      <c r="E5269" s="47">
        <v>11</v>
      </c>
      <c r="F5269" s="47">
        <v>17981</v>
      </c>
      <c r="G5269" s="47">
        <v>16209</v>
      </c>
    </row>
    <row r="5270" spans="3:7">
      <c r="C5270" s="49">
        <f t="shared" si="84"/>
        <v>8</v>
      </c>
      <c r="D5270" s="48">
        <v>42589</v>
      </c>
      <c r="E5270" s="47">
        <v>12</v>
      </c>
      <c r="F5270" s="47">
        <v>18676</v>
      </c>
      <c r="G5270" s="47">
        <v>16734</v>
      </c>
    </row>
    <row r="5271" spans="3:7">
      <c r="C5271" s="49">
        <f t="shared" si="84"/>
        <v>8</v>
      </c>
      <c r="D5271" s="48">
        <v>42589</v>
      </c>
      <c r="E5271" s="47">
        <v>13</v>
      </c>
      <c r="F5271" s="47">
        <v>18939</v>
      </c>
      <c r="G5271" s="47">
        <v>16987</v>
      </c>
    </row>
    <row r="5272" spans="3:7">
      <c r="C5272" s="49">
        <f t="shared" si="84"/>
        <v>8</v>
      </c>
      <c r="D5272" s="48">
        <v>42589</v>
      </c>
      <c r="E5272" s="47">
        <v>14</v>
      </c>
      <c r="F5272" s="47">
        <v>19083</v>
      </c>
      <c r="G5272" s="47">
        <v>17014</v>
      </c>
    </row>
    <row r="5273" spans="3:7">
      <c r="C5273" s="49">
        <f t="shared" si="84"/>
        <v>8</v>
      </c>
      <c r="D5273" s="48">
        <v>42589</v>
      </c>
      <c r="E5273" s="47">
        <v>15</v>
      </c>
      <c r="F5273" s="47">
        <v>19562</v>
      </c>
      <c r="G5273" s="47">
        <v>17411</v>
      </c>
    </row>
    <row r="5274" spans="3:7">
      <c r="C5274" s="49">
        <f t="shared" si="84"/>
        <v>8</v>
      </c>
      <c r="D5274" s="48">
        <v>42589</v>
      </c>
      <c r="E5274" s="47">
        <v>16</v>
      </c>
      <c r="F5274" s="47">
        <v>20226</v>
      </c>
      <c r="G5274" s="47">
        <v>17931</v>
      </c>
    </row>
    <row r="5275" spans="3:7">
      <c r="C5275" s="49">
        <f t="shared" si="84"/>
        <v>8</v>
      </c>
      <c r="D5275" s="48">
        <v>42589</v>
      </c>
      <c r="E5275" s="47">
        <v>17</v>
      </c>
      <c r="F5275" s="47">
        <v>20678</v>
      </c>
      <c r="G5275" s="47">
        <v>18487</v>
      </c>
    </row>
    <row r="5276" spans="3:7">
      <c r="C5276" s="49">
        <f t="shared" si="84"/>
        <v>8</v>
      </c>
      <c r="D5276" s="48">
        <v>42589</v>
      </c>
      <c r="E5276" s="47">
        <v>18</v>
      </c>
      <c r="F5276" s="47">
        <v>20655</v>
      </c>
      <c r="G5276" s="47">
        <v>18625</v>
      </c>
    </row>
    <row r="5277" spans="3:7">
      <c r="C5277" s="49">
        <f t="shared" si="84"/>
        <v>8</v>
      </c>
      <c r="D5277" s="48">
        <v>42589</v>
      </c>
      <c r="E5277" s="47">
        <v>19</v>
      </c>
      <c r="F5277" s="47">
        <v>20283</v>
      </c>
      <c r="G5277" s="47">
        <v>18378</v>
      </c>
    </row>
    <row r="5278" spans="3:7">
      <c r="C5278" s="49">
        <f t="shared" si="84"/>
        <v>8</v>
      </c>
      <c r="D5278" s="48">
        <v>42589</v>
      </c>
      <c r="E5278" s="47">
        <v>20</v>
      </c>
      <c r="F5278" s="47">
        <v>19867</v>
      </c>
      <c r="G5278" s="47">
        <v>18091</v>
      </c>
    </row>
    <row r="5279" spans="3:7">
      <c r="C5279" s="49">
        <f t="shared" si="84"/>
        <v>8</v>
      </c>
      <c r="D5279" s="48">
        <v>42589</v>
      </c>
      <c r="E5279" s="47">
        <v>21</v>
      </c>
      <c r="F5279" s="47">
        <v>19547</v>
      </c>
      <c r="G5279" s="47">
        <v>17849</v>
      </c>
    </row>
    <row r="5280" spans="3:7">
      <c r="C5280" s="49">
        <f t="shared" si="84"/>
        <v>8</v>
      </c>
      <c r="D5280" s="48">
        <v>42589</v>
      </c>
      <c r="E5280" s="47">
        <v>22</v>
      </c>
      <c r="F5280" s="47">
        <v>18564</v>
      </c>
      <c r="G5280" s="47">
        <v>16896</v>
      </c>
    </row>
    <row r="5281" spans="3:7">
      <c r="C5281" s="49">
        <f t="shared" si="84"/>
        <v>8</v>
      </c>
      <c r="D5281" s="48">
        <v>42589</v>
      </c>
      <c r="E5281" s="47">
        <v>23</v>
      </c>
      <c r="F5281" s="47">
        <v>17099</v>
      </c>
      <c r="G5281" s="47">
        <v>15525</v>
      </c>
    </row>
    <row r="5282" spans="3:7">
      <c r="C5282" s="49">
        <f t="shared" si="84"/>
        <v>8</v>
      </c>
      <c r="D5282" s="48">
        <v>42589</v>
      </c>
      <c r="E5282" s="47">
        <v>24</v>
      </c>
      <c r="F5282" s="47">
        <v>16495</v>
      </c>
      <c r="G5282" s="47">
        <v>14338</v>
      </c>
    </row>
    <row r="5283" spans="3:7">
      <c r="C5283" s="49">
        <f t="shared" si="84"/>
        <v>8</v>
      </c>
      <c r="D5283" s="48">
        <v>42590</v>
      </c>
      <c r="E5283" s="47">
        <v>1</v>
      </c>
      <c r="F5283" s="47">
        <v>16121</v>
      </c>
      <c r="G5283" s="47">
        <v>13580</v>
      </c>
    </row>
    <row r="5284" spans="3:7">
      <c r="C5284" s="49">
        <f t="shared" si="84"/>
        <v>8</v>
      </c>
      <c r="D5284" s="48">
        <v>42590</v>
      </c>
      <c r="E5284" s="47">
        <v>2</v>
      </c>
      <c r="F5284" s="47">
        <v>15844</v>
      </c>
      <c r="G5284" s="47">
        <v>13139</v>
      </c>
    </row>
    <row r="5285" spans="3:7">
      <c r="C5285" s="49">
        <f t="shared" si="84"/>
        <v>8</v>
      </c>
      <c r="D5285" s="48">
        <v>42590</v>
      </c>
      <c r="E5285" s="47">
        <v>3</v>
      </c>
      <c r="F5285" s="47">
        <v>15479</v>
      </c>
      <c r="G5285" s="47">
        <v>12820</v>
      </c>
    </row>
    <row r="5286" spans="3:7">
      <c r="C5286" s="49">
        <f t="shared" si="84"/>
        <v>8</v>
      </c>
      <c r="D5286" s="48">
        <v>42590</v>
      </c>
      <c r="E5286" s="47">
        <v>4</v>
      </c>
      <c r="F5286" s="47">
        <v>15493</v>
      </c>
      <c r="G5286" s="47">
        <v>12831</v>
      </c>
    </row>
    <row r="5287" spans="3:7">
      <c r="C5287" s="49">
        <f t="shared" si="84"/>
        <v>8</v>
      </c>
      <c r="D5287" s="48">
        <v>42590</v>
      </c>
      <c r="E5287" s="47">
        <v>5</v>
      </c>
      <c r="F5287" s="47">
        <v>15908</v>
      </c>
      <c r="G5287" s="47">
        <v>13221</v>
      </c>
    </row>
    <row r="5288" spans="3:7">
      <c r="C5288" s="49">
        <f t="shared" si="84"/>
        <v>8</v>
      </c>
      <c r="D5288" s="48">
        <v>42590</v>
      </c>
      <c r="E5288" s="47">
        <v>6</v>
      </c>
      <c r="F5288" s="47">
        <v>16239</v>
      </c>
      <c r="G5288" s="47">
        <v>13979</v>
      </c>
    </row>
    <row r="5289" spans="3:7">
      <c r="C5289" s="49">
        <f t="shared" si="84"/>
        <v>8</v>
      </c>
      <c r="D5289" s="48">
        <v>42590</v>
      </c>
      <c r="E5289" s="47">
        <v>7</v>
      </c>
      <c r="F5289" s="47">
        <v>17442</v>
      </c>
      <c r="G5289" s="47">
        <v>15239</v>
      </c>
    </row>
    <row r="5290" spans="3:7">
      <c r="C5290" s="49">
        <f t="shared" si="84"/>
        <v>8</v>
      </c>
      <c r="D5290" s="48">
        <v>42590</v>
      </c>
      <c r="E5290" s="47">
        <v>8</v>
      </c>
      <c r="F5290" s="47">
        <v>18104</v>
      </c>
      <c r="G5290" s="47">
        <v>16335</v>
      </c>
    </row>
    <row r="5291" spans="3:7">
      <c r="C5291" s="49">
        <f t="shared" si="84"/>
        <v>8</v>
      </c>
      <c r="D5291" s="48">
        <v>42590</v>
      </c>
      <c r="E5291" s="47">
        <v>9</v>
      </c>
      <c r="F5291" s="47">
        <v>19063</v>
      </c>
      <c r="G5291" s="47">
        <v>17110</v>
      </c>
    </row>
    <row r="5292" spans="3:7">
      <c r="C5292" s="49">
        <f t="shared" si="84"/>
        <v>8</v>
      </c>
      <c r="D5292" s="48">
        <v>42590</v>
      </c>
      <c r="E5292" s="47">
        <v>10</v>
      </c>
      <c r="F5292" s="47">
        <v>19401</v>
      </c>
      <c r="G5292" s="47">
        <v>17582</v>
      </c>
    </row>
    <row r="5293" spans="3:7">
      <c r="C5293" s="49">
        <f t="shared" si="84"/>
        <v>8</v>
      </c>
      <c r="D5293" s="48">
        <v>42590</v>
      </c>
      <c r="E5293" s="47">
        <v>11</v>
      </c>
      <c r="F5293" s="47">
        <v>19984</v>
      </c>
      <c r="G5293" s="47">
        <v>18177</v>
      </c>
    </row>
    <row r="5294" spans="3:7">
      <c r="C5294" s="49">
        <f t="shared" si="84"/>
        <v>8</v>
      </c>
      <c r="D5294" s="48">
        <v>42590</v>
      </c>
      <c r="E5294" s="47">
        <v>12</v>
      </c>
      <c r="F5294" s="47">
        <v>20306</v>
      </c>
      <c r="G5294" s="47">
        <v>18532</v>
      </c>
    </row>
    <row r="5295" spans="3:7">
      <c r="C5295" s="49">
        <f t="shared" si="84"/>
        <v>8</v>
      </c>
      <c r="D5295" s="48">
        <v>42590</v>
      </c>
      <c r="E5295" s="47">
        <v>13</v>
      </c>
      <c r="F5295" s="47">
        <v>20571</v>
      </c>
      <c r="G5295" s="47">
        <v>18858</v>
      </c>
    </row>
    <row r="5296" spans="3:7">
      <c r="C5296" s="49">
        <f t="shared" si="84"/>
        <v>8</v>
      </c>
      <c r="D5296" s="48">
        <v>42590</v>
      </c>
      <c r="E5296" s="47">
        <v>14</v>
      </c>
      <c r="F5296" s="47">
        <v>20941</v>
      </c>
      <c r="G5296" s="47">
        <v>19172</v>
      </c>
    </row>
    <row r="5297" spans="3:7">
      <c r="C5297" s="49">
        <f t="shared" si="84"/>
        <v>8</v>
      </c>
      <c r="D5297" s="48">
        <v>42590</v>
      </c>
      <c r="E5297" s="47">
        <v>15</v>
      </c>
      <c r="F5297" s="47">
        <v>21479</v>
      </c>
      <c r="G5297" s="47">
        <v>19620</v>
      </c>
    </row>
    <row r="5298" spans="3:7">
      <c r="C5298" s="49">
        <f t="shared" si="84"/>
        <v>8</v>
      </c>
      <c r="D5298" s="48">
        <v>42590</v>
      </c>
      <c r="E5298" s="47">
        <v>16</v>
      </c>
      <c r="F5298" s="47">
        <v>21780</v>
      </c>
      <c r="G5298" s="47">
        <v>20096</v>
      </c>
    </row>
    <row r="5299" spans="3:7">
      <c r="C5299" s="49">
        <f t="shared" si="84"/>
        <v>8</v>
      </c>
      <c r="D5299" s="48">
        <v>42590</v>
      </c>
      <c r="E5299" s="47">
        <v>17</v>
      </c>
      <c r="F5299" s="47">
        <v>22232</v>
      </c>
      <c r="G5299" s="47">
        <v>20622</v>
      </c>
    </row>
    <row r="5300" spans="3:7">
      <c r="C5300" s="49">
        <f t="shared" si="84"/>
        <v>8</v>
      </c>
      <c r="D5300" s="48">
        <v>42590</v>
      </c>
      <c r="E5300" s="47">
        <v>18</v>
      </c>
      <c r="F5300" s="47">
        <v>22428</v>
      </c>
      <c r="G5300" s="47">
        <v>20768</v>
      </c>
    </row>
    <row r="5301" spans="3:7">
      <c r="C5301" s="49">
        <f t="shared" si="84"/>
        <v>8</v>
      </c>
      <c r="D5301" s="48">
        <v>42590</v>
      </c>
      <c r="E5301" s="47">
        <v>19</v>
      </c>
      <c r="F5301" s="47">
        <v>22064</v>
      </c>
      <c r="G5301" s="47">
        <v>20656</v>
      </c>
    </row>
    <row r="5302" spans="3:7">
      <c r="C5302" s="49">
        <f t="shared" si="84"/>
        <v>8</v>
      </c>
      <c r="D5302" s="48">
        <v>42590</v>
      </c>
      <c r="E5302" s="47">
        <v>20</v>
      </c>
      <c r="F5302" s="47">
        <v>21608</v>
      </c>
      <c r="G5302" s="47">
        <v>20376</v>
      </c>
    </row>
    <row r="5303" spans="3:7">
      <c r="C5303" s="49">
        <f t="shared" si="84"/>
        <v>8</v>
      </c>
      <c r="D5303" s="48">
        <v>42590</v>
      </c>
      <c r="E5303" s="47">
        <v>21</v>
      </c>
      <c r="F5303" s="47">
        <v>21047</v>
      </c>
      <c r="G5303" s="47">
        <v>19860</v>
      </c>
    </row>
    <row r="5304" spans="3:7">
      <c r="C5304" s="49">
        <f t="shared" si="84"/>
        <v>8</v>
      </c>
      <c r="D5304" s="48">
        <v>42590</v>
      </c>
      <c r="E5304" s="47">
        <v>22</v>
      </c>
      <c r="F5304" s="47">
        <v>19394</v>
      </c>
      <c r="G5304" s="47">
        <v>18462</v>
      </c>
    </row>
    <row r="5305" spans="3:7">
      <c r="C5305" s="49">
        <f t="shared" si="84"/>
        <v>8</v>
      </c>
      <c r="D5305" s="48">
        <v>42590</v>
      </c>
      <c r="E5305" s="47">
        <v>23</v>
      </c>
      <c r="F5305" s="47">
        <v>17736</v>
      </c>
      <c r="G5305" s="47">
        <v>16688</v>
      </c>
    </row>
    <row r="5306" spans="3:7">
      <c r="C5306" s="49">
        <f t="shared" si="84"/>
        <v>8</v>
      </c>
      <c r="D5306" s="48">
        <v>42590</v>
      </c>
      <c r="E5306" s="47">
        <v>24</v>
      </c>
      <c r="F5306" s="47">
        <v>17574</v>
      </c>
      <c r="G5306" s="47">
        <v>15235</v>
      </c>
    </row>
    <row r="5307" spans="3:7">
      <c r="C5307" s="49">
        <f t="shared" si="84"/>
        <v>8</v>
      </c>
      <c r="D5307" s="48">
        <v>42591</v>
      </c>
      <c r="E5307" s="47">
        <v>1</v>
      </c>
      <c r="F5307" s="47">
        <v>16913</v>
      </c>
      <c r="G5307" s="47">
        <v>14286</v>
      </c>
    </row>
    <row r="5308" spans="3:7">
      <c r="C5308" s="49">
        <f t="shared" si="84"/>
        <v>8</v>
      </c>
      <c r="D5308" s="48">
        <v>42591</v>
      </c>
      <c r="E5308" s="47">
        <v>2</v>
      </c>
      <c r="F5308" s="47">
        <v>16698</v>
      </c>
      <c r="G5308" s="47">
        <v>13633</v>
      </c>
    </row>
    <row r="5309" spans="3:7">
      <c r="C5309" s="49">
        <f t="shared" si="84"/>
        <v>8</v>
      </c>
      <c r="D5309" s="48">
        <v>42591</v>
      </c>
      <c r="E5309" s="47">
        <v>3</v>
      </c>
      <c r="F5309" s="47">
        <v>16375</v>
      </c>
      <c r="G5309" s="47">
        <v>13263</v>
      </c>
    </row>
    <row r="5310" spans="3:7">
      <c r="C5310" s="49">
        <f t="shared" si="84"/>
        <v>8</v>
      </c>
      <c r="D5310" s="48">
        <v>42591</v>
      </c>
      <c r="E5310" s="47">
        <v>4</v>
      </c>
      <c r="F5310" s="47">
        <v>16194</v>
      </c>
      <c r="G5310" s="47">
        <v>13100</v>
      </c>
    </row>
    <row r="5311" spans="3:7">
      <c r="C5311" s="49">
        <f t="shared" si="84"/>
        <v>8</v>
      </c>
      <c r="D5311" s="48">
        <v>42591</v>
      </c>
      <c r="E5311" s="47">
        <v>5</v>
      </c>
      <c r="F5311" s="47">
        <v>16633</v>
      </c>
      <c r="G5311" s="47">
        <v>13489</v>
      </c>
    </row>
    <row r="5312" spans="3:7">
      <c r="C5312" s="49">
        <f t="shared" si="84"/>
        <v>8</v>
      </c>
      <c r="D5312" s="48">
        <v>42591</v>
      </c>
      <c r="E5312" s="47">
        <v>6</v>
      </c>
      <c r="F5312" s="47">
        <v>17311</v>
      </c>
      <c r="G5312" s="47">
        <v>14377</v>
      </c>
    </row>
    <row r="5313" spans="3:7">
      <c r="C5313" s="49">
        <f t="shared" si="84"/>
        <v>8</v>
      </c>
      <c r="D5313" s="48">
        <v>42591</v>
      </c>
      <c r="E5313" s="47">
        <v>7</v>
      </c>
      <c r="F5313" s="47">
        <v>17746</v>
      </c>
      <c r="G5313" s="47">
        <v>15599</v>
      </c>
    </row>
    <row r="5314" spans="3:7">
      <c r="C5314" s="49">
        <f t="shared" si="84"/>
        <v>8</v>
      </c>
      <c r="D5314" s="48">
        <v>42591</v>
      </c>
      <c r="E5314" s="47">
        <v>8</v>
      </c>
      <c r="F5314" s="47">
        <v>18316</v>
      </c>
      <c r="G5314" s="47">
        <v>16669</v>
      </c>
    </row>
    <row r="5315" spans="3:7">
      <c r="C5315" s="49">
        <f t="shared" si="84"/>
        <v>8</v>
      </c>
      <c r="D5315" s="48">
        <v>42591</v>
      </c>
      <c r="E5315" s="47">
        <v>9</v>
      </c>
      <c r="F5315" s="47">
        <v>19402</v>
      </c>
      <c r="G5315" s="47">
        <v>17601</v>
      </c>
    </row>
    <row r="5316" spans="3:7">
      <c r="C5316" s="49">
        <f t="shared" ref="C5316:C5379" si="85">MONTH(D5316)</f>
        <v>8</v>
      </c>
      <c r="D5316" s="48">
        <v>42591</v>
      </c>
      <c r="E5316" s="47">
        <v>10</v>
      </c>
      <c r="F5316" s="47">
        <v>19908</v>
      </c>
      <c r="G5316" s="47">
        <v>18246</v>
      </c>
    </row>
    <row r="5317" spans="3:7">
      <c r="C5317" s="49">
        <f t="shared" si="85"/>
        <v>8</v>
      </c>
      <c r="D5317" s="48">
        <v>42591</v>
      </c>
      <c r="E5317" s="47">
        <v>11</v>
      </c>
      <c r="F5317" s="47">
        <v>20738</v>
      </c>
      <c r="G5317" s="47">
        <v>18979</v>
      </c>
    </row>
    <row r="5318" spans="3:7">
      <c r="C5318" s="49">
        <f t="shared" si="85"/>
        <v>8</v>
      </c>
      <c r="D5318" s="48">
        <v>42591</v>
      </c>
      <c r="E5318" s="47">
        <v>12</v>
      </c>
      <c r="F5318" s="47">
        <v>21138</v>
      </c>
      <c r="G5318" s="47">
        <v>19661</v>
      </c>
    </row>
    <row r="5319" spans="3:7">
      <c r="C5319" s="49">
        <f t="shared" si="85"/>
        <v>8</v>
      </c>
      <c r="D5319" s="48">
        <v>42591</v>
      </c>
      <c r="E5319" s="47">
        <v>13</v>
      </c>
      <c r="F5319" s="47">
        <v>22295</v>
      </c>
      <c r="G5319" s="47">
        <v>20356</v>
      </c>
    </row>
    <row r="5320" spans="3:7">
      <c r="C5320" s="49">
        <f t="shared" si="85"/>
        <v>8</v>
      </c>
      <c r="D5320" s="48">
        <v>42591</v>
      </c>
      <c r="E5320" s="47">
        <v>14</v>
      </c>
      <c r="F5320" s="47">
        <v>22568</v>
      </c>
      <c r="G5320" s="47">
        <v>20645</v>
      </c>
    </row>
    <row r="5321" spans="3:7">
      <c r="C5321" s="49">
        <f t="shared" si="85"/>
        <v>8</v>
      </c>
      <c r="D5321" s="48">
        <v>42591</v>
      </c>
      <c r="E5321" s="47">
        <v>15</v>
      </c>
      <c r="F5321" s="47">
        <v>23053</v>
      </c>
      <c r="G5321" s="47">
        <v>21212</v>
      </c>
    </row>
    <row r="5322" spans="3:7">
      <c r="C5322" s="49">
        <f t="shared" si="85"/>
        <v>8</v>
      </c>
      <c r="D5322" s="48">
        <v>42591</v>
      </c>
      <c r="E5322" s="47">
        <v>16</v>
      </c>
      <c r="F5322" s="47">
        <v>23375</v>
      </c>
      <c r="G5322" s="47">
        <v>21740</v>
      </c>
    </row>
    <row r="5323" spans="3:7">
      <c r="C5323" s="49">
        <f t="shared" si="85"/>
        <v>8</v>
      </c>
      <c r="D5323" s="48">
        <v>42591</v>
      </c>
      <c r="E5323" s="47">
        <v>17</v>
      </c>
      <c r="F5323" s="47">
        <v>22923</v>
      </c>
      <c r="G5323" s="47">
        <v>21684</v>
      </c>
    </row>
    <row r="5324" spans="3:7">
      <c r="C5324" s="49">
        <f t="shared" si="85"/>
        <v>8</v>
      </c>
      <c r="D5324" s="48">
        <v>42591</v>
      </c>
      <c r="E5324" s="47">
        <v>18</v>
      </c>
      <c r="F5324" s="47">
        <v>22492</v>
      </c>
      <c r="G5324" s="47">
        <v>21416</v>
      </c>
    </row>
    <row r="5325" spans="3:7">
      <c r="C5325" s="49">
        <f t="shared" si="85"/>
        <v>8</v>
      </c>
      <c r="D5325" s="48">
        <v>42591</v>
      </c>
      <c r="E5325" s="47">
        <v>19</v>
      </c>
      <c r="F5325" s="47">
        <v>22183</v>
      </c>
      <c r="G5325" s="47">
        <v>21208</v>
      </c>
    </row>
    <row r="5326" spans="3:7">
      <c r="C5326" s="49">
        <f t="shared" si="85"/>
        <v>8</v>
      </c>
      <c r="D5326" s="48">
        <v>42591</v>
      </c>
      <c r="E5326" s="47">
        <v>20</v>
      </c>
      <c r="F5326" s="47">
        <v>22459</v>
      </c>
      <c r="G5326" s="47">
        <v>21148</v>
      </c>
    </row>
    <row r="5327" spans="3:7">
      <c r="C5327" s="49">
        <f t="shared" si="85"/>
        <v>8</v>
      </c>
      <c r="D5327" s="48">
        <v>42591</v>
      </c>
      <c r="E5327" s="47">
        <v>21</v>
      </c>
      <c r="F5327" s="47">
        <v>22220</v>
      </c>
      <c r="G5327" s="47">
        <v>20910</v>
      </c>
    </row>
    <row r="5328" spans="3:7">
      <c r="C5328" s="49">
        <f t="shared" si="85"/>
        <v>8</v>
      </c>
      <c r="D5328" s="48">
        <v>42591</v>
      </c>
      <c r="E5328" s="47">
        <v>22</v>
      </c>
      <c r="F5328" s="47">
        <v>21234</v>
      </c>
      <c r="G5328" s="47">
        <v>19651</v>
      </c>
    </row>
    <row r="5329" spans="3:7">
      <c r="C5329" s="49">
        <f t="shared" si="85"/>
        <v>8</v>
      </c>
      <c r="D5329" s="48">
        <v>42591</v>
      </c>
      <c r="E5329" s="47">
        <v>23</v>
      </c>
      <c r="F5329" s="47">
        <v>19954</v>
      </c>
      <c r="G5329" s="47">
        <v>18105</v>
      </c>
    </row>
    <row r="5330" spans="3:7">
      <c r="C5330" s="49">
        <f t="shared" si="85"/>
        <v>8</v>
      </c>
      <c r="D5330" s="48">
        <v>42591</v>
      </c>
      <c r="E5330" s="47">
        <v>24</v>
      </c>
      <c r="F5330" s="47">
        <v>19242</v>
      </c>
      <c r="G5330" s="47">
        <v>16737</v>
      </c>
    </row>
    <row r="5331" spans="3:7">
      <c r="C5331" s="49">
        <f t="shared" si="85"/>
        <v>8</v>
      </c>
      <c r="D5331" s="48">
        <v>42592</v>
      </c>
      <c r="E5331" s="47">
        <v>1</v>
      </c>
      <c r="F5331" s="47">
        <v>18536</v>
      </c>
      <c r="G5331" s="47">
        <v>15805</v>
      </c>
    </row>
    <row r="5332" spans="3:7">
      <c r="C5332" s="49">
        <f t="shared" si="85"/>
        <v>8</v>
      </c>
      <c r="D5332" s="48">
        <v>42592</v>
      </c>
      <c r="E5332" s="47">
        <v>2</v>
      </c>
      <c r="F5332" s="47">
        <v>17888</v>
      </c>
      <c r="G5332" s="47">
        <v>15169</v>
      </c>
    </row>
    <row r="5333" spans="3:7">
      <c r="C5333" s="49">
        <f t="shared" si="85"/>
        <v>8</v>
      </c>
      <c r="D5333" s="48">
        <v>42592</v>
      </c>
      <c r="E5333" s="47">
        <v>3</v>
      </c>
      <c r="F5333" s="47">
        <v>17870</v>
      </c>
      <c r="G5333" s="47">
        <v>14782</v>
      </c>
    </row>
    <row r="5334" spans="3:7">
      <c r="C5334" s="49">
        <f t="shared" si="85"/>
        <v>8</v>
      </c>
      <c r="D5334" s="48">
        <v>42592</v>
      </c>
      <c r="E5334" s="47">
        <v>4</v>
      </c>
      <c r="F5334" s="47">
        <v>17500</v>
      </c>
      <c r="G5334" s="47">
        <v>14636</v>
      </c>
    </row>
    <row r="5335" spans="3:7">
      <c r="C5335" s="49">
        <f t="shared" si="85"/>
        <v>8</v>
      </c>
      <c r="D5335" s="48">
        <v>42592</v>
      </c>
      <c r="E5335" s="47">
        <v>5</v>
      </c>
      <c r="F5335" s="47">
        <v>17325</v>
      </c>
      <c r="G5335" s="47">
        <v>14978</v>
      </c>
    </row>
    <row r="5336" spans="3:7">
      <c r="C5336" s="49">
        <f t="shared" si="85"/>
        <v>8</v>
      </c>
      <c r="D5336" s="48">
        <v>42592</v>
      </c>
      <c r="E5336" s="47">
        <v>6</v>
      </c>
      <c r="F5336" s="47">
        <v>18292</v>
      </c>
      <c r="G5336" s="47">
        <v>15939</v>
      </c>
    </row>
    <row r="5337" spans="3:7">
      <c r="C5337" s="49">
        <f t="shared" si="85"/>
        <v>8</v>
      </c>
      <c r="D5337" s="48">
        <v>42592</v>
      </c>
      <c r="E5337" s="47">
        <v>7</v>
      </c>
      <c r="F5337" s="47">
        <v>18894</v>
      </c>
      <c r="G5337" s="47">
        <v>17353</v>
      </c>
    </row>
    <row r="5338" spans="3:7">
      <c r="C5338" s="49">
        <f t="shared" si="85"/>
        <v>8</v>
      </c>
      <c r="D5338" s="48">
        <v>42592</v>
      </c>
      <c r="E5338" s="47">
        <v>8</v>
      </c>
      <c r="F5338" s="47">
        <v>20037</v>
      </c>
      <c r="G5338" s="47">
        <v>18869</v>
      </c>
    </row>
    <row r="5339" spans="3:7">
      <c r="C5339" s="49">
        <f t="shared" si="85"/>
        <v>8</v>
      </c>
      <c r="D5339" s="48">
        <v>42592</v>
      </c>
      <c r="E5339" s="47">
        <v>9</v>
      </c>
      <c r="F5339" s="47">
        <v>20995</v>
      </c>
      <c r="G5339" s="47">
        <v>19910</v>
      </c>
    </row>
    <row r="5340" spans="3:7">
      <c r="C5340" s="49">
        <f t="shared" si="85"/>
        <v>8</v>
      </c>
      <c r="D5340" s="48">
        <v>42592</v>
      </c>
      <c r="E5340" s="47">
        <v>10</v>
      </c>
      <c r="F5340" s="47">
        <v>21691</v>
      </c>
      <c r="G5340" s="47">
        <v>20866</v>
      </c>
    </row>
    <row r="5341" spans="3:7">
      <c r="C5341" s="49">
        <f t="shared" si="85"/>
        <v>8</v>
      </c>
      <c r="D5341" s="48">
        <v>42592</v>
      </c>
      <c r="E5341" s="47">
        <v>11</v>
      </c>
      <c r="F5341" s="47">
        <v>22347</v>
      </c>
      <c r="G5341" s="47">
        <v>21545</v>
      </c>
    </row>
    <row r="5342" spans="3:7">
      <c r="C5342" s="49">
        <f t="shared" si="85"/>
        <v>8</v>
      </c>
      <c r="D5342" s="48">
        <v>42592</v>
      </c>
      <c r="E5342" s="47">
        <v>12</v>
      </c>
      <c r="F5342" s="47">
        <v>22671</v>
      </c>
      <c r="G5342" s="47">
        <v>21929</v>
      </c>
    </row>
    <row r="5343" spans="3:7">
      <c r="C5343" s="49">
        <f t="shared" si="85"/>
        <v>8</v>
      </c>
      <c r="D5343" s="48">
        <v>42592</v>
      </c>
      <c r="E5343" s="47">
        <v>13</v>
      </c>
      <c r="F5343" s="47">
        <v>22760</v>
      </c>
      <c r="G5343" s="47">
        <v>22008</v>
      </c>
    </row>
    <row r="5344" spans="3:7">
      <c r="C5344" s="49">
        <f t="shared" si="85"/>
        <v>8</v>
      </c>
      <c r="D5344" s="48">
        <v>42592</v>
      </c>
      <c r="E5344" s="47">
        <v>14</v>
      </c>
      <c r="F5344" s="47">
        <v>19697</v>
      </c>
      <c r="G5344" s="47">
        <v>18645</v>
      </c>
    </row>
    <row r="5345" spans="3:7">
      <c r="C5345" s="49">
        <f t="shared" si="85"/>
        <v>8</v>
      </c>
      <c r="D5345" s="48">
        <v>42592</v>
      </c>
      <c r="E5345" s="47">
        <v>15</v>
      </c>
      <c r="F5345" s="47">
        <v>23488</v>
      </c>
      <c r="G5345" s="47">
        <v>22587</v>
      </c>
    </row>
    <row r="5346" spans="3:7">
      <c r="C5346" s="49">
        <f t="shared" si="85"/>
        <v>8</v>
      </c>
      <c r="D5346" s="48">
        <v>42592</v>
      </c>
      <c r="E5346" s="47">
        <v>16</v>
      </c>
      <c r="F5346" s="47">
        <v>23621</v>
      </c>
      <c r="G5346" s="47">
        <v>22754</v>
      </c>
    </row>
    <row r="5347" spans="3:7">
      <c r="C5347" s="49">
        <f t="shared" si="85"/>
        <v>8</v>
      </c>
      <c r="D5347" s="48">
        <v>42592</v>
      </c>
      <c r="E5347" s="47">
        <v>17</v>
      </c>
      <c r="F5347" s="47">
        <v>23226</v>
      </c>
      <c r="G5347" s="47">
        <v>23039</v>
      </c>
    </row>
    <row r="5348" spans="3:7">
      <c r="C5348" s="49">
        <f t="shared" si="85"/>
        <v>8</v>
      </c>
      <c r="D5348" s="48">
        <v>42592</v>
      </c>
      <c r="E5348" s="47">
        <v>18</v>
      </c>
      <c r="F5348" s="47">
        <v>23216</v>
      </c>
      <c r="G5348" s="47">
        <v>23100</v>
      </c>
    </row>
    <row r="5349" spans="3:7">
      <c r="C5349" s="49">
        <f t="shared" si="85"/>
        <v>8</v>
      </c>
      <c r="D5349" s="48">
        <v>42592</v>
      </c>
      <c r="E5349" s="47">
        <v>19</v>
      </c>
      <c r="F5349" s="47">
        <v>23281</v>
      </c>
      <c r="G5349" s="47">
        <v>22986</v>
      </c>
    </row>
    <row r="5350" spans="3:7">
      <c r="C5350" s="49">
        <f t="shared" si="85"/>
        <v>8</v>
      </c>
      <c r="D5350" s="48">
        <v>42592</v>
      </c>
      <c r="E5350" s="47">
        <v>20</v>
      </c>
      <c r="F5350" s="47">
        <v>23395</v>
      </c>
      <c r="G5350" s="47">
        <v>22804</v>
      </c>
    </row>
    <row r="5351" spans="3:7">
      <c r="C5351" s="49">
        <f t="shared" si="85"/>
        <v>8</v>
      </c>
      <c r="D5351" s="48">
        <v>42592</v>
      </c>
      <c r="E5351" s="47">
        <v>21</v>
      </c>
      <c r="F5351" s="47">
        <v>23561</v>
      </c>
      <c r="G5351" s="47">
        <v>22780</v>
      </c>
    </row>
    <row r="5352" spans="3:7">
      <c r="C5352" s="49">
        <f t="shared" si="85"/>
        <v>8</v>
      </c>
      <c r="D5352" s="48">
        <v>42592</v>
      </c>
      <c r="E5352" s="47">
        <v>22</v>
      </c>
      <c r="F5352" s="47">
        <v>22169</v>
      </c>
      <c r="G5352" s="47">
        <v>21486</v>
      </c>
    </row>
    <row r="5353" spans="3:7">
      <c r="C5353" s="49">
        <f t="shared" si="85"/>
        <v>8</v>
      </c>
      <c r="D5353" s="48">
        <v>42592</v>
      </c>
      <c r="E5353" s="47">
        <v>23</v>
      </c>
      <c r="F5353" s="47">
        <v>20736</v>
      </c>
      <c r="G5353" s="47">
        <v>19675</v>
      </c>
    </row>
    <row r="5354" spans="3:7">
      <c r="C5354" s="49">
        <f t="shared" si="85"/>
        <v>8</v>
      </c>
      <c r="D5354" s="48">
        <v>42592</v>
      </c>
      <c r="E5354" s="47">
        <v>24</v>
      </c>
      <c r="F5354" s="47">
        <v>19747</v>
      </c>
      <c r="G5354" s="47">
        <v>18128</v>
      </c>
    </row>
    <row r="5355" spans="3:7">
      <c r="C5355" s="49">
        <f t="shared" si="85"/>
        <v>8</v>
      </c>
      <c r="D5355" s="48">
        <v>42593</v>
      </c>
      <c r="E5355" s="47">
        <v>1</v>
      </c>
      <c r="F5355" s="47">
        <v>18974</v>
      </c>
      <c r="G5355" s="47">
        <v>17091</v>
      </c>
    </row>
    <row r="5356" spans="3:7">
      <c r="C5356" s="49">
        <f t="shared" si="85"/>
        <v>8</v>
      </c>
      <c r="D5356" s="48">
        <v>42593</v>
      </c>
      <c r="E5356" s="47">
        <v>2</v>
      </c>
      <c r="F5356" s="47">
        <v>18403</v>
      </c>
      <c r="G5356" s="47">
        <v>16271</v>
      </c>
    </row>
    <row r="5357" spans="3:7">
      <c r="C5357" s="49">
        <f t="shared" si="85"/>
        <v>8</v>
      </c>
      <c r="D5357" s="48">
        <v>42593</v>
      </c>
      <c r="E5357" s="47">
        <v>3</v>
      </c>
      <c r="F5357" s="47">
        <v>17909</v>
      </c>
      <c r="G5357" s="47">
        <v>15769</v>
      </c>
    </row>
    <row r="5358" spans="3:7">
      <c r="C5358" s="49">
        <f t="shared" si="85"/>
        <v>8</v>
      </c>
      <c r="D5358" s="48">
        <v>42593</v>
      </c>
      <c r="E5358" s="47">
        <v>4</v>
      </c>
      <c r="F5358" s="47">
        <v>17643</v>
      </c>
      <c r="G5358" s="47">
        <v>15456</v>
      </c>
    </row>
    <row r="5359" spans="3:7">
      <c r="C5359" s="49">
        <f t="shared" si="85"/>
        <v>8</v>
      </c>
      <c r="D5359" s="48">
        <v>42593</v>
      </c>
      <c r="E5359" s="47">
        <v>5</v>
      </c>
      <c r="F5359" s="47">
        <v>17815</v>
      </c>
      <c r="G5359" s="47">
        <v>15744</v>
      </c>
    </row>
    <row r="5360" spans="3:7">
      <c r="C5360" s="49">
        <f t="shared" si="85"/>
        <v>8</v>
      </c>
      <c r="D5360" s="48">
        <v>42593</v>
      </c>
      <c r="E5360" s="47">
        <v>6</v>
      </c>
      <c r="F5360" s="47">
        <v>18494</v>
      </c>
      <c r="G5360" s="47">
        <v>16536</v>
      </c>
    </row>
    <row r="5361" spans="3:7">
      <c r="C5361" s="49">
        <f t="shared" si="85"/>
        <v>8</v>
      </c>
      <c r="D5361" s="48">
        <v>42593</v>
      </c>
      <c r="E5361" s="47">
        <v>7</v>
      </c>
      <c r="F5361" s="47">
        <v>19545</v>
      </c>
      <c r="G5361" s="47">
        <v>17797</v>
      </c>
    </row>
    <row r="5362" spans="3:7">
      <c r="C5362" s="49">
        <f t="shared" si="85"/>
        <v>8</v>
      </c>
      <c r="D5362" s="48">
        <v>42593</v>
      </c>
      <c r="E5362" s="47">
        <v>8</v>
      </c>
      <c r="F5362" s="47">
        <v>20791</v>
      </c>
      <c r="G5362" s="47">
        <v>19210</v>
      </c>
    </row>
    <row r="5363" spans="3:7">
      <c r="C5363" s="49">
        <f t="shared" si="85"/>
        <v>8</v>
      </c>
      <c r="D5363" s="48">
        <v>42593</v>
      </c>
      <c r="E5363" s="47">
        <v>9</v>
      </c>
      <c r="F5363" s="47">
        <v>22166</v>
      </c>
      <c r="G5363" s="47">
        <v>20322</v>
      </c>
    </row>
    <row r="5364" spans="3:7">
      <c r="C5364" s="49">
        <f t="shared" si="85"/>
        <v>8</v>
      </c>
      <c r="D5364" s="48">
        <v>42593</v>
      </c>
      <c r="E5364" s="47">
        <v>10</v>
      </c>
      <c r="F5364" s="47">
        <v>22948</v>
      </c>
      <c r="G5364" s="47">
        <v>21152</v>
      </c>
    </row>
    <row r="5365" spans="3:7">
      <c r="C5365" s="49">
        <f t="shared" si="85"/>
        <v>8</v>
      </c>
      <c r="D5365" s="48">
        <v>42593</v>
      </c>
      <c r="E5365" s="47">
        <v>11</v>
      </c>
      <c r="F5365" s="47">
        <v>23615</v>
      </c>
      <c r="G5365" s="47">
        <v>21803</v>
      </c>
    </row>
    <row r="5366" spans="3:7">
      <c r="C5366" s="49">
        <f t="shared" si="85"/>
        <v>8</v>
      </c>
      <c r="D5366" s="48">
        <v>42593</v>
      </c>
      <c r="E5366" s="47">
        <v>12</v>
      </c>
      <c r="F5366" s="47">
        <v>23489</v>
      </c>
      <c r="G5366" s="47">
        <v>22205</v>
      </c>
    </row>
    <row r="5367" spans="3:7">
      <c r="C5367" s="49">
        <f t="shared" si="85"/>
        <v>8</v>
      </c>
      <c r="D5367" s="48">
        <v>42593</v>
      </c>
      <c r="E5367" s="47">
        <v>13</v>
      </c>
      <c r="F5367" s="47">
        <v>24079</v>
      </c>
      <c r="G5367" s="47">
        <v>22617</v>
      </c>
    </row>
    <row r="5368" spans="3:7">
      <c r="C5368" s="49">
        <f t="shared" si="85"/>
        <v>8</v>
      </c>
      <c r="D5368" s="48">
        <v>42593</v>
      </c>
      <c r="E5368" s="47">
        <v>14</v>
      </c>
      <c r="F5368" s="47">
        <v>23960</v>
      </c>
      <c r="G5368" s="47">
        <v>22707</v>
      </c>
    </row>
    <row r="5369" spans="3:7">
      <c r="C5369" s="49">
        <f t="shared" si="85"/>
        <v>8</v>
      </c>
      <c r="D5369" s="48">
        <v>42593</v>
      </c>
      <c r="E5369" s="47">
        <v>15</v>
      </c>
      <c r="F5369" s="47">
        <v>23640</v>
      </c>
      <c r="G5369" s="47">
        <v>22732</v>
      </c>
    </row>
    <row r="5370" spans="3:7">
      <c r="C5370" s="49">
        <f t="shared" si="85"/>
        <v>8</v>
      </c>
      <c r="D5370" s="48">
        <v>42593</v>
      </c>
      <c r="E5370" s="47">
        <v>16</v>
      </c>
      <c r="F5370" s="47">
        <v>24226</v>
      </c>
      <c r="G5370" s="47">
        <v>22686</v>
      </c>
    </row>
    <row r="5371" spans="3:7">
      <c r="C5371" s="49">
        <f t="shared" si="85"/>
        <v>8</v>
      </c>
      <c r="D5371" s="48">
        <v>42593</v>
      </c>
      <c r="E5371" s="47">
        <v>17</v>
      </c>
      <c r="F5371" s="47">
        <v>24829</v>
      </c>
      <c r="G5371" s="47">
        <v>22812</v>
      </c>
    </row>
    <row r="5372" spans="3:7">
      <c r="C5372" s="49">
        <f t="shared" si="85"/>
        <v>8</v>
      </c>
      <c r="D5372" s="48">
        <v>42593</v>
      </c>
      <c r="E5372" s="47">
        <v>18</v>
      </c>
      <c r="F5372" s="47">
        <v>25049</v>
      </c>
      <c r="G5372" s="47">
        <v>22605</v>
      </c>
    </row>
    <row r="5373" spans="3:7">
      <c r="C5373" s="49">
        <f t="shared" si="85"/>
        <v>8</v>
      </c>
      <c r="D5373" s="48">
        <v>42593</v>
      </c>
      <c r="E5373" s="47">
        <v>19</v>
      </c>
      <c r="F5373" s="47">
        <v>24392</v>
      </c>
      <c r="G5373" s="47">
        <v>22473</v>
      </c>
    </row>
    <row r="5374" spans="3:7">
      <c r="C5374" s="49">
        <f t="shared" si="85"/>
        <v>8</v>
      </c>
      <c r="D5374" s="48">
        <v>42593</v>
      </c>
      <c r="E5374" s="47">
        <v>20</v>
      </c>
      <c r="F5374" s="47">
        <v>24620</v>
      </c>
      <c r="G5374" s="47">
        <v>22767</v>
      </c>
    </row>
    <row r="5375" spans="3:7">
      <c r="C5375" s="49">
        <f t="shared" si="85"/>
        <v>8</v>
      </c>
      <c r="D5375" s="48">
        <v>42593</v>
      </c>
      <c r="E5375" s="47">
        <v>21</v>
      </c>
      <c r="F5375" s="47">
        <v>23818</v>
      </c>
      <c r="G5375" s="47">
        <v>22473</v>
      </c>
    </row>
    <row r="5376" spans="3:7">
      <c r="C5376" s="49">
        <f t="shared" si="85"/>
        <v>8</v>
      </c>
      <c r="D5376" s="48">
        <v>42593</v>
      </c>
      <c r="E5376" s="47">
        <v>22</v>
      </c>
      <c r="F5376" s="47">
        <v>22385</v>
      </c>
      <c r="G5376" s="47">
        <v>21054</v>
      </c>
    </row>
    <row r="5377" spans="3:7">
      <c r="C5377" s="49">
        <f t="shared" si="85"/>
        <v>8</v>
      </c>
      <c r="D5377" s="48">
        <v>42593</v>
      </c>
      <c r="E5377" s="47">
        <v>23</v>
      </c>
      <c r="F5377" s="47">
        <v>21514</v>
      </c>
      <c r="G5377" s="47">
        <v>19896</v>
      </c>
    </row>
    <row r="5378" spans="3:7">
      <c r="C5378" s="49">
        <f t="shared" si="85"/>
        <v>8</v>
      </c>
      <c r="D5378" s="48">
        <v>42593</v>
      </c>
      <c r="E5378" s="47">
        <v>24</v>
      </c>
      <c r="F5378" s="47">
        <v>20684</v>
      </c>
      <c r="G5378" s="47">
        <v>18510</v>
      </c>
    </row>
    <row r="5379" spans="3:7">
      <c r="C5379" s="49">
        <f t="shared" si="85"/>
        <v>8</v>
      </c>
      <c r="D5379" s="48">
        <v>42594</v>
      </c>
      <c r="E5379" s="47">
        <v>1</v>
      </c>
      <c r="F5379" s="47">
        <v>19419</v>
      </c>
      <c r="G5379" s="47">
        <v>17301</v>
      </c>
    </row>
    <row r="5380" spans="3:7">
      <c r="C5380" s="49">
        <f t="shared" ref="C5380:C5443" si="86">MONTH(D5380)</f>
        <v>8</v>
      </c>
      <c r="D5380" s="48">
        <v>42594</v>
      </c>
      <c r="E5380" s="47">
        <v>2</v>
      </c>
      <c r="F5380" s="47">
        <v>18911</v>
      </c>
      <c r="G5380" s="47">
        <v>16702</v>
      </c>
    </row>
    <row r="5381" spans="3:7">
      <c r="C5381" s="49">
        <f t="shared" si="86"/>
        <v>8</v>
      </c>
      <c r="D5381" s="48">
        <v>42594</v>
      </c>
      <c r="E5381" s="47">
        <v>3</v>
      </c>
      <c r="F5381" s="47">
        <v>18554</v>
      </c>
      <c r="G5381" s="47">
        <v>16262</v>
      </c>
    </row>
    <row r="5382" spans="3:7">
      <c r="C5382" s="49">
        <f t="shared" si="86"/>
        <v>8</v>
      </c>
      <c r="D5382" s="48">
        <v>42594</v>
      </c>
      <c r="E5382" s="47">
        <v>4</v>
      </c>
      <c r="F5382" s="47">
        <v>18494</v>
      </c>
      <c r="G5382" s="47">
        <v>16235</v>
      </c>
    </row>
    <row r="5383" spans="3:7">
      <c r="C5383" s="49">
        <f t="shared" si="86"/>
        <v>8</v>
      </c>
      <c r="D5383" s="48">
        <v>42594</v>
      </c>
      <c r="E5383" s="47">
        <v>5</v>
      </c>
      <c r="F5383" s="47">
        <v>18790</v>
      </c>
      <c r="G5383" s="47">
        <v>16594</v>
      </c>
    </row>
    <row r="5384" spans="3:7">
      <c r="C5384" s="49">
        <f t="shared" si="86"/>
        <v>8</v>
      </c>
      <c r="D5384" s="48">
        <v>42594</v>
      </c>
      <c r="E5384" s="47">
        <v>6</v>
      </c>
      <c r="F5384" s="47">
        <v>19761</v>
      </c>
      <c r="G5384" s="47">
        <v>17587</v>
      </c>
    </row>
    <row r="5385" spans="3:7">
      <c r="C5385" s="49">
        <f t="shared" si="86"/>
        <v>8</v>
      </c>
      <c r="D5385" s="48">
        <v>42594</v>
      </c>
      <c r="E5385" s="47">
        <v>7</v>
      </c>
      <c r="F5385" s="47">
        <v>20979</v>
      </c>
      <c r="G5385" s="47">
        <v>19070</v>
      </c>
    </row>
    <row r="5386" spans="3:7">
      <c r="C5386" s="49">
        <f t="shared" si="86"/>
        <v>8</v>
      </c>
      <c r="D5386" s="48">
        <v>42594</v>
      </c>
      <c r="E5386" s="47">
        <v>8</v>
      </c>
      <c r="F5386" s="47">
        <v>22039</v>
      </c>
      <c r="G5386" s="47">
        <v>20390</v>
      </c>
    </row>
    <row r="5387" spans="3:7">
      <c r="C5387" s="49">
        <f t="shared" si="86"/>
        <v>8</v>
      </c>
      <c r="D5387" s="48">
        <v>42594</v>
      </c>
      <c r="E5387" s="47">
        <v>9</v>
      </c>
      <c r="F5387" s="47">
        <v>22757</v>
      </c>
      <c r="G5387" s="47">
        <v>21318</v>
      </c>
    </row>
    <row r="5388" spans="3:7">
      <c r="C5388" s="49">
        <f t="shared" si="86"/>
        <v>8</v>
      </c>
      <c r="D5388" s="48">
        <v>42594</v>
      </c>
      <c r="E5388" s="47">
        <v>10</v>
      </c>
      <c r="F5388" s="47">
        <v>23428</v>
      </c>
      <c r="G5388" s="47">
        <v>22055</v>
      </c>
    </row>
    <row r="5389" spans="3:7">
      <c r="C5389" s="49">
        <f t="shared" si="86"/>
        <v>8</v>
      </c>
      <c r="D5389" s="48">
        <v>42594</v>
      </c>
      <c r="E5389" s="47">
        <v>11</v>
      </c>
      <c r="F5389" s="47">
        <v>23880</v>
      </c>
      <c r="G5389" s="47">
        <v>22175</v>
      </c>
    </row>
    <row r="5390" spans="3:7">
      <c r="C5390" s="49">
        <f t="shared" si="86"/>
        <v>8</v>
      </c>
      <c r="D5390" s="48">
        <v>42594</v>
      </c>
      <c r="E5390" s="47">
        <v>12</v>
      </c>
      <c r="F5390" s="47">
        <v>24044</v>
      </c>
      <c r="G5390" s="47">
        <v>22095</v>
      </c>
    </row>
    <row r="5391" spans="3:7">
      <c r="C5391" s="49">
        <f t="shared" si="86"/>
        <v>8</v>
      </c>
      <c r="D5391" s="48">
        <v>42594</v>
      </c>
      <c r="E5391" s="47">
        <v>13</v>
      </c>
      <c r="F5391" s="47">
        <v>24774</v>
      </c>
      <c r="G5391" s="47">
        <v>22185</v>
      </c>
    </row>
    <row r="5392" spans="3:7">
      <c r="C5392" s="49">
        <f t="shared" si="86"/>
        <v>8</v>
      </c>
      <c r="D5392" s="48">
        <v>42594</v>
      </c>
      <c r="E5392" s="47">
        <v>14</v>
      </c>
      <c r="F5392" s="47">
        <v>24826</v>
      </c>
      <c r="G5392" s="47">
        <v>22152</v>
      </c>
    </row>
    <row r="5393" spans="3:7">
      <c r="C5393" s="49">
        <f t="shared" si="86"/>
        <v>8</v>
      </c>
      <c r="D5393" s="48">
        <v>42594</v>
      </c>
      <c r="E5393" s="47">
        <v>15</v>
      </c>
      <c r="F5393" s="47">
        <v>24753</v>
      </c>
      <c r="G5393" s="47">
        <v>22171</v>
      </c>
    </row>
    <row r="5394" spans="3:7">
      <c r="C5394" s="49">
        <f t="shared" si="86"/>
        <v>8</v>
      </c>
      <c r="D5394" s="48">
        <v>42594</v>
      </c>
      <c r="E5394" s="47">
        <v>16</v>
      </c>
      <c r="F5394" s="47">
        <v>24932</v>
      </c>
      <c r="G5394" s="47">
        <v>22306</v>
      </c>
    </row>
    <row r="5395" spans="3:7">
      <c r="C5395" s="49">
        <f t="shared" si="86"/>
        <v>8</v>
      </c>
      <c r="D5395" s="48">
        <v>42594</v>
      </c>
      <c r="E5395" s="47">
        <v>17</v>
      </c>
      <c r="F5395" s="47">
        <v>24851</v>
      </c>
      <c r="G5395" s="47">
        <v>22402</v>
      </c>
    </row>
    <row r="5396" spans="3:7">
      <c r="C5396" s="49">
        <f t="shared" si="86"/>
        <v>8</v>
      </c>
      <c r="D5396" s="48">
        <v>42594</v>
      </c>
      <c r="E5396" s="47">
        <v>18</v>
      </c>
      <c r="F5396" s="47">
        <v>24257</v>
      </c>
      <c r="G5396" s="47">
        <v>22023</v>
      </c>
    </row>
    <row r="5397" spans="3:7">
      <c r="C5397" s="49">
        <f t="shared" si="86"/>
        <v>8</v>
      </c>
      <c r="D5397" s="48">
        <v>42594</v>
      </c>
      <c r="E5397" s="47">
        <v>19</v>
      </c>
      <c r="F5397" s="47">
        <v>23504</v>
      </c>
      <c r="G5397" s="47">
        <v>21805</v>
      </c>
    </row>
    <row r="5398" spans="3:7">
      <c r="C5398" s="49">
        <f t="shared" si="86"/>
        <v>8</v>
      </c>
      <c r="D5398" s="48">
        <v>42594</v>
      </c>
      <c r="E5398" s="47">
        <v>20</v>
      </c>
      <c r="F5398" s="47">
        <v>23268</v>
      </c>
      <c r="G5398" s="47">
        <v>21806</v>
      </c>
    </row>
    <row r="5399" spans="3:7">
      <c r="C5399" s="49">
        <f t="shared" si="86"/>
        <v>8</v>
      </c>
      <c r="D5399" s="48">
        <v>42594</v>
      </c>
      <c r="E5399" s="47">
        <v>21</v>
      </c>
      <c r="F5399" s="47">
        <v>22884</v>
      </c>
      <c r="G5399" s="47">
        <v>21627</v>
      </c>
    </row>
    <row r="5400" spans="3:7">
      <c r="C5400" s="49">
        <f t="shared" si="86"/>
        <v>8</v>
      </c>
      <c r="D5400" s="48">
        <v>42594</v>
      </c>
      <c r="E5400" s="47">
        <v>22</v>
      </c>
      <c r="F5400" s="47">
        <v>21624</v>
      </c>
      <c r="G5400" s="47">
        <v>20421</v>
      </c>
    </row>
    <row r="5401" spans="3:7">
      <c r="C5401" s="49">
        <f t="shared" si="86"/>
        <v>8</v>
      </c>
      <c r="D5401" s="48">
        <v>42594</v>
      </c>
      <c r="E5401" s="47">
        <v>23</v>
      </c>
      <c r="F5401" s="47">
        <v>20365</v>
      </c>
      <c r="G5401" s="47">
        <v>18944</v>
      </c>
    </row>
    <row r="5402" spans="3:7">
      <c r="C5402" s="49">
        <f t="shared" si="86"/>
        <v>8</v>
      </c>
      <c r="D5402" s="48">
        <v>42594</v>
      </c>
      <c r="E5402" s="47">
        <v>24</v>
      </c>
      <c r="F5402" s="47">
        <v>19245</v>
      </c>
      <c r="G5402" s="47">
        <v>17591</v>
      </c>
    </row>
    <row r="5403" spans="3:7">
      <c r="C5403" s="49">
        <f t="shared" si="86"/>
        <v>8</v>
      </c>
      <c r="D5403" s="48">
        <v>42595</v>
      </c>
      <c r="E5403" s="47">
        <v>1</v>
      </c>
      <c r="F5403" s="47">
        <v>18579</v>
      </c>
      <c r="G5403" s="47">
        <v>16642</v>
      </c>
    </row>
    <row r="5404" spans="3:7">
      <c r="C5404" s="49">
        <f t="shared" si="86"/>
        <v>8</v>
      </c>
      <c r="D5404" s="48">
        <v>42595</v>
      </c>
      <c r="E5404" s="47">
        <v>2</v>
      </c>
      <c r="F5404" s="47">
        <v>18126</v>
      </c>
      <c r="G5404" s="47">
        <v>16017</v>
      </c>
    </row>
    <row r="5405" spans="3:7">
      <c r="C5405" s="49">
        <f t="shared" si="86"/>
        <v>8</v>
      </c>
      <c r="D5405" s="48">
        <v>42595</v>
      </c>
      <c r="E5405" s="47">
        <v>3</v>
      </c>
      <c r="F5405" s="47">
        <v>17228</v>
      </c>
      <c r="G5405" s="47">
        <v>15459</v>
      </c>
    </row>
    <row r="5406" spans="3:7">
      <c r="C5406" s="49">
        <f t="shared" si="86"/>
        <v>8</v>
      </c>
      <c r="D5406" s="48">
        <v>42595</v>
      </c>
      <c r="E5406" s="47">
        <v>4</v>
      </c>
      <c r="F5406" s="47">
        <v>16845</v>
      </c>
      <c r="G5406" s="47">
        <v>15111</v>
      </c>
    </row>
    <row r="5407" spans="3:7">
      <c r="C5407" s="49">
        <f t="shared" si="86"/>
        <v>8</v>
      </c>
      <c r="D5407" s="48">
        <v>42595</v>
      </c>
      <c r="E5407" s="47">
        <v>5</v>
      </c>
      <c r="F5407" s="47">
        <v>17495</v>
      </c>
      <c r="G5407" s="47">
        <v>15170</v>
      </c>
    </row>
    <row r="5408" spans="3:7">
      <c r="C5408" s="49">
        <f t="shared" si="86"/>
        <v>8</v>
      </c>
      <c r="D5408" s="48">
        <v>42595</v>
      </c>
      <c r="E5408" s="47">
        <v>6</v>
      </c>
      <c r="F5408" s="47">
        <v>17316</v>
      </c>
      <c r="G5408" s="47">
        <v>15356</v>
      </c>
    </row>
    <row r="5409" spans="3:7">
      <c r="C5409" s="49">
        <f t="shared" si="86"/>
        <v>8</v>
      </c>
      <c r="D5409" s="48">
        <v>42595</v>
      </c>
      <c r="E5409" s="47">
        <v>7</v>
      </c>
      <c r="F5409" s="47">
        <v>17739</v>
      </c>
      <c r="G5409" s="47">
        <v>16017</v>
      </c>
    </row>
    <row r="5410" spans="3:7">
      <c r="C5410" s="49">
        <f t="shared" si="86"/>
        <v>8</v>
      </c>
      <c r="D5410" s="48">
        <v>42595</v>
      </c>
      <c r="E5410" s="47">
        <v>8</v>
      </c>
      <c r="F5410" s="47">
        <v>18831</v>
      </c>
      <c r="G5410" s="47">
        <v>17168</v>
      </c>
    </row>
    <row r="5411" spans="3:7">
      <c r="C5411" s="49">
        <f t="shared" si="86"/>
        <v>8</v>
      </c>
      <c r="D5411" s="48">
        <v>42595</v>
      </c>
      <c r="E5411" s="47">
        <v>9</v>
      </c>
      <c r="F5411" s="47">
        <v>20203</v>
      </c>
      <c r="G5411" s="47">
        <v>18215</v>
      </c>
    </row>
    <row r="5412" spans="3:7">
      <c r="C5412" s="49">
        <f t="shared" si="86"/>
        <v>8</v>
      </c>
      <c r="D5412" s="48">
        <v>42595</v>
      </c>
      <c r="E5412" s="47">
        <v>10</v>
      </c>
      <c r="F5412" s="47">
        <v>21348</v>
      </c>
      <c r="G5412" s="47">
        <v>18953</v>
      </c>
    </row>
    <row r="5413" spans="3:7">
      <c r="C5413" s="49">
        <f t="shared" si="86"/>
        <v>8</v>
      </c>
      <c r="D5413" s="48">
        <v>42595</v>
      </c>
      <c r="E5413" s="47">
        <v>11</v>
      </c>
      <c r="F5413" s="47">
        <v>21494</v>
      </c>
      <c r="G5413" s="47">
        <v>19405</v>
      </c>
    </row>
    <row r="5414" spans="3:7">
      <c r="C5414" s="49">
        <f t="shared" si="86"/>
        <v>8</v>
      </c>
      <c r="D5414" s="48">
        <v>42595</v>
      </c>
      <c r="E5414" s="47">
        <v>12</v>
      </c>
      <c r="F5414" s="47">
        <v>22327</v>
      </c>
      <c r="G5414" s="47">
        <v>19905</v>
      </c>
    </row>
    <row r="5415" spans="3:7">
      <c r="C5415" s="49">
        <f t="shared" si="86"/>
        <v>8</v>
      </c>
      <c r="D5415" s="48">
        <v>42595</v>
      </c>
      <c r="E5415" s="47">
        <v>13</v>
      </c>
      <c r="F5415" s="47">
        <v>22407</v>
      </c>
      <c r="G5415" s="47">
        <v>20062</v>
      </c>
    </row>
    <row r="5416" spans="3:7">
      <c r="C5416" s="49">
        <f t="shared" si="86"/>
        <v>8</v>
      </c>
      <c r="D5416" s="48">
        <v>42595</v>
      </c>
      <c r="E5416" s="47">
        <v>14</v>
      </c>
      <c r="F5416" s="47">
        <v>21842</v>
      </c>
      <c r="G5416" s="47">
        <v>19548</v>
      </c>
    </row>
    <row r="5417" spans="3:7">
      <c r="C5417" s="49">
        <f t="shared" si="86"/>
        <v>8</v>
      </c>
      <c r="D5417" s="48">
        <v>42595</v>
      </c>
      <c r="E5417" s="47">
        <v>15</v>
      </c>
      <c r="F5417" s="47">
        <v>21770</v>
      </c>
      <c r="G5417" s="47">
        <v>19090</v>
      </c>
    </row>
    <row r="5418" spans="3:7">
      <c r="C5418" s="49">
        <f t="shared" si="86"/>
        <v>8</v>
      </c>
      <c r="D5418" s="48">
        <v>42595</v>
      </c>
      <c r="E5418" s="47">
        <v>16</v>
      </c>
      <c r="F5418" s="47">
        <v>21909</v>
      </c>
      <c r="G5418" s="47">
        <v>19286</v>
      </c>
    </row>
    <row r="5419" spans="3:7">
      <c r="C5419" s="49">
        <f t="shared" si="86"/>
        <v>8</v>
      </c>
      <c r="D5419" s="48">
        <v>42595</v>
      </c>
      <c r="E5419" s="47">
        <v>17</v>
      </c>
      <c r="F5419" s="47">
        <v>22309</v>
      </c>
      <c r="G5419" s="47">
        <v>19734</v>
      </c>
    </row>
    <row r="5420" spans="3:7">
      <c r="C5420" s="49">
        <f t="shared" si="86"/>
        <v>8</v>
      </c>
      <c r="D5420" s="48">
        <v>42595</v>
      </c>
      <c r="E5420" s="47">
        <v>18</v>
      </c>
      <c r="F5420" s="47">
        <v>21715</v>
      </c>
      <c r="G5420" s="47">
        <v>19477</v>
      </c>
    </row>
    <row r="5421" spans="3:7">
      <c r="C5421" s="49">
        <f t="shared" si="86"/>
        <v>8</v>
      </c>
      <c r="D5421" s="48">
        <v>42595</v>
      </c>
      <c r="E5421" s="47">
        <v>19</v>
      </c>
      <c r="F5421" s="47">
        <v>21433</v>
      </c>
      <c r="G5421" s="47">
        <v>19107</v>
      </c>
    </row>
    <row r="5422" spans="3:7">
      <c r="C5422" s="49">
        <f t="shared" si="86"/>
        <v>8</v>
      </c>
      <c r="D5422" s="48">
        <v>42595</v>
      </c>
      <c r="E5422" s="47">
        <v>20</v>
      </c>
      <c r="F5422" s="47">
        <v>21426</v>
      </c>
      <c r="G5422" s="47">
        <v>18990</v>
      </c>
    </row>
    <row r="5423" spans="3:7">
      <c r="C5423" s="49">
        <f t="shared" si="86"/>
        <v>8</v>
      </c>
      <c r="D5423" s="48">
        <v>42595</v>
      </c>
      <c r="E5423" s="47">
        <v>21</v>
      </c>
      <c r="F5423" s="47">
        <v>20786</v>
      </c>
      <c r="G5423" s="47">
        <v>18548</v>
      </c>
    </row>
    <row r="5424" spans="3:7">
      <c r="C5424" s="49">
        <f t="shared" si="86"/>
        <v>8</v>
      </c>
      <c r="D5424" s="48">
        <v>42595</v>
      </c>
      <c r="E5424" s="47">
        <v>22</v>
      </c>
      <c r="F5424" s="47">
        <v>19837</v>
      </c>
      <c r="G5424" s="47">
        <v>17608</v>
      </c>
    </row>
    <row r="5425" spans="3:7">
      <c r="C5425" s="49">
        <f t="shared" si="86"/>
        <v>8</v>
      </c>
      <c r="D5425" s="48">
        <v>42595</v>
      </c>
      <c r="E5425" s="47">
        <v>23</v>
      </c>
      <c r="F5425" s="47">
        <v>18936</v>
      </c>
      <c r="G5425" s="47">
        <v>16576</v>
      </c>
    </row>
    <row r="5426" spans="3:7">
      <c r="C5426" s="49">
        <f t="shared" si="86"/>
        <v>8</v>
      </c>
      <c r="D5426" s="48">
        <v>42595</v>
      </c>
      <c r="E5426" s="47">
        <v>24</v>
      </c>
      <c r="F5426" s="47">
        <v>17641</v>
      </c>
      <c r="G5426" s="47">
        <v>15589</v>
      </c>
    </row>
    <row r="5427" spans="3:7">
      <c r="C5427" s="49">
        <f t="shared" si="86"/>
        <v>8</v>
      </c>
      <c r="D5427" s="48">
        <v>42596</v>
      </c>
      <c r="E5427" s="47">
        <v>1</v>
      </c>
      <c r="F5427" s="47">
        <v>16902</v>
      </c>
      <c r="G5427" s="47">
        <v>14775</v>
      </c>
    </row>
    <row r="5428" spans="3:7">
      <c r="C5428" s="49">
        <f t="shared" si="86"/>
        <v>8</v>
      </c>
      <c r="D5428" s="48">
        <v>42596</v>
      </c>
      <c r="E5428" s="47">
        <v>2</v>
      </c>
      <c r="F5428" s="47">
        <v>16536</v>
      </c>
      <c r="G5428" s="47">
        <v>14119</v>
      </c>
    </row>
    <row r="5429" spans="3:7">
      <c r="C5429" s="49">
        <f t="shared" si="86"/>
        <v>8</v>
      </c>
      <c r="D5429" s="48">
        <v>42596</v>
      </c>
      <c r="E5429" s="47">
        <v>3</v>
      </c>
      <c r="F5429" s="47">
        <v>16165</v>
      </c>
      <c r="G5429" s="47">
        <v>13659</v>
      </c>
    </row>
    <row r="5430" spans="3:7">
      <c r="C5430" s="49">
        <f t="shared" si="86"/>
        <v>8</v>
      </c>
      <c r="D5430" s="48">
        <v>42596</v>
      </c>
      <c r="E5430" s="47">
        <v>4</v>
      </c>
      <c r="F5430" s="47">
        <v>16040</v>
      </c>
      <c r="G5430" s="47">
        <v>13438</v>
      </c>
    </row>
    <row r="5431" spans="3:7">
      <c r="C5431" s="49">
        <f t="shared" si="86"/>
        <v>8</v>
      </c>
      <c r="D5431" s="48">
        <v>42596</v>
      </c>
      <c r="E5431" s="47">
        <v>5</v>
      </c>
      <c r="F5431" s="47">
        <v>15705</v>
      </c>
      <c r="G5431" s="47">
        <v>13443</v>
      </c>
    </row>
    <row r="5432" spans="3:7">
      <c r="C5432" s="49">
        <f t="shared" si="86"/>
        <v>8</v>
      </c>
      <c r="D5432" s="48">
        <v>42596</v>
      </c>
      <c r="E5432" s="47">
        <v>6</v>
      </c>
      <c r="F5432" s="47">
        <v>15733</v>
      </c>
      <c r="G5432" s="47">
        <v>13468</v>
      </c>
    </row>
    <row r="5433" spans="3:7">
      <c r="C5433" s="49">
        <f t="shared" si="86"/>
        <v>8</v>
      </c>
      <c r="D5433" s="48">
        <v>42596</v>
      </c>
      <c r="E5433" s="47">
        <v>7</v>
      </c>
      <c r="F5433" s="47">
        <v>15661</v>
      </c>
      <c r="G5433" s="47">
        <v>13816</v>
      </c>
    </row>
    <row r="5434" spans="3:7">
      <c r="C5434" s="49">
        <f t="shared" si="86"/>
        <v>8</v>
      </c>
      <c r="D5434" s="48">
        <v>42596</v>
      </c>
      <c r="E5434" s="47">
        <v>8</v>
      </c>
      <c r="F5434" s="47">
        <v>16865</v>
      </c>
      <c r="G5434" s="47">
        <v>14877</v>
      </c>
    </row>
    <row r="5435" spans="3:7">
      <c r="C5435" s="49">
        <f t="shared" si="86"/>
        <v>8</v>
      </c>
      <c r="D5435" s="48">
        <v>42596</v>
      </c>
      <c r="E5435" s="47">
        <v>9</v>
      </c>
      <c r="F5435" s="47">
        <v>18311</v>
      </c>
      <c r="G5435" s="47">
        <v>16143</v>
      </c>
    </row>
    <row r="5436" spans="3:7">
      <c r="C5436" s="49">
        <f t="shared" si="86"/>
        <v>8</v>
      </c>
      <c r="D5436" s="48">
        <v>42596</v>
      </c>
      <c r="E5436" s="47">
        <v>10</v>
      </c>
      <c r="F5436" s="47">
        <v>19365</v>
      </c>
      <c r="G5436" s="47">
        <v>17016</v>
      </c>
    </row>
    <row r="5437" spans="3:7">
      <c r="C5437" s="49">
        <f t="shared" si="86"/>
        <v>8</v>
      </c>
      <c r="D5437" s="48">
        <v>42596</v>
      </c>
      <c r="E5437" s="47">
        <v>11</v>
      </c>
      <c r="F5437" s="47">
        <v>20085</v>
      </c>
      <c r="G5437" s="47">
        <v>17564</v>
      </c>
    </row>
    <row r="5438" spans="3:7">
      <c r="C5438" s="49">
        <f t="shared" si="86"/>
        <v>8</v>
      </c>
      <c r="D5438" s="48">
        <v>42596</v>
      </c>
      <c r="E5438" s="47">
        <v>12</v>
      </c>
      <c r="F5438" s="47">
        <v>20588</v>
      </c>
      <c r="G5438" s="47">
        <v>17890</v>
      </c>
    </row>
    <row r="5439" spans="3:7">
      <c r="C5439" s="49">
        <f t="shared" si="86"/>
        <v>8</v>
      </c>
      <c r="D5439" s="48">
        <v>42596</v>
      </c>
      <c r="E5439" s="47">
        <v>13</v>
      </c>
      <c r="F5439" s="47">
        <v>20643</v>
      </c>
      <c r="G5439" s="47">
        <v>17961</v>
      </c>
    </row>
    <row r="5440" spans="3:7">
      <c r="C5440" s="49">
        <f t="shared" si="86"/>
        <v>8</v>
      </c>
      <c r="D5440" s="48">
        <v>42596</v>
      </c>
      <c r="E5440" s="47">
        <v>14</v>
      </c>
      <c r="F5440" s="47">
        <v>20967</v>
      </c>
      <c r="G5440" s="47">
        <v>18134</v>
      </c>
    </row>
    <row r="5441" spans="3:7">
      <c r="C5441" s="49">
        <f t="shared" si="86"/>
        <v>8</v>
      </c>
      <c r="D5441" s="48">
        <v>42596</v>
      </c>
      <c r="E5441" s="47">
        <v>15</v>
      </c>
      <c r="F5441" s="47">
        <v>20994</v>
      </c>
      <c r="G5441" s="47">
        <v>18326</v>
      </c>
    </row>
    <row r="5442" spans="3:7">
      <c r="C5442" s="49">
        <f t="shared" si="86"/>
        <v>8</v>
      </c>
      <c r="D5442" s="48">
        <v>42596</v>
      </c>
      <c r="E5442" s="47">
        <v>16</v>
      </c>
      <c r="F5442" s="47">
        <v>21218</v>
      </c>
      <c r="G5442" s="47">
        <v>18678</v>
      </c>
    </row>
    <row r="5443" spans="3:7">
      <c r="C5443" s="49">
        <f t="shared" si="86"/>
        <v>8</v>
      </c>
      <c r="D5443" s="48">
        <v>42596</v>
      </c>
      <c r="E5443" s="47">
        <v>17</v>
      </c>
      <c r="F5443" s="47">
        <v>21307</v>
      </c>
      <c r="G5443" s="47">
        <v>18987</v>
      </c>
    </row>
    <row r="5444" spans="3:7">
      <c r="C5444" s="49">
        <f t="shared" ref="C5444:C5507" si="87">MONTH(D5444)</f>
        <v>8</v>
      </c>
      <c r="D5444" s="48">
        <v>42596</v>
      </c>
      <c r="E5444" s="47">
        <v>18</v>
      </c>
      <c r="F5444" s="47">
        <v>21213</v>
      </c>
      <c r="G5444" s="47">
        <v>18873</v>
      </c>
    </row>
    <row r="5445" spans="3:7">
      <c r="C5445" s="49">
        <f t="shared" si="87"/>
        <v>8</v>
      </c>
      <c r="D5445" s="48">
        <v>42596</v>
      </c>
      <c r="E5445" s="47">
        <v>19</v>
      </c>
      <c r="F5445" s="47">
        <v>20938</v>
      </c>
      <c r="G5445" s="47">
        <v>18495</v>
      </c>
    </row>
    <row r="5446" spans="3:7">
      <c r="C5446" s="49">
        <f t="shared" si="87"/>
        <v>8</v>
      </c>
      <c r="D5446" s="48">
        <v>42596</v>
      </c>
      <c r="E5446" s="47">
        <v>20</v>
      </c>
      <c r="F5446" s="47">
        <v>20845</v>
      </c>
      <c r="G5446" s="47">
        <v>18441</v>
      </c>
    </row>
    <row r="5447" spans="3:7">
      <c r="C5447" s="49">
        <f t="shared" si="87"/>
        <v>8</v>
      </c>
      <c r="D5447" s="48">
        <v>42596</v>
      </c>
      <c r="E5447" s="47">
        <v>21</v>
      </c>
      <c r="F5447" s="47">
        <v>20586</v>
      </c>
      <c r="G5447" s="47">
        <v>18382</v>
      </c>
    </row>
    <row r="5448" spans="3:7">
      <c r="C5448" s="49">
        <f t="shared" si="87"/>
        <v>8</v>
      </c>
      <c r="D5448" s="48">
        <v>42596</v>
      </c>
      <c r="E5448" s="47">
        <v>22</v>
      </c>
      <c r="F5448" s="47">
        <v>19765</v>
      </c>
      <c r="G5448" s="47">
        <v>17453</v>
      </c>
    </row>
    <row r="5449" spans="3:7">
      <c r="C5449" s="49">
        <f t="shared" si="87"/>
        <v>8</v>
      </c>
      <c r="D5449" s="48">
        <v>42596</v>
      </c>
      <c r="E5449" s="47">
        <v>23</v>
      </c>
      <c r="F5449" s="47">
        <v>18372</v>
      </c>
      <c r="G5449" s="47">
        <v>16162</v>
      </c>
    </row>
    <row r="5450" spans="3:7">
      <c r="C5450" s="49">
        <f t="shared" si="87"/>
        <v>8</v>
      </c>
      <c r="D5450" s="48">
        <v>42596</v>
      </c>
      <c r="E5450" s="47">
        <v>24</v>
      </c>
      <c r="F5450" s="47">
        <v>17173</v>
      </c>
      <c r="G5450" s="47">
        <v>15040</v>
      </c>
    </row>
    <row r="5451" spans="3:7">
      <c r="C5451" s="49">
        <f t="shared" si="87"/>
        <v>8</v>
      </c>
      <c r="D5451" s="48">
        <v>42597</v>
      </c>
      <c r="E5451" s="47">
        <v>1</v>
      </c>
      <c r="F5451" s="47">
        <v>16402</v>
      </c>
      <c r="G5451" s="47">
        <v>14222</v>
      </c>
    </row>
    <row r="5452" spans="3:7">
      <c r="C5452" s="49">
        <f t="shared" si="87"/>
        <v>8</v>
      </c>
      <c r="D5452" s="48">
        <v>42597</v>
      </c>
      <c r="E5452" s="47">
        <v>2</v>
      </c>
      <c r="F5452" s="47">
        <v>15759</v>
      </c>
      <c r="G5452" s="47">
        <v>13782</v>
      </c>
    </row>
    <row r="5453" spans="3:7">
      <c r="C5453" s="49">
        <f t="shared" si="87"/>
        <v>8</v>
      </c>
      <c r="D5453" s="48">
        <v>42597</v>
      </c>
      <c r="E5453" s="47">
        <v>3</v>
      </c>
      <c r="F5453" s="47">
        <v>15639</v>
      </c>
      <c r="G5453" s="47">
        <v>13506</v>
      </c>
    </row>
    <row r="5454" spans="3:7">
      <c r="C5454" s="49">
        <f t="shared" si="87"/>
        <v>8</v>
      </c>
      <c r="D5454" s="48">
        <v>42597</v>
      </c>
      <c r="E5454" s="47">
        <v>4</v>
      </c>
      <c r="F5454" s="47">
        <v>15716</v>
      </c>
      <c r="G5454" s="47">
        <v>13463</v>
      </c>
    </row>
    <row r="5455" spans="3:7">
      <c r="C5455" s="49">
        <f t="shared" si="87"/>
        <v>8</v>
      </c>
      <c r="D5455" s="48">
        <v>42597</v>
      </c>
      <c r="E5455" s="47">
        <v>5</v>
      </c>
      <c r="F5455" s="47">
        <v>16138</v>
      </c>
      <c r="G5455" s="47">
        <v>13882</v>
      </c>
    </row>
    <row r="5456" spans="3:7">
      <c r="C5456" s="49">
        <f t="shared" si="87"/>
        <v>8</v>
      </c>
      <c r="D5456" s="48">
        <v>42597</v>
      </c>
      <c r="E5456" s="47">
        <v>6</v>
      </c>
      <c r="F5456" s="47">
        <v>16815</v>
      </c>
      <c r="G5456" s="47">
        <v>14728</v>
      </c>
    </row>
    <row r="5457" spans="3:7">
      <c r="C5457" s="49">
        <f t="shared" si="87"/>
        <v>8</v>
      </c>
      <c r="D5457" s="48">
        <v>42597</v>
      </c>
      <c r="E5457" s="47">
        <v>7</v>
      </c>
      <c r="F5457" s="47">
        <v>17899</v>
      </c>
      <c r="G5457" s="47">
        <v>15934</v>
      </c>
    </row>
    <row r="5458" spans="3:7">
      <c r="C5458" s="49">
        <f t="shared" si="87"/>
        <v>8</v>
      </c>
      <c r="D5458" s="48">
        <v>42597</v>
      </c>
      <c r="E5458" s="47">
        <v>8</v>
      </c>
      <c r="F5458" s="47">
        <v>18995</v>
      </c>
      <c r="G5458" s="47">
        <v>16944</v>
      </c>
    </row>
    <row r="5459" spans="3:7">
      <c r="C5459" s="49">
        <f t="shared" si="87"/>
        <v>8</v>
      </c>
      <c r="D5459" s="48">
        <v>42597</v>
      </c>
      <c r="E5459" s="47">
        <v>9</v>
      </c>
      <c r="F5459" s="47">
        <v>19862</v>
      </c>
      <c r="G5459" s="47">
        <v>17603</v>
      </c>
    </row>
    <row r="5460" spans="3:7">
      <c r="C5460" s="49">
        <f t="shared" si="87"/>
        <v>8</v>
      </c>
      <c r="D5460" s="48">
        <v>42597</v>
      </c>
      <c r="E5460" s="47">
        <v>10</v>
      </c>
      <c r="F5460" s="47">
        <v>20924</v>
      </c>
      <c r="G5460" s="47">
        <v>18219</v>
      </c>
    </row>
    <row r="5461" spans="3:7">
      <c r="C5461" s="49">
        <f t="shared" si="87"/>
        <v>8</v>
      </c>
      <c r="D5461" s="48">
        <v>42597</v>
      </c>
      <c r="E5461" s="47">
        <v>11</v>
      </c>
      <c r="F5461" s="47">
        <v>21429</v>
      </c>
      <c r="G5461" s="47">
        <v>18746</v>
      </c>
    </row>
    <row r="5462" spans="3:7">
      <c r="C5462" s="49">
        <f t="shared" si="87"/>
        <v>8</v>
      </c>
      <c r="D5462" s="48">
        <v>42597</v>
      </c>
      <c r="E5462" s="47">
        <v>12</v>
      </c>
      <c r="F5462" s="47">
        <v>21511</v>
      </c>
      <c r="G5462" s="47">
        <v>19109</v>
      </c>
    </row>
    <row r="5463" spans="3:7">
      <c r="C5463" s="49">
        <f t="shared" si="87"/>
        <v>8</v>
      </c>
      <c r="D5463" s="48">
        <v>42597</v>
      </c>
      <c r="E5463" s="47">
        <v>13</v>
      </c>
      <c r="F5463" s="47">
        <v>21841</v>
      </c>
      <c r="G5463" s="47">
        <v>19477</v>
      </c>
    </row>
    <row r="5464" spans="3:7">
      <c r="C5464" s="49">
        <f t="shared" si="87"/>
        <v>8</v>
      </c>
      <c r="D5464" s="48">
        <v>42597</v>
      </c>
      <c r="E5464" s="47">
        <v>14</v>
      </c>
      <c r="F5464" s="47">
        <v>22083</v>
      </c>
      <c r="G5464" s="47">
        <v>19726</v>
      </c>
    </row>
    <row r="5465" spans="3:7">
      <c r="C5465" s="49">
        <f t="shared" si="87"/>
        <v>8</v>
      </c>
      <c r="D5465" s="48">
        <v>42597</v>
      </c>
      <c r="E5465" s="47">
        <v>15</v>
      </c>
      <c r="F5465" s="47">
        <v>22444</v>
      </c>
      <c r="G5465" s="47">
        <v>20102</v>
      </c>
    </row>
    <row r="5466" spans="3:7">
      <c r="C5466" s="49">
        <f t="shared" si="87"/>
        <v>8</v>
      </c>
      <c r="D5466" s="48">
        <v>42597</v>
      </c>
      <c r="E5466" s="47">
        <v>16</v>
      </c>
      <c r="F5466" s="47">
        <v>22794</v>
      </c>
      <c r="G5466" s="47">
        <v>20360</v>
      </c>
    </row>
    <row r="5467" spans="3:7">
      <c r="C5467" s="49">
        <f t="shared" si="87"/>
        <v>8</v>
      </c>
      <c r="D5467" s="48">
        <v>42597</v>
      </c>
      <c r="E5467" s="47">
        <v>17</v>
      </c>
      <c r="F5467" s="47">
        <v>22728</v>
      </c>
      <c r="G5467" s="47">
        <v>20592</v>
      </c>
    </row>
    <row r="5468" spans="3:7">
      <c r="C5468" s="49">
        <f t="shared" si="87"/>
        <v>8</v>
      </c>
      <c r="D5468" s="48">
        <v>42597</v>
      </c>
      <c r="E5468" s="47">
        <v>18</v>
      </c>
      <c r="F5468" s="47">
        <v>22501</v>
      </c>
      <c r="G5468" s="47">
        <v>20250</v>
      </c>
    </row>
    <row r="5469" spans="3:7">
      <c r="C5469" s="49">
        <f t="shared" si="87"/>
        <v>8</v>
      </c>
      <c r="D5469" s="48">
        <v>42597</v>
      </c>
      <c r="E5469" s="47">
        <v>19</v>
      </c>
      <c r="F5469" s="47">
        <v>22324</v>
      </c>
      <c r="G5469" s="47">
        <v>19995</v>
      </c>
    </row>
    <row r="5470" spans="3:7">
      <c r="C5470" s="49">
        <f t="shared" si="87"/>
        <v>8</v>
      </c>
      <c r="D5470" s="48">
        <v>42597</v>
      </c>
      <c r="E5470" s="47">
        <v>20</v>
      </c>
      <c r="F5470" s="47">
        <v>22369</v>
      </c>
      <c r="G5470" s="47">
        <v>20104</v>
      </c>
    </row>
    <row r="5471" spans="3:7">
      <c r="C5471" s="49">
        <f t="shared" si="87"/>
        <v>8</v>
      </c>
      <c r="D5471" s="48">
        <v>42597</v>
      </c>
      <c r="E5471" s="47">
        <v>21</v>
      </c>
      <c r="F5471" s="47">
        <v>21543</v>
      </c>
      <c r="G5471" s="47">
        <v>19760</v>
      </c>
    </row>
    <row r="5472" spans="3:7">
      <c r="C5472" s="49">
        <f t="shared" si="87"/>
        <v>8</v>
      </c>
      <c r="D5472" s="48">
        <v>42597</v>
      </c>
      <c r="E5472" s="47">
        <v>22</v>
      </c>
      <c r="F5472" s="47">
        <v>20495</v>
      </c>
      <c r="G5472" s="47">
        <v>18539</v>
      </c>
    </row>
    <row r="5473" spans="3:7">
      <c r="C5473" s="49">
        <f t="shared" si="87"/>
        <v>8</v>
      </c>
      <c r="D5473" s="48">
        <v>42597</v>
      </c>
      <c r="E5473" s="47">
        <v>23</v>
      </c>
      <c r="F5473" s="47">
        <v>19273</v>
      </c>
      <c r="G5473" s="47">
        <v>17099</v>
      </c>
    </row>
    <row r="5474" spans="3:7">
      <c r="C5474" s="49">
        <f t="shared" si="87"/>
        <v>8</v>
      </c>
      <c r="D5474" s="48">
        <v>42597</v>
      </c>
      <c r="E5474" s="47">
        <v>24</v>
      </c>
      <c r="F5474" s="47">
        <v>18137</v>
      </c>
      <c r="G5474" s="47">
        <v>15827</v>
      </c>
    </row>
    <row r="5475" spans="3:7">
      <c r="C5475" s="49">
        <f t="shared" si="87"/>
        <v>8</v>
      </c>
      <c r="D5475" s="48">
        <v>42598</v>
      </c>
      <c r="E5475" s="47">
        <v>1</v>
      </c>
      <c r="F5475" s="47">
        <v>17608</v>
      </c>
      <c r="G5475" s="47">
        <v>15102</v>
      </c>
    </row>
    <row r="5476" spans="3:7">
      <c r="C5476" s="49">
        <f t="shared" si="87"/>
        <v>8</v>
      </c>
      <c r="D5476" s="48">
        <v>42598</v>
      </c>
      <c r="E5476" s="47">
        <v>2</v>
      </c>
      <c r="F5476" s="47">
        <v>17050</v>
      </c>
      <c r="G5476" s="47">
        <v>14534</v>
      </c>
    </row>
    <row r="5477" spans="3:7">
      <c r="C5477" s="49">
        <f t="shared" si="87"/>
        <v>8</v>
      </c>
      <c r="D5477" s="48">
        <v>42598</v>
      </c>
      <c r="E5477" s="47">
        <v>3</v>
      </c>
      <c r="F5477" s="47">
        <v>16856</v>
      </c>
      <c r="G5477" s="47">
        <v>14168</v>
      </c>
    </row>
    <row r="5478" spans="3:7">
      <c r="C5478" s="49">
        <f t="shared" si="87"/>
        <v>8</v>
      </c>
      <c r="D5478" s="48">
        <v>42598</v>
      </c>
      <c r="E5478" s="47">
        <v>4</v>
      </c>
      <c r="F5478" s="47">
        <v>16727</v>
      </c>
      <c r="G5478" s="47">
        <v>14118</v>
      </c>
    </row>
    <row r="5479" spans="3:7">
      <c r="C5479" s="49">
        <f t="shared" si="87"/>
        <v>8</v>
      </c>
      <c r="D5479" s="48">
        <v>42598</v>
      </c>
      <c r="E5479" s="47">
        <v>5</v>
      </c>
      <c r="F5479" s="47">
        <v>17138</v>
      </c>
      <c r="G5479" s="47">
        <v>14612</v>
      </c>
    </row>
    <row r="5480" spans="3:7">
      <c r="C5480" s="49">
        <f t="shared" si="87"/>
        <v>8</v>
      </c>
      <c r="D5480" s="48">
        <v>42598</v>
      </c>
      <c r="E5480" s="47">
        <v>6</v>
      </c>
      <c r="F5480" s="47">
        <v>18231</v>
      </c>
      <c r="G5480" s="47">
        <v>15647</v>
      </c>
    </row>
    <row r="5481" spans="3:7">
      <c r="C5481" s="49">
        <f t="shared" si="87"/>
        <v>8</v>
      </c>
      <c r="D5481" s="48">
        <v>42598</v>
      </c>
      <c r="E5481" s="47">
        <v>7</v>
      </c>
      <c r="F5481" s="47">
        <v>19254</v>
      </c>
      <c r="G5481" s="47">
        <v>16993</v>
      </c>
    </row>
    <row r="5482" spans="3:7">
      <c r="C5482" s="49">
        <f t="shared" si="87"/>
        <v>8</v>
      </c>
      <c r="D5482" s="48">
        <v>42598</v>
      </c>
      <c r="E5482" s="47">
        <v>8</v>
      </c>
      <c r="F5482" s="47">
        <v>19721</v>
      </c>
      <c r="G5482" s="47">
        <v>17910</v>
      </c>
    </row>
    <row r="5483" spans="3:7">
      <c r="C5483" s="49">
        <f t="shared" si="87"/>
        <v>8</v>
      </c>
      <c r="D5483" s="48">
        <v>42598</v>
      </c>
      <c r="E5483" s="47">
        <v>9</v>
      </c>
      <c r="F5483" s="47">
        <v>20813</v>
      </c>
      <c r="G5483" s="47">
        <v>18411</v>
      </c>
    </row>
    <row r="5484" spans="3:7">
      <c r="C5484" s="49">
        <f t="shared" si="87"/>
        <v>8</v>
      </c>
      <c r="D5484" s="48">
        <v>42598</v>
      </c>
      <c r="E5484" s="47">
        <v>10</v>
      </c>
      <c r="F5484" s="47">
        <v>21452</v>
      </c>
      <c r="G5484" s="47">
        <v>18727</v>
      </c>
    </row>
    <row r="5485" spans="3:7">
      <c r="C5485" s="49">
        <f t="shared" si="87"/>
        <v>8</v>
      </c>
      <c r="D5485" s="48">
        <v>42598</v>
      </c>
      <c r="E5485" s="47">
        <v>11</v>
      </c>
      <c r="F5485" s="47">
        <v>21673</v>
      </c>
      <c r="G5485" s="47">
        <v>18953</v>
      </c>
    </row>
    <row r="5486" spans="3:7">
      <c r="C5486" s="49">
        <f t="shared" si="87"/>
        <v>8</v>
      </c>
      <c r="D5486" s="48">
        <v>42598</v>
      </c>
      <c r="E5486" s="47">
        <v>12</v>
      </c>
      <c r="F5486" s="47">
        <v>21652</v>
      </c>
      <c r="G5486" s="47">
        <v>19093</v>
      </c>
    </row>
    <row r="5487" spans="3:7">
      <c r="C5487" s="49">
        <f t="shared" si="87"/>
        <v>8</v>
      </c>
      <c r="D5487" s="48">
        <v>42598</v>
      </c>
      <c r="E5487" s="47">
        <v>13</v>
      </c>
      <c r="F5487" s="47">
        <v>22276</v>
      </c>
      <c r="G5487" s="47">
        <v>19637</v>
      </c>
    </row>
    <row r="5488" spans="3:7">
      <c r="C5488" s="49">
        <f t="shared" si="87"/>
        <v>8</v>
      </c>
      <c r="D5488" s="48">
        <v>42598</v>
      </c>
      <c r="E5488" s="47">
        <v>14</v>
      </c>
      <c r="F5488" s="47">
        <v>21924</v>
      </c>
      <c r="G5488" s="47">
        <v>19821</v>
      </c>
    </row>
    <row r="5489" spans="3:7">
      <c r="C5489" s="49">
        <f t="shared" si="87"/>
        <v>8</v>
      </c>
      <c r="D5489" s="48">
        <v>42598</v>
      </c>
      <c r="E5489" s="47">
        <v>15</v>
      </c>
      <c r="F5489" s="47">
        <v>21938</v>
      </c>
      <c r="G5489" s="47">
        <v>19941</v>
      </c>
    </row>
    <row r="5490" spans="3:7">
      <c r="C5490" s="49">
        <f t="shared" si="87"/>
        <v>8</v>
      </c>
      <c r="D5490" s="48">
        <v>42598</v>
      </c>
      <c r="E5490" s="47">
        <v>16</v>
      </c>
      <c r="F5490" s="47">
        <v>22750</v>
      </c>
      <c r="G5490" s="47">
        <v>20259</v>
      </c>
    </row>
    <row r="5491" spans="3:7">
      <c r="C5491" s="49">
        <f t="shared" si="87"/>
        <v>8</v>
      </c>
      <c r="D5491" s="48">
        <v>42598</v>
      </c>
      <c r="E5491" s="47">
        <v>17</v>
      </c>
      <c r="F5491" s="47">
        <v>22624</v>
      </c>
      <c r="G5491" s="47">
        <v>20355</v>
      </c>
    </row>
    <row r="5492" spans="3:7">
      <c r="C5492" s="49">
        <f t="shared" si="87"/>
        <v>8</v>
      </c>
      <c r="D5492" s="48">
        <v>42598</v>
      </c>
      <c r="E5492" s="47">
        <v>18</v>
      </c>
      <c r="F5492" s="47">
        <v>22255</v>
      </c>
      <c r="G5492" s="47">
        <v>19898</v>
      </c>
    </row>
    <row r="5493" spans="3:7">
      <c r="C5493" s="49">
        <f t="shared" si="87"/>
        <v>8</v>
      </c>
      <c r="D5493" s="48">
        <v>42598</v>
      </c>
      <c r="E5493" s="47">
        <v>19</v>
      </c>
      <c r="F5493" s="47">
        <v>21801</v>
      </c>
      <c r="G5493" s="47">
        <v>19406</v>
      </c>
    </row>
    <row r="5494" spans="3:7">
      <c r="C5494" s="49">
        <f t="shared" si="87"/>
        <v>8</v>
      </c>
      <c r="D5494" s="48">
        <v>42598</v>
      </c>
      <c r="E5494" s="47">
        <v>20</v>
      </c>
      <c r="F5494" s="47">
        <v>21410</v>
      </c>
      <c r="G5494" s="47">
        <v>19152</v>
      </c>
    </row>
    <row r="5495" spans="3:7">
      <c r="C5495" s="49">
        <f t="shared" si="87"/>
        <v>8</v>
      </c>
      <c r="D5495" s="48">
        <v>42598</v>
      </c>
      <c r="E5495" s="47">
        <v>21</v>
      </c>
      <c r="F5495" s="47">
        <v>21068</v>
      </c>
      <c r="G5495" s="47">
        <v>18637</v>
      </c>
    </row>
    <row r="5496" spans="3:7">
      <c r="C5496" s="49">
        <f t="shared" si="87"/>
        <v>8</v>
      </c>
      <c r="D5496" s="48">
        <v>42598</v>
      </c>
      <c r="E5496" s="47">
        <v>22</v>
      </c>
      <c r="F5496" s="47">
        <v>19822</v>
      </c>
      <c r="G5496" s="47">
        <v>17412</v>
      </c>
    </row>
    <row r="5497" spans="3:7">
      <c r="C5497" s="49">
        <f t="shared" si="87"/>
        <v>8</v>
      </c>
      <c r="D5497" s="48">
        <v>42598</v>
      </c>
      <c r="E5497" s="47">
        <v>23</v>
      </c>
      <c r="F5497" s="47">
        <v>18038</v>
      </c>
      <c r="G5497" s="47">
        <v>15893</v>
      </c>
    </row>
    <row r="5498" spans="3:7">
      <c r="C5498" s="49">
        <f t="shared" si="87"/>
        <v>8</v>
      </c>
      <c r="D5498" s="48">
        <v>42598</v>
      </c>
      <c r="E5498" s="47">
        <v>24</v>
      </c>
      <c r="F5498" s="47">
        <v>17158</v>
      </c>
      <c r="G5498" s="47">
        <v>14767</v>
      </c>
    </row>
    <row r="5499" spans="3:7">
      <c r="C5499" s="49">
        <f t="shared" si="87"/>
        <v>8</v>
      </c>
      <c r="D5499" s="48">
        <v>42599</v>
      </c>
      <c r="E5499" s="47">
        <v>1</v>
      </c>
      <c r="F5499" s="47">
        <v>16478</v>
      </c>
      <c r="G5499" s="47">
        <v>14063</v>
      </c>
    </row>
    <row r="5500" spans="3:7">
      <c r="C5500" s="49">
        <f t="shared" si="87"/>
        <v>8</v>
      </c>
      <c r="D5500" s="48">
        <v>42599</v>
      </c>
      <c r="E5500" s="47">
        <v>2</v>
      </c>
      <c r="F5500" s="47">
        <v>15849</v>
      </c>
      <c r="G5500" s="47">
        <v>13512</v>
      </c>
    </row>
    <row r="5501" spans="3:7">
      <c r="C5501" s="49">
        <f t="shared" si="87"/>
        <v>8</v>
      </c>
      <c r="D5501" s="48">
        <v>42599</v>
      </c>
      <c r="E5501" s="47">
        <v>3</v>
      </c>
      <c r="F5501" s="47">
        <v>15556</v>
      </c>
      <c r="G5501" s="47">
        <v>13208</v>
      </c>
    </row>
    <row r="5502" spans="3:7">
      <c r="C5502" s="49">
        <f t="shared" si="87"/>
        <v>8</v>
      </c>
      <c r="D5502" s="48">
        <v>42599</v>
      </c>
      <c r="E5502" s="47">
        <v>4</v>
      </c>
      <c r="F5502" s="47">
        <v>15676</v>
      </c>
      <c r="G5502" s="47">
        <v>13193</v>
      </c>
    </row>
    <row r="5503" spans="3:7">
      <c r="C5503" s="49">
        <f t="shared" si="87"/>
        <v>8</v>
      </c>
      <c r="D5503" s="48">
        <v>42599</v>
      </c>
      <c r="E5503" s="47">
        <v>5</v>
      </c>
      <c r="F5503" s="47">
        <v>16158</v>
      </c>
      <c r="G5503" s="47">
        <v>13544</v>
      </c>
    </row>
    <row r="5504" spans="3:7">
      <c r="C5504" s="49">
        <f t="shared" si="87"/>
        <v>8</v>
      </c>
      <c r="D5504" s="48">
        <v>42599</v>
      </c>
      <c r="E5504" s="47">
        <v>6</v>
      </c>
      <c r="F5504" s="47">
        <v>17421</v>
      </c>
      <c r="G5504" s="47">
        <v>14395</v>
      </c>
    </row>
    <row r="5505" spans="3:7">
      <c r="C5505" s="49">
        <f t="shared" si="87"/>
        <v>8</v>
      </c>
      <c r="D5505" s="48">
        <v>42599</v>
      </c>
      <c r="E5505" s="47">
        <v>7</v>
      </c>
      <c r="F5505" s="47">
        <v>18470</v>
      </c>
      <c r="G5505" s="47">
        <v>15655</v>
      </c>
    </row>
    <row r="5506" spans="3:7">
      <c r="C5506" s="49">
        <f t="shared" si="87"/>
        <v>8</v>
      </c>
      <c r="D5506" s="48">
        <v>42599</v>
      </c>
      <c r="E5506" s="47">
        <v>8</v>
      </c>
      <c r="F5506" s="47">
        <v>19347</v>
      </c>
      <c r="G5506" s="47">
        <v>16547</v>
      </c>
    </row>
    <row r="5507" spans="3:7">
      <c r="C5507" s="49">
        <f t="shared" si="87"/>
        <v>8</v>
      </c>
      <c r="D5507" s="48">
        <v>42599</v>
      </c>
      <c r="E5507" s="47">
        <v>9</v>
      </c>
      <c r="F5507" s="47">
        <v>19594</v>
      </c>
      <c r="G5507" s="47">
        <v>17077</v>
      </c>
    </row>
    <row r="5508" spans="3:7">
      <c r="C5508" s="49">
        <f t="shared" ref="C5508:C5571" si="88">MONTH(D5508)</f>
        <v>8</v>
      </c>
      <c r="D5508" s="48">
        <v>42599</v>
      </c>
      <c r="E5508" s="47">
        <v>10</v>
      </c>
      <c r="F5508" s="47">
        <v>19963</v>
      </c>
      <c r="G5508" s="47">
        <v>17481</v>
      </c>
    </row>
    <row r="5509" spans="3:7">
      <c r="C5509" s="49">
        <f t="shared" si="88"/>
        <v>8</v>
      </c>
      <c r="D5509" s="48">
        <v>42599</v>
      </c>
      <c r="E5509" s="47">
        <v>11</v>
      </c>
      <c r="F5509" s="47">
        <v>20140</v>
      </c>
      <c r="G5509" s="47">
        <v>17740</v>
      </c>
    </row>
    <row r="5510" spans="3:7">
      <c r="C5510" s="49">
        <f t="shared" si="88"/>
        <v>8</v>
      </c>
      <c r="D5510" s="48">
        <v>42599</v>
      </c>
      <c r="E5510" s="47">
        <v>12</v>
      </c>
      <c r="F5510" s="47">
        <v>20561</v>
      </c>
      <c r="G5510" s="47">
        <v>18248</v>
      </c>
    </row>
    <row r="5511" spans="3:7">
      <c r="C5511" s="49">
        <f t="shared" si="88"/>
        <v>8</v>
      </c>
      <c r="D5511" s="48">
        <v>42599</v>
      </c>
      <c r="E5511" s="47">
        <v>13</v>
      </c>
      <c r="F5511" s="47">
        <v>20916</v>
      </c>
      <c r="G5511" s="47">
        <v>18663</v>
      </c>
    </row>
    <row r="5512" spans="3:7">
      <c r="C5512" s="49">
        <f t="shared" si="88"/>
        <v>8</v>
      </c>
      <c r="D5512" s="48">
        <v>42599</v>
      </c>
      <c r="E5512" s="47">
        <v>14</v>
      </c>
      <c r="F5512" s="47">
        <v>21407</v>
      </c>
      <c r="G5512" s="47">
        <v>19086</v>
      </c>
    </row>
    <row r="5513" spans="3:7">
      <c r="C5513" s="49">
        <f t="shared" si="88"/>
        <v>8</v>
      </c>
      <c r="D5513" s="48">
        <v>42599</v>
      </c>
      <c r="E5513" s="47">
        <v>15</v>
      </c>
      <c r="F5513" s="47">
        <v>21896</v>
      </c>
      <c r="G5513" s="47">
        <v>19532</v>
      </c>
    </row>
    <row r="5514" spans="3:7">
      <c r="C5514" s="49">
        <f t="shared" si="88"/>
        <v>8</v>
      </c>
      <c r="D5514" s="48">
        <v>42599</v>
      </c>
      <c r="E5514" s="47">
        <v>16</v>
      </c>
      <c r="F5514" s="47">
        <v>22718</v>
      </c>
      <c r="G5514" s="47">
        <v>20107</v>
      </c>
    </row>
    <row r="5515" spans="3:7">
      <c r="C5515" s="49">
        <f t="shared" si="88"/>
        <v>8</v>
      </c>
      <c r="D5515" s="48">
        <v>42599</v>
      </c>
      <c r="E5515" s="47">
        <v>17</v>
      </c>
      <c r="F5515" s="47">
        <v>22872</v>
      </c>
      <c r="G5515" s="47">
        <v>20364</v>
      </c>
    </row>
    <row r="5516" spans="3:7">
      <c r="C5516" s="49">
        <f t="shared" si="88"/>
        <v>8</v>
      </c>
      <c r="D5516" s="48">
        <v>42599</v>
      </c>
      <c r="E5516" s="47">
        <v>18</v>
      </c>
      <c r="F5516" s="47">
        <v>22617</v>
      </c>
      <c r="G5516" s="47">
        <v>20132</v>
      </c>
    </row>
    <row r="5517" spans="3:7">
      <c r="C5517" s="49">
        <f t="shared" si="88"/>
        <v>8</v>
      </c>
      <c r="D5517" s="48">
        <v>42599</v>
      </c>
      <c r="E5517" s="47">
        <v>19</v>
      </c>
      <c r="F5517" s="47">
        <v>22197</v>
      </c>
      <c r="G5517" s="47">
        <v>19822</v>
      </c>
    </row>
    <row r="5518" spans="3:7">
      <c r="C5518" s="49">
        <f t="shared" si="88"/>
        <v>8</v>
      </c>
      <c r="D5518" s="48">
        <v>42599</v>
      </c>
      <c r="E5518" s="47">
        <v>20</v>
      </c>
      <c r="F5518" s="47">
        <v>22516</v>
      </c>
      <c r="G5518" s="47">
        <v>20033</v>
      </c>
    </row>
    <row r="5519" spans="3:7">
      <c r="C5519" s="49">
        <f t="shared" si="88"/>
        <v>8</v>
      </c>
      <c r="D5519" s="48">
        <v>42599</v>
      </c>
      <c r="E5519" s="47">
        <v>21</v>
      </c>
      <c r="F5519" s="47">
        <v>22309</v>
      </c>
      <c r="G5519" s="47">
        <v>19651</v>
      </c>
    </row>
    <row r="5520" spans="3:7">
      <c r="C5520" s="49">
        <f t="shared" si="88"/>
        <v>8</v>
      </c>
      <c r="D5520" s="48">
        <v>42599</v>
      </c>
      <c r="E5520" s="47">
        <v>22</v>
      </c>
      <c r="F5520" s="47">
        <v>21074</v>
      </c>
      <c r="G5520" s="47">
        <v>18329</v>
      </c>
    </row>
    <row r="5521" spans="3:7">
      <c r="C5521" s="49">
        <f t="shared" si="88"/>
        <v>8</v>
      </c>
      <c r="D5521" s="48">
        <v>42599</v>
      </c>
      <c r="E5521" s="47">
        <v>23</v>
      </c>
      <c r="F5521" s="47">
        <v>19520</v>
      </c>
      <c r="G5521" s="47">
        <v>16812</v>
      </c>
    </row>
    <row r="5522" spans="3:7">
      <c r="C5522" s="49">
        <f t="shared" si="88"/>
        <v>8</v>
      </c>
      <c r="D5522" s="48">
        <v>42599</v>
      </c>
      <c r="E5522" s="47">
        <v>24</v>
      </c>
      <c r="F5522" s="47">
        <v>17972</v>
      </c>
      <c r="G5522" s="47">
        <v>15466</v>
      </c>
    </row>
    <row r="5523" spans="3:7">
      <c r="C5523" s="49">
        <f t="shared" si="88"/>
        <v>8</v>
      </c>
      <c r="D5523" s="48">
        <v>42600</v>
      </c>
      <c r="E5523" s="47">
        <v>1</v>
      </c>
      <c r="F5523" s="47">
        <v>16714</v>
      </c>
      <c r="G5523" s="47">
        <v>14595</v>
      </c>
    </row>
    <row r="5524" spans="3:7">
      <c r="C5524" s="49">
        <f t="shared" si="88"/>
        <v>8</v>
      </c>
      <c r="D5524" s="48">
        <v>42600</v>
      </c>
      <c r="E5524" s="47">
        <v>2</v>
      </c>
      <c r="F5524" s="47">
        <v>16361</v>
      </c>
      <c r="G5524" s="47">
        <v>14027</v>
      </c>
    </row>
    <row r="5525" spans="3:7">
      <c r="C5525" s="49">
        <f t="shared" si="88"/>
        <v>8</v>
      </c>
      <c r="D5525" s="48">
        <v>42600</v>
      </c>
      <c r="E5525" s="47">
        <v>3</v>
      </c>
      <c r="F5525" s="47">
        <v>16233</v>
      </c>
      <c r="G5525" s="47">
        <v>13764</v>
      </c>
    </row>
    <row r="5526" spans="3:7">
      <c r="C5526" s="49">
        <f t="shared" si="88"/>
        <v>8</v>
      </c>
      <c r="D5526" s="48">
        <v>42600</v>
      </c>
      <c r="E5526" s="47">
        <v>4</v>
      </c>
      <c r="F5526" s="47">
        <v>16282</v>
      </c>
      <c r="G5526" s="47">
        <v>13710</v>
      </c>
    </row>
    <row r="5527" spans="3:7">
      <c r="C5527" s="49">
        <f t="shared" si="88"/>
        <v>8</v>
      </c>
      <c r="D5527" s="48">
        <v>42600</v>
      </c>
      <c r="E5527" s="47">
        <v>5</v>
      </c>
      <c r="F5527" s="47">
        <v>16611</v>
      </c>
      <c r="G5527" s="47">
        <v>14088</v>
      </c>
    </row>
    <row r="5528" spans="3:7">
      <c r="C5528" s="49">
        <f t="shared" si="88"/>
        <v>8</v>
      </c>
      <c r="D5528" s="48">
        <v>42600</v>
      </c>
      <c r="E5528" s="47">
        <v>6</v>
      </c>
      <c r="F5528" s="47">
        <v>17806</v>
      </c>
      <c r="G5528" s="47">
        <v>15026</v>
      </c>
    </row>
    <row r="5529" spans="3:7">
      <c r="C5529" s="49">
        <f t="shared" si="88"/>
        <v>8</v>
      </c>
      <c r="D5529" s="48">
        <v>42600</v>
      </c>
      <c r="E5529" s="47">
        <v>7</v>
      </c>
      <c r="F5529" s="47">
        <v>18902</v>
      </c>
      <c r="G5529" s="47">
        <v>16295</v>
      </c>
    </row>
    <row r="5530" spans="3:7">
      <c r="C5530" s="49">
        <f t="shared" si="88"/>
        <v>8</v>
      </c>
      <c r="D5530" s="48">
        <v>42600</v>
      </c>
      <c r="E5530" s="47">
        <v>8</v>
      </c>
      <c r="F5530" s="47">
        <v>19908</v>
      </c>
      <c r="G5530" s="47">
        <v>17374</v>
      </c>
    </row>
    <row r="5531" spans="3:7">
      <c r="C5531" s="49">
        <f t="shared" si="88"/>
        <v>8</v>
      </c>
      <c r="D5531" s="48">
        <v>42600</v>
      </c>
      <c r="E5531" s="47">
        <v>9</v>
      </c>
      <c r="F5531" s="47">
        <v>20621</v>
      </c>
      <c r="G5531" s="47">
        <v>18091</v>
      </c>
    </row>
    <row r="5532" spans="3:7">
      <c r="C5532" s="49">
        <f t="shared" si="88"/>
        <v>8</v>
      </c>
      <c r="D5532" s="48">
        <v>42600</v>
      </c>
      <c r="E5532" s="47">
        <v>10</v>
      </c>
      <c r="F5532" s="47">
        <v>21008</v>
      </c>
      <c r="G5532" s="47">
        <v>18716</v>
      </c>
    </row>
    <row r="5533" spans="3:7">
      <c r="C5533" s="49">
        <f t="shared" si="88"/>
        <v>8</v>
      </c>
      <c r="D5533" s="48">
        <v>42600</v>
      </c>
      <c r="E5533" s="47">
        <v>11</v>
      </c>
      <c r="F5533" s="47">
        <v>21664</v>
      </c>
      <c r="G5533" s="47">
        <v>19251</v>
      </c>
    </row>
    <row r="5534" spans="3:7">
      <c r="C5534" s="49">
        <f t="shared" si="88"/>
        <v>8</v>
      </c>
      <c r="D5534" s="48">
        <v>42600</v>
      </c>
      <c r="E5534" s="47">
        <v>12</v>
      </c>
      <c r="F5534" s="47">
        <v>21999</v>
      </c>
      <c r="G5534" s="47">
        <v>19591</v>
      </c>
    </row>
    <row r="5535" spans="3:7">
      <c r="C5535" s="49">
        <f t="shared" si="88"/>
        <v>8</v>
      </c>
      <c r="D5535" s="48">
        <v>42600</v>
      </c>
      <c r="E5535" s="47">
        <v>13</v>
      </c>
      <c r="F5535" s="47">
        <v>22371</v>
      </c>
      <c r="G5535" s="47">
        <v>20005</v>
      </c>
    </row>
    <row r="5536" spans="3:7">
      <c r="C5536" s="49">
        <f t="shared" si="88"/>
        <v>8</v>
      </c>
      <c r="D5536" s="48">
        <v>42600</v>
      </c>
      <c r="E5536" s="47">
        <v>14</v>
      </c>
      <c r="F5536" s="47">
        <v>22796</v>
      </c>
      <c r="G5536" s="47">
        <v>20320</v>
      </c>
    </row>
    <row r="5537" spans="3:7">
      <c r="C5537" s="49">
        <f t="shared" si="88"/>
        <v>8</v>
      </c>
      <c r="D5537" s="48">
        <v>42600</v>
      </c>
      <c r="E5537" s="47">
        <v>15</v>
      </c>
      <c r="F5537" s="47">
        <v>23081</v>
      </c>
      <c r="G5537" s="47">
        <v>20675</v>
      </c>
    </row>
    <row r="5538" spans="3:7">
      <c r="C5538" s="49">
        <f t="shared" si="88"/>
        <v>8</v>
      </c>
      <c r="D5538" s="48">
        <v>42600</v>
      </c>
      <c r="E5538" s="47">
        <v>16</v>
      </c>
      <c r="F5538" s="47">
        <v>23575</v>
      </c>
      <c r="G5538" s="47">
        <v>21009</v>
      </c>
    </row>
    <row r="5539" spans="3:7">
      <c r="C5539" s="49">
        <f t="shared" si="88"/>
        <v>8</v>
      </c>
      <c r="D5539" s="48">
        <v>42600</v>
      </c>
      <c r="E5539" s="47">
        <v>17</v>
      </c>
      <c r="F5539" s="47">
        <v>23899</v>
      </c>
      <c r="G5539" s="47">
        <v>21304</v>
      </c>
    </row>
    <row r="5540" spans="3:7">
      <c r="C5540" s="49">
        <f t="shared" si="88"/>
        <v>8</v>
      </c>
      <c r="D5540" s="48">
        <v>42600</v>
      </c>
      <c r="E5540" s="47">
        <v>18</v>
      </c>
      <c r="F5540" s="47">
        <v>23889</v>
      </c>
      <c r="G5540" s="47">
        <v>21189</v>
      </c>
    </row>
    <row r="5541" spans="3:7">
      <c r="C5541" s="49">
        <f t="shared" si="88"/>
        <v>8</v>
      </c>
      <c r="D5541" s="48">
        <v>42600</v>
      </c>
      <c r="E5541" s="47">
        <v>19</v>
      </c>
      <c r="F5541" s="47">
        <v>23912</v>
      </c>
      <c r="G5541" s="47">
        <v>21357</v>
      </c>
    </row>
    <row r="5542" spans="3:7">
      <c r="C5542" s="49">
        <f t="shared" si="88"/>
        <v>8</v>
      </c>
      <c r="D5542" s="48">
        <v>42600</v>
      </c>
      <c r="E5542" s="47">
        <v>20</v>
      </c>
      <c r="F5542" s="47">
        <v>23672</v>
      </c>
      <c r="G5542" s="47">
        <v>21161</v>
      </c>
    </row>
    <row r="5543" spans="3:7">
      <c r="C5543" s="49">
        <f t="shared" si="88"/>
        <v>8</v>
      </c>
      <c r="D5543" s="48">
        <v>42600</v>
      </c>
      <c r="E5543" s="47">
        <v>21</v>
      </c>
      <c r="F5543" s="47">
        <v>22785</v>
      </c>
      <c r="G5543" s="47">
        <v>20700</v>
      </c>
    </row>
    <row r="5544" spans="3:7">
      <c r="C5544" s="49">
        <f t="shared" si="88"/>
        <v>8</v>
      </c>
      <c r="D5544" s="48">
        <v>42600</v>
      </c>
      <c r="E5544" s="47">
        <v>22</v>
      </c>
      <c r="F5544" s="47">
        <v>21033</v>
      </c>
      <c r="G5544" s="47">
        <v>19189</v>
      </c>
    </row>
    <row r="5545" spans="3:7">
      <c r="C5545" s="49">
        <f t="shared" si="88"/>
        <v>8</v>
      </c>
      <c r="D5545" s="48">
        <v>42600</v>
      </c>
      <c r="E5545" s="47">
        <v>23</v>
      </c>
      <c r="F5545" s="47">
        <v>19456</v>
      </c>
      <c r="G5545" s="47">
        <v>17517</v>
      </c>
    </row>
    <row r="5546" spans="3:7">
      <c r="C5546" s="49">
        <f t="shared" si="88"/>
        <v>8</v>
      </c>
      <c r="D5546" s="48">
        <v>42600</v>
      </c>
      <c r="E5546" s="47">
        <v>24</v>
      </c>
      <c r="F5546" s="47">
        <v>18221</v>
      </c>
      <c r="G5546" s="47">
        <v>16047</v>
      </c>
    </row>
    <row r="5547" spans="3:7">
      <c r="C5547" s="49">
        <f t="shared" si="88"/>
        <v>8</v>
      </c>
      <c r="D5547" s="48">
        <v>42601</v>
      </c>
      <c r="E5547" s="47">
        <v>1</v>
      </c>
      <c r="F5547" s="47">
        <v>17375</v>
      </c>
      <c r="G5547" s="47">
        <v>15037</v>
      </c>
    </row>
    <row r="5548" spans="3:7">
      <c r="C5548" s="49">
        <f t="shared" si="88"/>
        <v>8</v>
      </c>
      <c r="D5548" s="48">
        <v>42601</v>
      </c>
      <c r="E5548" s="47">
        <v>2</v>
      </c>
      <c r="F5548" s="47">
        <v>16964</v>
      </c>
      <c r="G5548" s="47">
        <v>14384</v>
      </c>
    </row>
    <row r="5549" spans="3:7">
      <c r="C5549" s="49">
        <f t="shared" si="88"/>
        <v>8</v>
      </c>
      <c r="D5549" s="48">
        <v>42601</v>
      </c>
      <c r="E5549" s="47">
        <v>3</v>
      </c>
      <c r="F5549" s="47">
        <v>16721</v>
      </c>
      <c r="G5549" s="47">
        <v>13961</v>
      </c>
    </row>
    <row r="5550" spans="3:7">
      <c r="C5550" s="49">
        <f t="shared" si="88"/>
        <v>8</v>
      </c>
      <c r="D5550" s="48">
        <v>42601</v>
      </c>
      <c r="E5550" s="47">
        <v>4</v>
      </c>
      <c r="F5550" s="47">
        <v>16547</v>
      </c>
      <c r="G5550" s="47">
        <v>13796</v>
      </c>
    </row>
    <row r="5551" spans="3:7">
      <c r="C5551" s="49">
        <f t="shared" si="88"/>
        <v>8</v>
      </c>
      <c r="D5551" s="48">
        <v>42601</v>
      </c>
      <c r="E5551" s="47">
        <v>5</v>
      </c>
      <c r="F5551" s="47">
        <v>16925</v>
      </c>
      <c r="G5551" s="47">
        <v>14063</v>
      </c>
    </row>
    <row r="5552" spans="3:7">
      <c r="C5552" s="49">
        <f t="shared" si="88"/>
        <v>8</v>
      </c>
      <c r="D5552" s="48">
        <v>42601</v>
      </c>
      <c r="E5552" s="47">
        <v>6</v>
      </c>
      <c r="F5552" s="47">
        <v>17744</v>
      </c>
      <c r="G5552" s="47">
        <v>14915</v>
      </c>
    </row>
    <row r="5553" spans="3:7">
      <c r="C5553" s="49">
        <f t="shared" si="88"/>
        <v>8</v>
      </c>
      <c r="D5553" s="48">
        <v>42601</v>
      </c>
      <c r="E5553" s="47">
        <v>7</v>
      </c>
      <c r="F5553" s="47">
        <v>18730</v>
      </c>
      <c r="G5553" s="47">
        <v>16116</v>
      </c>
    </row>
    <row r="5554" spans="3:7">
      <c r="C5554" s="49">
        <f t="shared" si="88"/>
        <v>8</v>
      </c>
      <c r="D5554" s="48">
        <v>42601</v>
      </c>
      <c r="E5554" s="47">
        <v>8</v>
      </c>
      <c r="F5554" s="47">
        <v>20096</v>
      </c>
      <c r="G5554" s="47">
        <v>17372</v>
      </c>
    </row>
    <row r="5555" spans="3:7">
      <c r="C5555" s="49">
        <f t="shared" si="88"/>
        <v>8</v>
      </c>
      <c r="D5555" s="48">
        <v>42601</v>
      </c>
      <c r="E5555" s="47">
        <v>9</v>
      </c>
      <c r="F5555" s="47">
        <v>20993</v>
      </c>
      <c r="G5555" s="47">
        <v>18283</v>
      </c>
    </row>
    <row r="5556" spans="3:7">
      <c r="C5556" s="49">
        <f t="shared" si="88"/>
        <v>8</v>
      </c>
      <c r="D5556" s="48">
        <v>42601</v>
      </c>
      <c r="E5556" s="47">
        <v>10</v>
      </c>
      <c r="F5556" s="47">
        <v>21163</v>
      </c>
      <c r="G5556" s="47">
        <v>18982</v>
      </c>
    </row>
    <row r="5557" spans="3:7">
      <c r="C5557" s="49">
        <f t="shared" si="88"/>
        <v>8</v>
      </c>
      <c r="D5557" s="48">
        <v>42601</v>
      </c>
      <c r="E5557" s="47">
        <v>11</v>
      </c>
      <c r="F5557" s="47">
        <v>21963</v>
      </c>
      <c r="G5557" s="47">
        <v>19601</v>
      </c>
    </row>
    <row r="5558" spans="3:7">
      <c r="C5558" s="49">
        <f t="shared" si="88"/>
        <v>8</v>
      </c>
      <c r="D5558" s="48">
        <v>42601</v>
      </c>
      <c r="E5558" s="47">
        <v>12</v>
      </c>
      <c r="F5558" s="47">
        <v>22293</v>
      </c>
      <c r="G5558" s="47">
        <v>20015</v>
      </c>
    </row>
    <row r="5559" spans="3:7">
      <c r="C5559" s="49">
        <f t="shared" si="88"/>
        <v>8</v>
      </c>
      <c r="D5559" s="48">
        <v>42601</v>
      </c>
      <c r="E5559" s="47">
        <v>13</v>
      </c>
      <c r="F5559" s="47">
        <v>22785</v>
      </c>
      <c r="G5559" s="47">
        <v>20416</v>
      </c>
    </row>
    <row r="5560" spans="3:7">
      <c r="C5560" s="49">
        <f t="shared" si="88"/>
        <v>8</v>
      </c>
      <c r="D5560" s="48">
        <v>42601</v>
      </c>
      <c r="E5560" s="47">
        <v>14</v>
      </c>
      <c r="F5560" s="47">
        <v>23226</v>
      </c>
      <c r="G5560" s="47">
        <v>20797</v>
      </c>
    </row>
    <row r="5561" spans="3:7">
      <c r="C5561" s="49">
        <f t="shared" si="88"/>
        <v>8</v>
      </c>
      <c r="D5561" s="48">
        <v>42601</v>
      </c>
      <c r="E5561" s="47">
        <v>15</v>
      </c>
      <c r="F5561" s="47">
        <v>23830</v>
      </c>
      <c r="G5561" s="47">
        <v>21280</v>
      </c>
    </row>
    <row r="5562" spans="3:7">
      <c r="C5562" s="49">
        <f t="shared" si="88"/>
        <v>8</v>
      </c>
      <c r="D5562" s="48">
        <v>42601</v>
      </c>
      <c r="E5562" s="47">
        <v>16</v>
      </c>
      <c r="F5562" s="47">
        <v>24022</v>
      </c>
      <c r="G5562" s="47">
        <v>21554</v>
      </c>
    </row>
    <row r="5563" spans="3:7">
      <c r="C5563" s="49">
        <f t="shared" si="88"/>
        <v>8</v>
      </c>
      <c r="D5563" s="48">
        <v>42601</v>
      </c>
      <c r="E5563" s="47">
        <v>17</v>
      </c>
      <c r="F5563" s="47">
        <v>24001</v>
      </c>
      <c r="G5563" s="47">
        <v>21614</v>
      </c>
    </row>
    <row r="5564" spans="3:7">
      <c r="C5564" s="49">
        <f t="shared" si="88"/>
        <v>8</v>
      </c>
      <c r="D5564" s="48">
        <v>42601</v>
      </c>
      <c r="E5564" s="47">
        <v>18</v>
      </c>
      <c r="F5564" s="47">
        <v>23666</v>
      </c>
      <c r="G5564" s="47">
        <v>21477</v>
      </c>
    </row>
    <row r="5565" spans="3:7">
      <c r="C5565" s="49">
        <f t="shared" si="88"/>
        <v>8</v>
      </c>
      <c r="D5565" s="48">
        <v>42601</v>
      </c>
      <c r="E5565" s="47">
        <v>19</v>
      </c>
      <c r="F5565" s="47">
        <v>22817</v>
      </c>
      <c r="G5565" s="47">
        <v>21134</v>
      </c>
    </row>
    <row r="5566" spans="3:7">
      <c r="C5566" s="49">
        <f t="shared" si="88"/>
        <v>8</v>
      </c>
      <c r="D5566" s="48">
        <v>42601</v>
      </c>
      <c r="E5566" s="47">
        <v>20</v>
      </c>
      <c r="F5566" s="47">
        <v>22771</v>
      </c>
      <c r="G5566" s="47">
        <v>20807</v>
      </c>
    </row>
    <row r="5567" spans="3:7">
      <c r="C5567" s="49">
        <f t="shared" si="88"/>
        <v>8</v>
      </c>
      <c r="D5567" s="48">
        <v>42601</v>
      </c>
      <c r="E5567" s="47">
        <v>21</v>
      </c>
      <c r="F5567" s="47">
        <v>22545</v>
      </c>
      <c r="G5567" s="47">
        <v>20377</v>
      </c>
    </row>
    <row r="5568" spans="3:7">
      <c r="C5568" s="49">
        <f t="shared" si="88"/>
        <v>8</v>
      </c>
      <c r="D5568" s="48">
        <v>42601</v>
      </c>
      <c r="E5568" s="47">
        <v>22</v>
      </c>
      <c r="F5568" s="47">
        <v>21499</v>
      </c>
      <c r="G5568" s="47">
        <v>19024</v>
      </c>
    </row>
    <row r="5569" spans="3:7">
      <c r="C5569" s="49">
        <f t="shared" si="88"/>
        <v>8</v>
      </c>
      <c r="D5569" s="48">
        <v>42601</v>
      </c>
      <c r="E5569" s="47">
        <v>23</v>
      </c>
      <c r="F5569" s="47">
        <v>19934</v>
      </c>
      <c r="G5569" s="47">
        <v>17460</v>
      </c>
    </row>
    <row r="5570" spans="3:7">
      <c r="C5570" s="49">
        <f t="shared" si="88"/>
        <v>8</v>
      </c>
      <c r="D5570" s="48">
        <v>42601</v>
      </c>
      <c r="E5570" s="47">
        <v>24</v>
      </c>
      <c r="F5570" s="47">
        <v>18653</v>
      </c>
      <c r="G5570" s="47">
        <v>16182</v>
      </c>
    </row>
    <row r="5571" spans="3:7">
      <c r="C5571" s="49">
        <f t="shared" si="88"/>
        <v>8</v>
      </c>
      <c r="D5571" s="48">
        <v>42602</v>
      </c>
      <c r="E5571" s="47">
        <v>1</v>
      </c>
      <c r="F5571" s="47">
        <v>17981</v>
      </c>
      <c r="G5571" s="47">
        <v>15136</v>
      </c>
    </row>
    <row r="5572" spans="3:7">
      <c r="C5572" s="49">
        <f t="shared" ref="C5572:C5635" si="89">MONTH(D5572)</f>
        <v>8</v>
      </c>
      <c r="D5572" s="48">
        <v>42602</v>
      </c>
      <c r="E5572" s="47">
        <v>2</v>
      </c>
      <c r="F5572" s="47">
        <v>17386</v>
      </c>
      <c r="G5572" s="47">
        <v>14452</v>
      </c>
    </row>
    <row r="5573" spans="3:7">
      <c r="C5573" s="49">
        <f t="shared" si="89"/>
        <v>8</v>
      </c>
      <c r="D5573" s="48">
        <v>42602</v>
      </c>
      <c r="E5573" s="47">
        <v>3</v>
      </c>
      <c r="F5573" s="47">
        <v>17169</v>
      </c>
      <c r="G5573" s="47">
        <v>14066</v>
      </c>
    </row>
    <row r="5574" spans="3:7">
      <c r="C5574" s="49">
        <f t="shared" si="89"/>
        <v>8</v>
      </c>
      <c r="D5574" s="48">
        <v>42602</v>
      </c>
      <c r="E5574" s="47">
        <v>4</v>
      </c>
      <c r="F5574" s="47">
        <v>16821</v>
      </c>
      <c r="G5574" s="47">
        <v>13768</v>
      </c>
    </row>
    <row r="5575" spans="3:7">
      <c r="C5575" s="49">
        <f t="shared" si="89"/>
        <v>8</v>
      </c>
      <c r="D5575" s="48">
        <v>42602</v>
      </c>
      <c r="E5575" s="47">
        <v>5</v>
      </c>
      <c r="F5575" s="47">
        <v>16933</v>
      </c>
      <c r="G5575" s="47">
        <v>13938</v>
      </c>
    </row>
    <row r="5576" spans="3:7">
      <c r="C5576" s="49">
        <f t="shared" si="89"/>
        <v>8</v>
      </c>
      <c r="D5576" s="48">
        <v>42602</v>
      </c>
      <c r="E5576" s="47">
        <v>6</v>
      </c>
      <c r="F5576" s="47">
        <v>16953</v>
      </c>
      <c r="G5576" s="47">
        <v>14066</v>
      </c>
    </row>
    <row r="5577" spans="3:7">
      <c r="C5577" s="49">
        <f t="shared" si="89"/>
        <v>8</v>
      </c>
      <c r="D5577" s="48">
        <v>42602</v>
      </c>
      <c r="E5577" s="47">
        <v>7</v>
      </c>
      <c r="F5577" s="47">
        <v>17781</v>
      </c>
      <c r="G5577" s="47">
        <v>14840</v>
      </c>
    </row>
    <row r="5578" spans="3:7">
      <c r="C5578" s="49">
        <f t="shared" si="89"/>
        <v>8</v>
      </c>
      <c r="D5578" s="48">
        <v>42602</v>
      </c>
      <c r="E5578" s="47">
        <v>8</v>
      </c>
      <c r="F5578" s="47">
        <v>18837</v>
      </c>
      <c r="G5578" s="47">
        <v>16103</v>
      </c>
    </row>
    <row r="5579" spans="3:7">
      <c r="C5579" s="49">
        <f t="shared" si="89"/>
        <v>8</v>
      </c>
      <c r="D5579" s="48">
        <v>42602</v>
      </c>
      <c r="E5579" s="47">
        <v>9</v>
      </c>
      <c r="F5579" s="47">
        <v>19760</v>
      </c>
      <c r="G5579" s="47">
        <v>17324</v>
      </c>
    </row>
    <row r="5580" spans="3:7">
      <c r="C5580" s="49">
        <f t="shared" si="89"/>
        <v>8</v>
      </c>
      <c r="D5580" s="48">
        <v>42602</v>
      </c>
      <c r="E5580" s="47">
        <v>10</v>
      </c>
      <c r="F5580" s="47">
        <v>20737</v>
      </c>
      <c r="G5580" s="47">
        <v>18313</v>
      </c>
    </row>
    <row r="5581" spans="3:7">
      <c r="C5581" s="49">
        <f t="shared" si="89"/>
        <v>8</v>
      </c>
      <c r="D5581" s="48">
        <v>42602</v>
      </c>
      <c r="E5581" s="47">
        <v>11</v>
      </c>
      <c r="F5581" s="47">
        <v>21550</v>
      </c>
      <c r="G5581" s="47">
        <v>19092</v>
      </c>
    </row>
    <row r="5582" spans="3:7">
      <c r="C5582" s="49">
        <f t="shared" si="89"/>
        <v>8</v>
      </c>
      <c r="D5582" s="48">
        <v>42602</v>
      </c>
      <c r="E5582" s="47">
        <v>12</v>
      </c>
      <c r="F5582" s="47">
        <v>21851</v>
      </c>
      <c r="G5582" s="47">
        <v>19542</v>
      </c>
    </row>
    <row r="5583" spans="3:7">
      <c r="C5583" s="49">
        <f t="shared" si="89"/>
        <v>8</v>
      </c>
      <c r="D5583" s="48">
        <v>42602</v>
      </c>
      <c r="E5583" s="47">
        <v>13</v>
      </c>
      <c r="F5583" s="47">
        <v>22340</v>
      </c>
      <c r="G5583" s="47">
        <v>19884</v>
      </c>
    </row>
    <row r="5584" spans="3:7">
      <c r="C5584" s="49">
        <f t="shared" si="89"/>
        <v>8</v>
      </c>
      <c r="D5584" s="48">
        <v>42602</v>
      </c>
      <c r="E5584" s="47">
        <v>14</v>
      </c>
      <c r="F5584" s="47">
        <v>22254</v>
      </c>
      <c r="G5584" s="47">
        <v>20139</v>
      </c>
    </row>
    <row r="5585" spans="3:7">
      <c r="C5585" s="49">
        <f t="shared" si="89"/>
        <v>8</v>
      </c>
      <c r="D5585" s="48">
        <v>42602</v>
      </c>
      <c r="E5585" s="47">
        <v>15</v>
      </c>
      <c r="F5585" s="47">
        <v>22278</v>
      </c>
      <c r="G5585" s="47">
        <v>20276</v>
      </c>
    </row>
    <row r="5586" spans="3:7">
      <c r="C5586" s="49">
        <f t="shared" si="89"/>
        <v>8</v>
      </c>
      <c r="D5586" s="48">
        <v>42602</v>
      </c>
      <c r="E5586" s="47">
        <v>16</v>
      </c>
      <c r="F5586" s="47">
        <v>22806</v>
      </c>
      <c r="G5586" s="47">
        <v>20622</v>
      </c>
    </row>
    <row r="5587" spans="3:7">
      <c r="C5587" s="49">
        <f t="shared" si="89"/>
        <v>8</v>
      </c>
      <c r="D5587" s="48">
        <v>42602</v>
      </c>
      <c r="E5587" s="47">
        <v>17</v>
      </c>
      <c r="F5587" s="47">
        <v>23152</v>
      </c>
      <c r="G5587" s="47">
        <v>21002</v>
      </c>
    </row>
    <row r="5588" spans="3:7">
      <c r="C5588" s="49">
        <f t="shared" si="89"/>
        <v>8</v>
      </c>
      <c r="D5588" s="48">
        <v>42602</v>
      </c>
      <c r="E5588" s="47">
        <v>18</v>
      </c>
      <c r="F5588" s="47">
        <v>22931</v>
      </c>
      <c r="G5588" s="47">
        <v>20851</v>
      </c>
    </row>
    <row r="5589" spans="3:7">
      <c r="C5589" s="49">
        <f t="shared" si="89"/>
        <v>8</v>
      </c>
      <c r="D5589" s="48">
        <v>42602</v>
      </c>
      <c r="E5589" s="47">
        <v>19</v>
      </c>
      <c r="F5589" s="47">
        <v>22263</v>
      </c>
      <c r="G5589" s="47">
        <v>20188</v>
      </c>
    </row>
    <row r="5590" spans="3:7">
      <c r="C5590" s="49">
        <f t="shared" si="89"/>
        <v>8</v>
      </c>
      <c r="D5590" s="48">
        <v>42602</v>
      </c>
      <c r="E5590" s="47">
        <v>20</v>
      </c>
      <c r="F5590" s="47">
        <v>22108</v>
      </c>
      <c r="G5590" s="47">
        <v>19925</v>
      </c>
    </row>
    <row r="5591" spans="3:7">
      <c r="C5591" s="49">
        <f t="shared" si="89"/>
        <v>8</v>
      </c>
      <c r="D5591" s="48">
        <v>42602</v>
      </c>
      <c r="E5591" s="47">
        <v>21</v>
      </c>
      <c r="F5591" s="47">
        <v>21560</v>
      </c>
      <c r="G5591" s="47">
        <v>19383</v>
      </c>
    </row>
    <row r="5592" spans="3:7">
      <c r="C5592" s="49">
        <f t="shared" si="89"/>
        <v>8</v>
      </c>
      <c r="D5592" s="48">
        <v>42602</v>
      </c>
      <c r="E5592" s="47">
        <v>22</v>
      </c>
      <c r="F5592" s="47">
        <v>20780</v>
      </c>
      <c r="G5592" s="47">
        <v>18313</v>
      </c>
    </row>
    <row r="5593" spans="3:7">
      <c r="C5593" s="49">
        <f t="shared" si="89"/>
        <v>8</v>
      </c>
      <c r="D5593" s="48">
        <v>42602</v>
      </c>
      <c r="E5593" s="47">
        <v>23</v>
      </c>
      <c r="F5593" s="47">
        <v>19675</v>
      </c>
      <c r="G5593" s="47">
        <v>17175</v>
      </c>
    </row>
    <row r="5594" spans="3:7">
      <c r="C5594" s="49">
        <f t="shared" si="89"/>
        <v>8</v>
      </c>
      <c r="D5594" s="48">
        <v>42602</v>
      </c>
      <c r="E5594" s="47">
        <v>24</v>
      </c>
      <c r="F5594" s="47">
        <v>19033</v>
      </c>
      <c r="G5594" s="47">
        <v>16092</v>
      </c>
    </row>
    <row r="5595" spans="3:7">
      <c r="C5595" s="49">
        <f t="shared" si="89"/>
        <v>8</v>
      </c>
      <c r="D5595" s="48">
        <v>42603</v>
      </c>
      <c r="E5595" s="47">
        <v>1</v>
      </c>
      <c r="F5595" s="47">
        <v>18581</v>
      </c>
      <c r="G5595" s="47">
        <v>15433</v>
      </c>
    </row>
    <row r="5596" spans="3:7">
      <c r="C5596" s="49">
        <f t="shared" si="89"/>
        <v>8</v>
      </c>
      <c r="D5596" s="48">
        <v>42603</v>
      </c>
      <c r="E5596" s="47">
        <v>2</v>
      </c>
      <c r="F5596" s="47">
        <v>18045</v>
      </c>
      <c r="G5596" s="47">
        <v>14793</v>
      </c>
    </row>
    <row r="5597" spans="3:7">
      <c r="C5597" s="49">
        <f t="shared" si="89"/>
        <v>8</v>
      </c>
      <c r="D5597" s="48">
        <v>42603</v>
      </c>
      <c r="E5597" s="47">
        <v>3</v>
      </c>
      <c r="F5597" s="47">
        <v>17431</v>
      </c>
      <c r="G5597" s="47">
        <v>14329</v>
      </c>
    </row>
    <row r="5598" spans="3:7">
      <c r="C5598" s="49">
        <f t="shared" si="89"/>
        <v>8</v>
      </c>
      <c r="D5598" s="48">
        <v>42603</v>
      </c>
      <c r="E5598" s="47">
        <v>4</v>
      </c>
      <c r="F5598" s="47">
        <v>17210</v>
      </c>
      <c r="G5598" s="47">
        <v>14062</v>
      </c>
    </row>
    <row r="5599" spans="3:7">
      <c r="C5599" s="49">
        <f t="shared" si="89"/>
        <v>8</v>
      </c>
      <c r="D5599" s="48">
        <v>42603</v>
      </c>
      <c r="E5599" s="47">
        <v>5</v>
      </c>
      <c r="F5599" s="47">
        <v>17110</v>
      </c>
      <c r="G5599" s="47">
        <v>13965</v>
      </c>
    </row>
    <row r="5600" spans="3:7">
      <c r="C5600" s="49">
        <f t="shared" si="89"/>
        <v>8</v>
      </c>
      <c r="D5600" s="48">
        <v>42603</v>
      </c>
      <c r="E5600" s="47">
        <v>6</v>
      </c>
      <c r="F5600" s="47">
        <v>17045</v>
      </c>
      <c r="G5600" s="47">
        <v>13878</v>
      </c>
    </row>
    <row r="5601" spans="3:7">
      <c r="C5601" s="49">
        <f t="shared" si="89"/>
        <v>8</v>
      </c>
      <c r="D5601" s="48">
        <v>42603</v>
      </c>
      <c r="E5601" s="47">
        <v>7</v>
      </c>
      <c r="F5601" s="47">
        <v>17516</v>
      </c>
      <c r="G5601" s="47">
        <v>14231</v>
      </c>
    </row>
    <row r="5602" spans="3:7">
      <c r="C5602" s="49">
        <f t="shared" si="89"/>
        <v>8</v>
      </c>
      <c r="D5602" s="48">
        <v>42603</v>
      </c>
      <c r="E5602" s="47">
        <v>8</v>
      </c>
      <c r="F5602" s="47">
        <v>18217</v>
      </c>
      <c r="G5602" s="47">
        <v>14871</v>
      </c>
    </row>
    <row r="5603" spans="3:7">
      <c r="C5603" s="49">
        <f t="shared" si="89"/>
        <v>8</v>
      </c>
      <c r="D5603" s="48">
        <v>42603</v>
      </c>
      <c r="E5603" s="47">
        <v>9</v>
      </c>
      <c r="F5603" s="47">
        <v>18632</v>
      </c>
      <c r="G5603" s="47">
        <v>15616</v>
      </c>
    </row>
    <row r="5604" spans="3:7">
      <c r="C5604" s="49">
        <f t="shared" si="89"/>
        <v>8</v>
      </c>
      <c r="D5604" s="48">
        <v>42603</v>
      </c>
      <c r="E5604" s="47">
        <v>10</v>
      </c>
      <c r="F5604" s="47">
        <v>18933</v>
      </c>
      <c r="G5604" s="47">
        <v>16109</v>
      </c>
    </row>
    <row r="5605" spans="3:7">
      <c r="C5605" s="49">
        <f t="shared" si="89"/>
        <v>8</v>
      </c>
      <c r="D5605" s="48">
        <v>42603</v>
      </c>
      <c r="E5605" s="47">
        <v>11</v>
      </c>
      <c r="F5605" s="47">
        <v>19427</v>
      </c>
      <c r="G5605" s="47">
        <v>16617</v>
      </c>
    </row>
    <row r="5606" spans="3:7">
      <c r="C5606" s="49">
        <f t="shared" si="89"/>
        <v>8</v>
      </c>
      <c r="D5606" s="48">
        <v>42603</v>
      </c>
      <c r="E5606" s="47">
        <v>12</v>
      </c>
      <c r="F5606" s="47">
        <v>19717</v>
      </c>
      <c r="G5606" s="47">
        <v>16925</v>
      </c>
    </row>
    <row r="5607" spans="3:7">
      <c r="C5607" s="49">
        <f t="shared" si="89"/>
        <v>8</v>
      </c>
      <c r="D5607" s="48">
        <v>42603</v>
      </c>
      <c r="E5607" s="47">
        <v>13</v>
      </c>
      <c r="F5607" s="47">
        <v>19677</v>
      </c>
      <c r="G5607" s="47">
        <v>16900</v>
      </c>
    </row>
    <row r="5608" spans="3:7">
      <c r="C5608" s="49">
        <f t="shared" si="89"/>
        <v>8</v>
      </c>
      <c r="D5608" s="48">
        <v>42603</v>
      </c>
      <c r="E5608" s="47">
        <v>14</v>
      </c>
      <c r="F5608" s="47">
        <v>19683</v>
      </c>
      <c r="G5608" s="47">
        <v>16834</v>
      </c>
    </row>
    <row r="5609" spans="3:7">
      <c r="C5609" s="49">
        <f t="shared" si="89"/>
        <v>8</v>
      </c>
      <c r="D5609" s="48">
        <v>42603</v>
      </c>
      <c r="E5609" s="47">
        <v>15</v>
      </c>
      <c r="F5609" s="47">
        <v>19709</v>
      </c>
      <c r="G5609" s="47">
        <v>16895</v>
      </c>
    </row>
    <row r="5610" spans="3:7">
      <c r="C5610" s="49">
        <f t="shared" si="89"/>
        <v>8</v>
      </c>
      <c r="D5610" s="48">
        <v>42603</v>
      </c>
      <c r="E5610" s="47">
        <v>16</v>
      </c>
      <c r="F5610" s="47">
        <v>19828</v>
      </c>
      <c r="G5610" s="47">
        <v>17114</v>
      </c>
    </row>
    <row r="5611" spans="3:7">
      <c r="C5611" s="49">
        <f t="shared" si="89"/>
        <v>8</v>
      </c>
      <c r="D5611" s="48">
        <v>42603</v>
      </c>
      <c r="E5611" s="47">
        <v>17</v>
      </c>
      <c r="F5611" s="47">
        <v>20062</v>
      </c>
      <c r="G5611" s="47">
        <v>17235</v>
      </c>
    </row>
    <row r="5612" spans="3:7">
      <c r="C5612" s="49">
        <f t="shared" si="89"/>
        <v>8</v>
      </c>
      <c r="D5612" s="48">
        <v>42603</v>
      </c>
      <c r="E5612" s="47">
        <v>18</v>
      </c>
      <c r="F5612" s="47">
        <v>19681</v>
      </c>
      <c r="G5612" s="47">
        <v>16917</v>
      </c>
    </row>
    <row r="5613" spans="3:7">
      <c r="C5613" s="49">
        <f t="shared" si="89"/>
        <v>8</v>
      </c>
      <c r="D5613" s="48">
        <v>42603</v>
      </c>
      <c r="E5613" s="47">
        <v>19</v>
      </c>
      <c r="F5613" s="47">
        <v>19118</v>
      </c>
      <c r="G5613" s="47">
        <v>16633</v>
      </c>
    </row>
    <row r="5614" spans="3:7">
      <c r="C5614" s="49">
        <f t="shared" si="89"/>
        <v>8</v>
      </c>
      <c r="D5614" s="48">
        <v>42603</v>
      </c>
      <c r="E5614" s="47">
        <v>20</v>
      </c>
      <c r="F5614" s="47">
        <v>19235</v>
      </c>
      <c r="G5614" s="47">
        <v>16701</v>
      </c>
    </row>
    <row r="5615" spans="3:7">
      <c r="C5615" s="49">
        <f t="shared" si="89"/>
        <v>8</v>
      </c>
      <c r="D5615" s="48">
        <v>42603</v>
      </c>
      <c r="E5615" s="47">
        <v>21</v>
      </c>
      <c r="F5615" s="47">
        <v>19162</v>
      </c>
      <c r="G5615" s="47">
        <v>16505</v>
      </c>
    </row>
    <row r="5616" spans="3:7">
      <c r="C5616" s="49">
        <f t="shared" si="89"/>
        <v>8</v>
      </c>
      <c r="D5616" s="48">
        <v>42603</v>
      </c>
      <c r="E5616" s="47">
        <v>22</v>
      </c>
      <c r="F5616" s="47">
        <v>18333</v>
      </c>
      <c r="G5616" s="47">
        <v>15608</v>
      </c>
    </row>
    <row r="5617" spans="3:7">
      <c r="C5617" s="49">
        <f t="shared" si="89"/>
        <v>8</v>
      </c>
      <c r="D5617" s="48">
        <v>42603</v>
      </c>
      <c r="E5617" s="47">
        <v>23</v>
      </c>
      <c r="F5617" s="47">
        <v>17291</v>
      </c>
      <c r="G5617" s="47">
        <v>14294</v>
      </c>
    </row>
    <row r="5618" spans="3:7">
      <c r="C5618" s="49">
        <f t="shared" si="89"/>
        <v>8</v>
      </c>
      <c r="D5618" s="48">
        <v>42603</v>
      </c>
      <c r="E5618" s="47">
        <v>24</v>
      </c>
      <c r="F5618" s="47">
        <v>16469</v>
      </c>
      <c r="G5618" s="47">
        <v>13454</v>
      </c>
    </row>
    <row r="5619" spans="3:7">
      <c r="C5619" s="49">
        <f t="shared" si="89"/>
        <v>8</v>
      </c>
      <c r="D5619" s="48">
        <v>42604</v>
      </c>
      <c r="E5619" s="47">
        <v>1</v>
      </c>
      <c r="F5619" s="47">
        <v>16025</v>
      </c>
      <c r="G5619" s="47">
        <v>12858</v>
      </c>
    </row>
    <row r="5620" spans="3:7">
      <c r="C5620" s="49">
        <f t="shared" si="89"/>
        <v>8</v>
      </c>
      <c r="D5620" s="48">
        <v>42604</v>
      </c>
      <c r="E5620" s="47">
        <v>2</v>
      </c>
      <c r="F5620" s="47">
        <v>15877</v>
      </c>
      <c r="G5620" s="47">
        <v>12527</v>
      </c>
    </row>
    <row r="5621" spans="3:7">
      <c r="C5621" s="49">
        <f t="shared" si="89"/>
        <v>8</v>
      </c>
      <c r="D5621" s="48">
        <v>42604</v>
      </c>
      <c r="E5621" s="47">
        <v>3</v>
      </c>
      <c r="F5621" s="47">
        <v>15567</v>
      </c>
      <c r="G5621" s="47">
        <v>12384</v>
      </c>
    </row>
    <row r="5622" spans="3:7">
      <c r="C5622" s="49">
        <f t="shared" si="89"/>
        <v>8</v>
      </c>
      <c r="D5622" s="48">
        <v>42604</v>
      </c>
      <c r="E5622" s="47">
        <v>4</v>
      </c>
      <c r="F5622" s="47">
        <v>15434</v>
      </c>
      <c r="G5622" s="47">
        <v>12393</v>
      </c>
    </row>
    <row r="5623" spans="3:7">
      <c r="C5623" s="49">
        <f t="shared" si="89"/>
        <v>8</v>
      </c>
      <c r="D5623" s="48">
        <v>42604</v>
      </c>
      <c r="E5623" s="47">
        <v>5</v>
      </c>
      <c r="F5623" s="47">
        <v>15712</v>
      </c>
      <c r="G5623" s="47">
        <v>12745</v>
      </c>
    </row>
    <row r="5624" spans="3:7">
      <c r="C5624" s="49">
        <f t="shared" si="89"/>
        <v>8</v>
      </c>
      <c r="D5624" s="48">
        <v>42604</v>
      </c>
      <c r="E5624" s="47">
        <v>6</v>
      </c>
      <c r="F5624" s="47">
        <v>16678</v>
      </c>
      <c r="G5624" s="47">
        <v>13575</v>
      </c>
    </row>
    <row r="5625" spans="3:7">
      <c r="C5625" s="49">
        <f t="shared" si="89"/>
        <v>8</v>
      </c>
      <c r="D5625" s="48">
        <v>42604</v>
      </c>
      <c r="E5625" s="47">
        <v>7</v>
      </c>
      <c r="F5625" s="47">
        <v>17737</v>
      </c>
      <c r="G5625" s="47">
        <v>14693</v>
      </c>
    </row>
    <row r="5626" spans="3:7">
      <c r="C5626" s="49">
        <f t="shared" si="89"/>
        <v>8</v>
      </c>
      <c r="D5626" s="48">
        <v>42604</v>
      </c>
      <c r="E5626" s="47">
        <v>8</v>
      </c>
      <c r="F5626" s="47">
        <v>18451</v>
      </c>
      <c r="G5626" s="47">
        <v>15460</v>
      </c>
    </row>
    <row r="5627" spans="3:7">
      <c r="C5627" s="49">
        <f t="shared" si="89"/>
        <v>8</v>
      </c>
      <c r="D5627" s="48">
        <v>42604</v>
      </c>
      <c r="E5627" s="47">
        <v>9</v>
      </c>
      <c r="F5627" s="47">
        <v>18594</v>
      </c>
      <c r="G5627" s="47">
        <v>15742</v>
      </c>
    </row>
    <row r="5628" spans="3:7">
      <c r="C5628" s="49">
        <f t="shared" si="89"/>
        <v>8</v>
      </c>
      <c r="D5628" s="48">
        <v>42604</v>
      </c>
      <c r="E5628" s="47">
        <v>10</v>
      </c>
      <c r="F5628" s="47">
        <v>18861</v>
      </c>
      <c r="G5628" s="47">
        <v>15831</v>
      </c>
    </row>
    <row r="5629" spans="3:7">
      <c r="C5629" s="49">
        <f t="shared" si="89"/>
        <v>8</v>
      </c>
      <c r="D5629" s="48">
        <v>42604</v>
      </c>
      <c r="E5629" s="47">
        <v>11</v>
      </c>
      <c r="F5629" s="47">
        <v>19236</v>
      </c>
      <c r="G5629" s="47">
        <v>16192</v>
      </c>
    </row>
    <row r="5630" spans="3:7">
      <c r="C5630" s="49">
        <f t="shared" si="89"/>
        <v>8</v>
      </c>
      <c r="D5630" s="48">
        <v>42604</v>
      </c>
      <c r="E5630" s="47">
        <v>12</v>
      </c>
      <c r="F5630" s="47">
        <v>19260</v>
      </c>
      <c r="G5630" s="47">
        <v>16422</v>
      </c>
    </row>
    <row r="5631" spans="3:7">
      <c r="C5631" s="49">
        <f t="shared" si="89"/>
        <v>8</v>
      </c>
      <c r="D5631" s="48">
        <v>42604</v>
      </c>
      <c r="E5631" s="47">
        <v>13</v>
      </c>
      <c r="F5631" s="47">
        <v>19473</v>
      </c>
      <c r="G5631" s="47">
        <v>16672</v>
      </c>
    </row>
    <row r="5632" spans="3:7">
      <c r="C5632" s="49">
        <f t="shared" si="89"/>
        <v>8</v>
      </c>
      <c r="D5632" s="48">
        <v>42604</v>
      </c>
      <c r="E5632" s="47">
        <v>14</v>
      </c>
      <c r="F5632" s="47">
        <v>19306</v>
      </c>
      <c r="G5632" s="47">
        <v>16746</v>
      </c>
    </row>
    <row r="5633" spans="3:7">
      <c r="C5633" s="49">
        <f t="shared" si="89"/>
        <v>8</v>
      </c>
      <c r="D5633" s="48">
        <v>42604</v>
      </c>
      <c r="E5633" s="47">
        <v>15</v>
      </c>
      <c r="F5633" s="47">
        <v>19281</v>
      </c>
      <c r="G5633" s="47">
        <v>16722</v>
      </c>
    </row>
    <row r="5634" spans="3:7">
      <c r="C5634" s="49">
        <f t="shared" si="89"/>
        <v>8</v>
      </c>
      <c r="D5634" s="48">
        <v>42604</v>
      </c>
      <c r="E5634" s="47">
        <v>16</v>
      </c>
      <c r="F5634" s="47">
        <v>19487</v>
      </c>
      <c r="G5634" s="47">
        <v>17006</v>
      </c>
    </row>
    <row r="5635" spans="3:7">
      <c r="C5635" s="49">
        <f t="shared" si="89"/>
        <v>8</v>
      </c>
      <c r="D5635" s="48">
        <v>42604</v>
      </c>
      <c r="E5635" s="47">
        <v>17</v>
      </c>
      <c r="F5635" s="47">
        <v>19956</v>
      </c>
      <c r="G5635" s="47">
        <v>17485</v>
      </c>
    </row>
    <row r="5636" spans="3:7">
      <c r="C5636" s="49">
        <f t="shared" ref="C5636:C5699" si="90">MONTH(D5636)</f>
        <v>8</v>
      </c>
      <c r="D5636" s="48">
        <v>42604</v>
      </c>
      <c r="E5636" s="47">
        <v>18</v>
      </c>
      <c r="F5636" s="47">
        <v>20194</v>
      </c>
      <c r="G5636" s="47">
        <v>17684</v>
      </c>
    </row>
    <row r="5637" spans="3:7">
      <c r="C5637" s="49">
        <f t="shared" si="90"/>
        <v>8</v>
      </c>
      <c r="D5637" s="48">
        <v>42604</v>
      </c>
      <c r="E5637" s="47">
        <v>19</v>
      </c>
      <c r="F5637" s="47">
        <v>20257</v>
      </c>
      <c r="G5637" s="47">
        <v>17821</v>
      </c>
    </row>
    <row r="5638" spans="3:7">
      <c r="C5638" s="49">
        <f t="shared" si="90"/>
        <v>8</v>
      </c>
      <c r="D5638" s="48">
        <v>42604</v>
      </c>
      <c r="E5638" s="47">
        <v>20</v>
      </c>
      <c r="F5638" s="47">
        <v>20218</v>
      </c>
      <c r="G5638" s="47">
        <v>17800</v>
      </c>
    </row>
    <row r="5639" spans="3:7">
      <c r="C5639" s="49">
        <f t="shared" si="90"/>
        <v>8</v>
      </c>
      <c r="D5639" s="48">
        <v>42604</v>
      </c>
      <c r="E5639" s="47">
        <v>21</v>
      </c>
      <c r="F5639" s="47">
        <v>19451</v>
      </c>
      <c r="G5639" s="47">
        <v>17410</v>
      </c>
    </row>
    <row r="5640" spans="3:7">
      <c r="C5640" s="49">
        <f t="shared" si="90"/>
        <v>8</v>
      </c>
      <c r="D5640" s="48">
        <v>42604</v>
      </c>
      <c r="E5640" s="47">
        <v>22</v>
      </c>
      <c r="F5640" s="47">
        <v>17915</v>
      </c>
      <c r="G5640" s="47">
        <v>16130</v>
      </c>
    </row>
    <row r="5641" spans="3:7">
      <c r="C5641" s="49">
        <f t="shared" si="90"/>
        <v>8</v>
      </c>
      <c r="D5641" s="48">
        <v>42604</v>
      </c>
      <c r="E5641" s="47">
        <v>23</v>
      </c>
      <c r="F5641" s="47">
        <v>16889</v>
      </c>
      <c r="G5641" s="47">
        <v>14730</v>
      </c>
    </row>
    <row r="5642" spans="3:7">
      <c r="C5642" s="49">
        <f t="shared" si="90"/>
        <v>8</v>
      </c>
      <c r="D5642" s="48">
        <v>42604</v>
      </c>
      <c r="E5642" s="47">
        <v>24</v>
      </c>
      <c r="F5642" s="47">
        <v>16398</v>
      </c>
      <c r="G5642" s="47">
        <v>13675</v>
      </c>
    </row>
    <row r="5643" spans="3:7">
      <c r="C5643" s="49">
        <f t="shared" si="90"/>
        <v>8</v>
      </c>
      <c r="D5643" s="48">
        <v>42605</v>
      </c>
      <c r="E5643" s="47">
        <v>1</v>
      </c>
      <c r="F5643" s="47">
        <v>15660</v>
      </c>
      <c r="G5643" s="47">
        <v>12990</v>
      </c>
    </row>
    <row r="5644" spans="3:7">
      <c r="C5644" s="49">
        <f t="shared" si="90"/>
        <v>8</v>
      </c>
      <c r="D5644" s="48">
        <v>42605</v>
      </c>
      <c r="E5644" s="47">
        <v>2</v>
      </c>
      <c r="F5644" s="47">
        <v>15212</v>
      </c>
      <c r="G5644" s="47">
        <v>12547</v>
      </c>
    </row>
    <row r="5645" spans="3:7">
      <c r="C5645" s="49">
        <f t="shared" si="90"/>
        <v>8</v>
      </c>
      <c r="D5645" s="48">
        <v>42605</v>
      </c>
      <c r="E5645" s="47">
        <v>3</v>
      </c>
      <c r="F5645" s="47">
        <v>14800</v>
      </c>
      <c r="G5645" s="47">
        <v>12309</v>
      </c>
    </row>
    <row r="5646" spans="3:7">
      <c r="C5646" s="49">
        <f t="shared" si="90"/>
        <v>8</v>
      </c>
      <c r="D5646" s="48">
        <v>42605</v>
      </c>
      <c r="E5646" s="47">
        <v>4</v>
      </c>
      <c r="F5646" s="47">
        <v>14506</v>
      </c>
      <c r="G5646" s="47">
        <v>12287</v>
      </c>
    </row>
    <row r="5647" spans="3:7">
      <c r="C5647" s="49">
        <f t="shared" si="90"/>
        <v>8</v>
      </c>
      <c r="D5647" s="48">
        <v>42605</v>
      </c>
      <c r="E5647" s="47">
        <v>5</v>
      </c>
      <c r="F5647" s="47">
        <v>15377</v>
      </c>
      <c r="G5647" s="47">
        <v>12661</v>
      </c>
    </row>
    <row r="5648" spans="3:7">
      <c r="C5648" s="49">
        <f t="shared" si="90"/>
        <v>8</v>
      </c>
      <c r="D5648" s="48">
        <v>42605</v>
      </c>
      <c r="E5648" s="47">
        <v>6</v>
      </c>
      <c r="F5648" s="47">
        <v>16723</v>
      </c>
      <c r="G5648" s="47">
        <v>13775</v>
      </c>
    </row>
    <row r="5649" spans="3:7">
      <c r="C5649" s="49">
        <f t="shared" si="90"/>
        <v>8</v>
      </c>
      <c r="D5649" s="48">
        <v>42605</v>
      </c>
      <c r="E5649" s="47">
        <v>7</v>
      </c>
      <c r="F5649" s="47">
        <v>18060</v>
      </c>
      <c r="G5649" s="47">
        <v>15015</v>
      </c>
    </row>
    <row r="5650" spans="3:7">
      <c r="C5650" s="49">
        <f t="shared" si="90"/>
        <v>8</v>
      </c>
      <c r="D5650" s="48">
        <v>42605</v>
      </c>
      <c r="E5650" s="47">
        <v>8</v>
      </c>
      <c r="F5650" s="47">
        <v>18147</v>
      </c>
      <c r="G5650" s="47">
        <v>15600</v>
      </c>
    </row>
    <row r="5651" spans="3:7">
      <c r="C5651" s="49">
        <f t="shared" si="90"/>
        <v>8</v>
      </c>
      <c r="D5651" s="48">
        <v>42605</v>
      </c>
      <c r="E5651" s="47">
        <v>9</v>
      </c>
      <c r="F5651" s="47">
        <v>18366</v>
      </c>
      <c r="G5651" s="47">
        <v>16033</v>
      </c>
    </row>
    <row r="5652" spans="3:7">
      <c r="C5652" s="49">
        <f t="shared" si="90"/>
        <v>8</v>
      </c>
      <c r="D5652" s="48">
        <v>42605</v>
      </c>
      <c r="E5652" s="47">
        <v>10</v>
      </c>
      <c r="F5652" s="47">
        <v>18695</v>
      </c>
      <c r="G5652" s="47">
        <v>16454</v>
      </c>
    </row>
    <row r="5653" spans="3:7">
      <c r="C5653" s="49">
        <f t="shared" si="90"/>
        <v>8</v>
      </c>
      <c r="D5653" s="48">
        <v>42605</v>
      </c>
      <c r="E5653" s="47">
        <v>11</v>
      </c>
      <c r="F5653" s="47">
        <v>18798</v>
      </c>
      <c r="G5653" s="47">
        <v>16572</v>
      </c>
    </row>
    <row r="5654" spans="3:7">
      <c r="C5654" s="49">
        <f t="shared" si="90"/>
        <v>8</v>
      </c>
      <c r="D5654" s="48">
        <v>42605</v>
      </c>
      <c r="E5654" s="47">
        <v>12</v>
      </c>
      <c r="F5654" s="47">
        <v>18757</v>
      </c>
      <c r="G5654" s="47">
        <v>16835</v>
      </c>
    </row>
    <row r="5655" spans="3:7">
      <c r="C5655" s="49">
        <f t="shared" si="90"/>
        <v>8</v>
      </c>
      <c r="D5655" s="48">
        <v>42605</v>
      </c>
      <c r="E5655" s="47">
        <v>13</v>
      </c>
      <c r="F5655" s="47">
        <v>19972</v>
      </c>
      <c r="G5655" s="47">
        <v>17447</v>
      </c>
    </row>
    <row r="5656" spans="3:7">
      <c r="C5656" s="49">
        <f t="shared" si="90"/>
        <v>8</v>
      </c>
      <c r="D5656" s="48">
        <v>42605</v>
      </c>
      <c r="E5656" s="47">
        <v>14</v>
      </c>
      <c r="F5656" s="47">
        <v>20542</v>
      </c>
      <c r="G5656" s="47">
        <v>17888</v>
      </c>
    </row>
    <row r="5657" spans="3:7">
      <c r="C5657" s="49">
        <f t="shared" si="90"/>
        <v>8</v>
      </c>
      <c r="D5657" s="48">
        <v>42605</v>
      </c>
      <c r="E5657" s="47">
        <v>15</v>
      </c>
      <c r="F5657" s="47">
        <v>20780</v>
      </c>
      <c r="G5657" s="47">
        <v>18291</v>
      </c>
    </row>
    <row r="5658" spans="3:7">
      <c r="C5658" s="49">
        <f t="shared" si="90"/>
        <v>8</v>
      </c>
      <c r="D5658" s="48">
        <v>42605</v>
      </c>
      <c r="E5658" s="47">
        <v>16</v>
      </c>
      <c r="F5658" s="47">
        <v>21245</v>
      </c>
      <c r="G5658" s="47">
        <v>18828</v>
      </c>
    </row>
    <row r="5659" spans="3:7">
      <c r="C5659" s="49">
        <f t="shared" si="90"/>
        <v>8</v>
      </c>
      <c r="D5659" s="48">
        <v>42605</v>
      </c>
      <c r="E5659" s="47">
        <v>17</v>
      </c>
      <c r="F5659" s="47">
        <v>21547</v>
      </c>
      <c r="G5659" s="47">
        <v>19311</v>
      </c>
    </row>
    <row r="5660" spans="3:7">
      <c r="C5660" s="49">
        <f t="shared" si="90"/>
        <v>8</v>
      </c>
      <c r="D5660" s="48">
        <v>42605</v>
      </c>
      <c r="E5660" s="47">
        <v>18</v>
      </c>
      <c r="F5660" s="47">
        <v>21663</v>
      </c>
      <c r="G5660" s="47">
        <v>19521</v>
      </c>
    </row>
    <row r="5661" spans="3:7">
      <c r="C5661" s="49">
        <f t="shared" si="90"/>
        <v>8</v>
      </c>
      <c r="D5661" s="48">
        <v>42605</v>
      </c>
      <c r="E5661" s="47">
        <v>19</v>
      </c>
      <c r="F5661" s="47">
        <v>21552</v>
      </c>
      <c r="G5661" s="47">
        <v>19459</v>
      </c>
    </row>
    <row r="5662" spans="3:7">
      <c r="C5662" s="49">
        <f t="shared" si="90"/>
        <v>8</v>
      </c>
      <c r="D5662" s="48">
        <v>42605</v>
      </c>
      <c r="E5662" s="47">
        <v>20</v>
      </c>
      <c r="F5662" s="47">
        <v>21491</v>
      </c>
      <c r="G5662" s="47">
        <v>19554</v>
      </c>
    </row>
    <row r="5663" spans="3:7">
      <c r="C5663" s="49">
        <f t="shared" si="90"/>
        <v>8</v>
      </c>
      <c r="D5663" s="48">
        <v>42605</v>
      </c>
      <c r="E5663" s="47">
        <v>21</v>
      </c>
      <c r="F5663" s="47">
        <v>21170</v>
      </c>
      <c r="G5663" s="47">
        <v>19068</v>
      </c>
    </row>
    <row r="5664" spans="3:7">
      <c r="C5664" s="49">
        <f t="shared" si="90"/>
        <v>8</v>
      </c>
      <c r="D5664" s="48">
        <v>42605</v>
      </c>
      <c r="E5664" s="47">
        <v>22</v>
      </c>
      <c r="F5664" s="47">
        <v>19645</v>
      </c>
      <c r="G5664" s="47">
        <v>17701</v>
      </c>
    </row>
    <row r="5665" spans="3:7">
      <c r="C5665" s="49">
        <f t="shared" si="90"/>
        <v>8</v>
      </c>
      <c r="D5665" s="48">
        <v>42605</v>
      </c>
      <c r="E5665" s="47">
        <v>23</v>
      </c>
      <c r="F5665" s="47">
        <v>18417</v>
      </c>
      <c r="G5665" s="47">
        <v>16106</v>
      </c>
    </row>
    <row r="5666" spans="3:7">
      <c r="C5666" s="49">
        <f t="shared" si="90"/>
        <v>8</v>
      </c>
      <c r="D5666" s="48">
        <v>42605</v>
      </c>
      <c r="E5666" s="47">
        <v>24</v>
      </c>
      <c r="F5666" s="47">
        <v>17419</v>
      </c>
      <c r="G5666" s="47">
        <v>14806</v>
      </c>
    </row>
    <row r="5667" spans="3:7">
      <c r="C5667" s="49">
        <f t="shared" si="90"/>
        <v>8</v>
      </c>
      <c r="D5667" s="48">
        <v>42606</v>
      </c>
      <c r="E5667" s="47">
        <v>1</v>
      </c>
      <c r="F5667" s="47">
        <v>16503</v>
      </c>
      <c r="G5667" s="47">
        <v>13980</v>
      </c>
    </row>
    <row r="5668" spans="3:7">
      <c r="C5668" s="49">
        <f t="shared" si="90"/>
        <v>8</v>
      </c>
      <c r="D5668" s="48">
        <v>42606</v>
      </c>
      <c r="E5668" s="47">
        <v>2</v>
      </c>
      <c r="F5668" s="47">
        <v>16082</v>
      </c>
      <c r="G5668" s="47">
        <v>13378</v>
      </c>
    </row>
    <row r="5669" spans="3:7">
      <c r="C5669" s="49">
        <f t="shared" si="90"/>
        <v>8</v>
      </c>
      <c r="D5669" s="48">
        <v>42606</v>
      </c>
      <c r="E5669" s="47">
        <v>3</v>
      </c>
      <c r="F5669" s="47">
        <v>15915</v>
      </c>
      <c r="G5669" s="47">
        <v>13049</v>
      </c>
    </row>
    <row r="5670" spans="3:7">
      <c r="C5670" s="49">
        <f t="shared" si="90"/>
        <v>8</v>
      </c>
      <c r="D5670" s="48">
        <v>42606</v>
      </c>
      <c r="E5670" s="47">
        <v>4</v>
      </c>
      <c r="F5670" s="47">
        <v>15893</v>
      </c>
      <c r="G5670" s="47">
        <v>12983</v>
      </c>
    </row>
    <row r="5671" spans="3:7">
      <c r="C5671" s="49">
        <f t="shared" si="90"/>
        <v>8</v>
      </c>
      <c r="D5671" s="48">
        <v>42606</v>
      </c>
      <c r="E5671" s="47">
        <v>5</v>
      </c>
      <c r="F5671" s="47">
        <v>16443</v>
      </c>
      <c r="G5671" s="47">
        <v>13391</v>
      </c>
    </row>
    <row r="5672" spans="3:7">
      <c r="C5672" s="49">
        <f t="shared" si="90"/>
        <v>8</v>
      </c>
      <c r="D5672" s="48">
        <v>42606</v>
      </c>
      <c r="E5672" s="47">
        <v>6</v>
      </c>
      <c r="F5672" s="47">
        <v>17181</v>
      </c>
      <c r="G5672" s="47">
        <v>14332</v>
      </c>
    </row>
    <row r="5673" spans="3:7">
      <c r="C5673" s="49">
        <f t="shared" si="90"/>
        <v>8</v>
      </c>
      <c r="D5673" s="48">
        <v>42606</v>
      </c>
      <c r="E5673" s="47">
        <v>7</v>
      </c>
      <c r="F5673" s="47">
        <v>18247</v>
      </c>
      <c r="G5673" s="47">
        <v>15495</v>
      </c>
    </row>
    <row r="5674" spans="3:7">
      <c r="C5674" s="49">
        <f t="shared" si="90"/>
        <v>8</v>
      </c>
      <c r="D5674" s="48">
        <v>42606</v>
      </c>
      <c r="E5674" s="47">
        <v>8</v>
      </c>
      <c r="F5674" s="47">
        <v>19112</v>
      </c>
      <c r="G5674" s="47">
        <v>16461</v>
      </c>
    </row>
    <row r="5675" spans="3:7">
      <c r="C5675" s="49">
        <f t="shared" si="90"/>
        <v>8</v>
      </c>
      <c r="D5675" s="48">
        <v>42606</v>
      </c>
      <c r="E5675" s="47">
        <v>9</v>
      </c>
      <c r="F5675" s="47">
        <v>19761</v>
      </c>
      <c r="G5675" s="47">
        <v>17208</v>
      </c>
    </row>
    <row r="5676" spans="3:7">
      <c r="C5676" s="49">
        <f t="shared" si="90"/>
        <v>8</v>
      </c>
      <c r="D5676" s="48">
        <v>42606</v>
      </c>
      <c r="E5676" s="47">
        <v>10</v>
      </c>
      <c r="F5676" s="47">
        <v>20338</v>
      </c>
      <c r="G5676" s="47">
        <v>17808</v>
      </c>
    </row>
    <row r="5677" spans="3:7">
      <c r="C5677" s="49">
        <f t="shared" si="90"/>
        <v>8</v>
      </c>
      <c r="D5677" s="48">
        <v>42606</v>
      </c>
      <c r="E5677" s="47">
        <v>11</v>
      </c>
      <c r="F5677" s="47">
        <v>20714</v>
      </c>
      <c r="G5677" s="47">
        <v>18419</v>
      </c>
    </row>
    <row r="5678" spans="3:7">
      <c r="C5678" s="49">
        <f t="shared" si="90"/>
        <v>8</v>
      </c>
      <c r="D5678" s="48">
        <v>42606</v>
      </c>
      <c r="E5678" s="47">
        <v>12</v>
      </c>
      <c r="F5678" s="47">
        <v>21168</v>
      </c>
      <c r="G5678" s="47">
        <v>18746</v>
      </c>
    </row>
    <row r="5679" spans="3:7">
      <c r="C5679" s="49">
        <f t="shared" si="90"/>
        <v>8</v>
      </c>
      <c r="D5679" s="48">
        <v>42606</v>
      </c>
      <c r="E5679" s="47">
        <v>13</v>
      </c>
      <c r="F5679" s="47">
        <v>21728</v>
      </c>
      <c r="G5679" s="47">
        <v>19417</v>
      </c>
    </row>
    <row r="5680" spans="3:7">
      <c r="C5680" s="49">
        <f t="shared" si="90"/>
        <v>8</v>
      </c>
      <c r="D5680" s="48">
        <v>42606</v>
      </c>
      <c r="E5680" s="47">
        <v>14</v>
      </c>
      <c r="F5680" s="47">
        <v>22006</v>
      </c>
      <c r="G5680" s="47">
        <v>19508</v>
      </c>
    </row>
    <row r="5681" spans="3:7">
      <c r="C5681" s="49">
        <f t="shared" si="90"/>
        <v>8</v>
      </c>
      <c r="D5681" s="48">
        <v>42606</v>
      </c>
      <c r="E5681" s="47">
        <v>15</v>
      </c>
      <c r="F5681" s="47">
        <v>22717</v>
      </c>
      <c r="G5681" s="47">
        <v>19963</v>
      </c>
    </row>
    <row r="5682" spans="3:7">
      <c r="C5682" s="49">
        <f t="shared" si="90"/>
        <v>8</v>
      </c>
      <c r="D5682" s="48">
        <v>42606</v>
      </c>
      <c r="E5682" s="47">
        <v>16</v>
      </c>
      <c r="F5682" s="47">
        <v>22919</v>
      </c>
      <c r="G5682" s="47">
        <v>20757</v>
      </c>
    </row>
    <row r="5683" spans="3:7">
      <c r="C5683" s="49">
        <f t="shared" si="90"/>
        <v>8</v>
      </c>
      <c r="D5683" s="48">
        <v>42606</v>
      </c>
      <c r="E5683" s="47">
        <v>17</v>
      </c>
      <c r="F5683" s="47">
        <v>22736</v>
      </c>
      <c r="G5683" s="47">
        <v>20883</v>
      </c>
    </row>
    <row r="5684" spans="3:7">
      <c r="C5684" s="49">
        <f t="shared" si="90"/>
        <v>8</v>
      </c>
      <c r="D5684" s="48">
        <v>42606</v>
      </c>
      <c r="E5684" s="47">
        <v>18</v>
      </c>
      <c r="F5684" s="47">
        <v>22575</v>
      </c>
      <c r="G5684" s="47">
        <v>20419</v>
      </c>
    </row>
    <row r="5685" spans="3:7">
      <c r="C5685" s="49">
        <f t="shared" si="90"/>
        <v>8</v>
      </c>
      <c r="D5685" s="48">
        <v>42606</v>
      </c>
      <c r="E5685" s="47">
        <v>19</v>
      </c>
      <c r="F5685" s="47">
        <v>22249</v>
      </c>
      <c r="G5685" s="47">
        <v>20202</v>
      </c>
    </row>
    <row r="5686" spans="3:7">
      <c r="C5686" s="49">
        <f t="shared" si="90"/>
        <v>8</v>
      </c>
      <c r="D5686" s="48">
        <v>42606</v>
      </c>
      <c r="E5686" s="47">
        <v>20</v>
      </c>
      <c r="F5686" s="47">
        <v>22348</v>
      </c>
      <c r="G5686" s="47">
        <v>20418</v>
      </c>
    </row>
    <row r="5687" spans="3:7">
      <c r="C5687" s="49">
        <f t="shared" si="90"/>
        <v>8</v>
      </c>
      <c r="D5687" s="48">
        <v>42606</v>
      </c>
      <c r="E5687" s="47">
        <v>21</v>
      </c>
      <c r="F5687" s="47">
        <v>21971</v>
      </c>
      <c r="G5687" s="47">
        <v>20064</v>
      </c>
    </row>
    <row r="5688" spans="3:7">
      <c r="C5688" s="49">
        <f t="shared" si="90"/>
        <v>8</v>
      </c>
      <c r="D5688" s="48">
        <v>42606</v>
      </c>
      <c r="E5688" s="47">
        <v>22</v>
      </c>
      <c r="F5688" s="47">
        <v>20784</v>
      </c>
      <c r="G5688" s="47">
        <v>18743</v>
      </c>
    </row>
    <row r="5689" spans="3:7">
      <c r="C5689" s="49">
        <f t="shared" si="90"/>
        <v>8</v>
      </c>
      <c r="D5689" s="48">
        <v>42606</v>
      </c>
      <c r="E5689" s="47">
        <v>23</v>
      </c>
      <c r="F5689" s="47">
        <v>19733</v>
      </c>
      <c r="G5689" s="47">
        <v>17356</v>
      </c>
    </row>
    <row r="5690" spans="3:7">
      <c r="C5690" s="49">
        <f t="shared" si="90"/>
        <v>8</v>
      </c>
      <c r="D5690" s="48">
        <v>42606</v>
      </c>
      <c r="E5690" s="47">
        <v>24</v>
      </c>
      <c r="F5690" s="47">
        <v>18633</v>
      </c>
      <c r="G5690" s="47">
        <v>16076</v>
      </c>
    </row>
    <row r="5691" spans="3:7">
      <c r="C5691" s="49">
        <f t="shared" si="90"/>
        <v>8</v>
      </c>
      <c r="D5691" s="48">
        <v>42607</v>
      </c>
      <c r="E5691" s="47">
        <v>1</v>
      </c>
      <c r="F5691" s="47">
        <v>17817</v>
      </c>
      <c r="G5691" s="47">
        <v>15265</v>
      </c>
    </row>
    <row r="5692" spans="3:7">
      <c r="C5692" s="49">
        <f t="shared" si="90"/>
        <v>8</v>
      </c>
      <c r="D5692" s="48">
        <v>42607</v>
      </c>
      <c r="E5692" s="47">
        <v>2</v>
      </c>
      <c r="F5692" s="47">
        <v>17229</v>
      </c>
      <c r="G5692" s="47">
        <v>14726</v>
      </c>
    </row>
    <row r="5693" spans="3:7">
      <c r="C5693" s="49">
        <f t="shared" si="90"/>
        <v>8</v>
      </c>
      <c r="D5693" s="48">
        <v>42607</v>
      </c>
      <c r="E5693" s="47">
        <v>3</v>
      </c>
      <c r="F5693" s="47">
        <v>16962</v>
      </c>
      <c r="G5693" s="47">
        <v>14413</v>
      </c>
    </row>
    <row r="5694" spans="3:7">
      <c r="C5694" s="49">
        <f t="shared" si="90"/>
        <v>8</v>
      </c>
      <c r="D5694" s="48">
        <v>42607</v>
      </c>
      <c r="E5694" s="47">
        <v>4</v>
      </c>
      <c r="F5694" s="47">
        <v>16882</v>
      </c>
      <c r="G5694" s="47">
        <v>14338</v>
      </c>
    </row>
    <row r="5695" spans="3:7">
      <c r="C5695" s="49">
        <f t="shared" si="90"/>
        <v>8</v>
      </c>
      <c r="D5695" s="48">
        <v>42607</v>
      </c>
      <c r="E5695" s="47">
        <v>5</v>
      </c>
      <c r="F5695" s="47">
        <v>17294</v>
      </c>
      <c r="G5695" s="47">
        <v>14708</v>
      </c>
    </row>
    <row r="5696" spans="3:7">
      <c r="C5696" s="49">
        <f t="shared" si="90"/>
        <v>8</v>
      </c>
      <c r="D5696" s="48">
        <v>42607</v>
      </c>
      <c r="E5696" s="47">
        <v>6</v>
      </c>
      <c r="F5696" s="47">
        <v>18536</v>
      </c>
      <c r="G5696" s="47">
        <v>15854</v>
      </c>
    </row>
    <row r="5697" spans="3:7">
      <c r="C5697" s="49">
        <f t="shared" si="90"/>
        <v>8</v>
      </c>
      <c r="D5697" s="48">
        <v>42607</v>
      </c>
      <c r="E5697" s="47">
        <v>7</v>
      </c>
      <c r="F5697" s="47">
        <v>19988</v>
      </c>
      <c r="G5697" s="47">
        <v>17337</v>
      </c>
    </row>
    <row r="5698" spans="3:7">
      <c r="C5698" s="49">
        <f t="shared" si="90"/>
        <v>8</v>
      </c>
      <c r="D5698" s="48">
        <v>42607</v>
      </c>
      <c r="E5698" s="47">
        <v>8</v>
      </c>
      <c r="F5698" s="47">
        <v>20729</v>
      </c>
      <c r="G5698" s="47">
        <v>18464</v>
      </c>
    </row>
    <row r="5699" spans="3:7">
      <c r="C5699" s="49">
        <f t="shared" si="90"/>
        <v>8</v>
      </c>
      <c r="D5699" s="48">
        <v>42607</v>
      </c>
      <c r="E5699" s="47">
        <v>9</v>
      </c>
      <c r="F5699" s="47">
        <v>21523</v>
      </c>
      <c r="G5699" s="47">
        <v>19425</v>
      </c>
    </row>
    <row r="5700" spans="3:7">
      <c r="C5700" s="49">
        <f t="shared" ref="C5700:C5763" si="91">MONTH(D5700)</f>
        <v>8</v>
      </c>
      <c r="D5700" s="48">
        <v>42607</v>
      </c>
      <c r="E5700" s="47">
        <v>10</v>
      </c>
      <c r="F5700" s="47">
        <v>22117</v>
      </c>
      <c r="G5700" s="47">
        <v>20199</v>
      </c>
    </row>
    <row r="5701" spans="3:7">
      <c r="C5701" s="49">
        <f t="shared" si="91"/>
        <v>8</v>
      </c>
      <c r="D5701" s="48">
        <v>42607</v>
      </c>
      <c r="E5701" s="47">
        <v>11</v>
      </c>
      <c r="F5701" s="47">
        <v>22782</v>
      </c>
      <c r="G5701" s="47">
        <v>20797</v>
      </c>
    </row>
    <row r="5702" spans="3:7">
      <c r="C5702" s="49">
        <f t="shared" si="91"/>
        <v>8</v>
      </c>
      <c r="D5702" s="48">
        <v>42607</v>
      </c>
      <c r="E5702" s="47">
        <v>12</v>
      </c>
      <c r="F5702" s="47">
        <v>22937</v>
      </c>
      <c r="G5702" s="47">
        <v>21097</v>
      </c>
    </row>
    <row r="5703" spans="3:7">
      <c r="C5703" s="49">
        <f t="shared" si="91"/>
        <v>8</v>
      </c>
      <c r="D5703" s="48">
        <v>42607</v>
      </c>
      <c r="E5703" s="47">
        <v>13</v>
      </c>
      <c r="F5703" s="47">
        <v>23182</v>
      </c>
      <c r="G5703" s="47">
        <v>21492</v>
      </c>
    </row>
    <row r="5704" spans="3:7">
      <c r="C5704" s="49">
        <f t="shared" si="91"/>
        <v>8</v>
      </c>
      <c r="D5704" s="48">
        <v>42607</v>
      </c>
      <c r="E5704" s="47">
        <v>14</v>
      </c>
      <c r="F5704" s="47">
        <v>23361</v>
      </c>
      <c r="G5704" s="47">
        <v>21344</v>
      </c>
    </row>
    <row r="5705" spans="3:7">
      <c r="C5705" s="49">
        <f t="shared" si="91"/>
        <v>8</v>
      </c>
      <c r="D5705" s="48">
        <v>42607</v>
      </c>
      <c r="E5705" s="47">
        <v>15</v>
      </c>
      <c r="F5705" s="47">
        <v>23415</v>
      </c>
      <c r="G5705" s="47">
        <v>21395</v>
      </c>
    </row>
    <row r="5706" spans="3:7">
      <c r="C5706" s="49">
        <f t="shared" si="91"/>
        <v>8</v>
      </c>
      <c r="D5706" s="48">
        <v>42607</v>
      </c>
      <c r="E5706" s="47">
        <v>16</v>
      </c>
      <c r="F5706" s="47">
        <v>23715</v>
      </c>
      <c r="G5706" s="47">
        <v>21590</v>
      </c>
    </row>
    <row r="5707" spans="3:7">
      <c r="C5707" s="49">
        <f t="shared" si="91"/>
        <v>8</v>
      </c>
      <c r="D5707" s="48">
        <v>42607</v>
      </c>
      <c r="E5707" s="47">
        <v>17</v>
      </c>
      <c r="F5707" s="47">
        <v>23479</v>
      </c>
      <c r="G5707" s="47">
        <v>21306</v>
      </c>
    </row>
    <row r="5708" spans="3:7">
      <c r="C5708" s="49">
        <f t="shared" si="91"/>
        <v>8</v>
      </c>
      <c r="D5708" s="48">
        <v>42607</v>
      </c>
      <c r="E5708" s="47">
        <v>18</v>
      </c>
      <c r="F5708" s="47">
        <v>23113</v>
      </c>
      <c r="G5708" s="47">
        <v>20876</v>
      </c>
    </row>
    <row r="5709" spans="3:7">
      <c r="C5709" s="49">
        <f t="shared" si="91"/>
        <v>8</v>
      </c>
      <c r="D5709" s="48">
        <v>42607</v>
      </c>
      <c r="E5709" s="47">
        <v>19</v>
      </c>
      <c r="F5709" s="47">
        <v>23075</v>
      </c>
      <c r="G5709" s="47">
        <v>20744</v>
      </c>
    </row>
    <row r="5710" spans="3:7">
      <c r="C5710" s="49">
        <f t="shared" si="91"/>
        <v>8</v>
      </c>
      <c r="D5710" s="48">
        <v>42607</v>
      </c>
      <c r="E5710" s="47">
        <v>20</v>
      </c>
      <c r="F5710" s="47">
        <v>23455</v>
      </c>
      <c r="G5710" s="47">
        <v>20944</v>
      </c>
    </row>
    <row r="5711" spans="3:7">
      <c r="C5711" s="49">
        <f t="shared" si="91"/>
        <v>8</v>
      </c>
      <c r="D5711" s="48">
        <v>42607</v>
      </c>
      <c r="E5711" s="47">
        <v>21</v>
      </c>
      <c r="F5711" s="47">
        <v>23105</v>
      </c>
      <c r="G5711" s="47">
        <v>20563</v>
      </c>
    </row>
    <row r="5712" spans="3:7">
      <c r="C5712" s="49">
        <f t="shared" si="91"/>
        <v>8</v>
      </c>
      <c r="D5712" s="48">
        <v>42607</v>
      </c>
      <c r="E5712" s="47">
        <v>22</v>
      </c>
      <c r="F5712" s="47">
        <v>21415</v>
      </c>
      <c r="G5712" s="47">
        <v>19063</v>
      </c>
    </row>
    <row r="5713" spans="3:7">
      <c r="C5713" s="49">
        <f t="shared" si="91"/>
        <v>8</v>
      </c>
      <c r="D5713" s="48">
        <v>42607</v>
      </c>
      <c r="E5713" s="47">
        <v>23</v>
      </c>
      <c r="F5713" s="47">
        <v>19949</v>
      </c>
      <c r="G5713" s="47">
        <v>17403</v>
      </c>
    </row>
    <row r="5714" spans="3:7">
      <c r="C5714" s="49">
        <f t="shared" si="91"/>
        <v>8</v>
      </c>
      <c r="D5714" s="48">
        <v>42607</v>
      </c>
      <c r="E5714" s="47">
        <v>24</v>
      </c>
      <c r="F5714" s="47">
        <v>18951</v>
      </c>
      <c r="G5714" s="47">
        <v>16094</v>
      </c>
    </row>
    <row r="5715" spans="3:7">
      <c r="C5715" s="49">
        <f t="shared" si="91"/>
        <v>8</v>
      </c>
      <c r="D5715" s="48">
        <v>42608</v>
      </c>
      <c r="E5715" s="47">
        <v>1</v>
      </c>
      <c r="F5715" s="47">
        <v>17832</v>
      </c>
      <c r="G5715" s="47">
        <v>15176</v>
      </c>
    </row>
    <row r="5716" spans="3:7">
      <c r="C5716" s="49">
        <f t="shared" si="91"/>
        <v>8</v>
      </c>
      <c r="D5716" s="48">
        <v>42608</v>
      </c>
      <c r="E5716" s="47">
        <v>2</v>
      </c>
      <c r="F5716" s="47">
        <v>17168</v>
      </c>
      <c r="G5716" s="47">
        <v>14574</v>
      </c>
    </row>
    <row r="5717" spans="3:7">
      <c r="C5717" s="49">
        <f t="shared" si="91"/>
        <v>8</v>
      </c>
      <c r="D5717" s="48">
        <v>42608</v>
      </c>
      <c r="E5717" s="47">
        <v>3</v>
      </c>
      <c r="F5717" s="47">
        <v>16803</v>
      </c>
      <c r="G5717" s="47">
        <v>14200</v>
      </c>
    </row>
    <row r="5718" spans="3:7">
      <c r="C5718" s="49">
        <f t="shared" si="91"/>
        <v>8</v>
      </c>
      <c r="D5718" s="48">
        <v>42608</v>
      </c>
      <c r="E5718" s="47">
        <v>4</v>
      </c>
      <c r="F5718" s="47">
        <v>16732</v>
      </c>
      <c r="G5718" s="47">
        <v>13986</v>
      </c>
    </row>
    <row r="5719" spans="3:7">
      <c r="C5719" s="49">
        <f t="shared" si="91"/>
        <v>8</v>
      </c>
      <c r="D5719" s="48">
        <v>42608</v>
      </c>
      <c r="E5719" s="47">
        <v>5</v>
      </c>
      <c r="F5719" s="47">
        <v>17353</v>
      </c>
      <c r="G5719" s="47">
        <v>14441</v>
      </c>
    </row>
    <row r="5720" spans="3:7">
      <c r="C5720" s="49">
        <f t="shared" si="91"/>
        <v>8</v>
      </c>
      <c r="D5720" s="48">
        <v>42608</v>
      </c>
      <c r="E5720" s="47">
        <v>6</v>
      </c>
      <c r="F5720" s="47">
        <v>17904</v>
      </c>
      <c r="G5720" s="47">
        <v>15366</v>
      </c>
    </row>
    <row r="5721" spans="3:7">
      <c r="C5721" s="49">
        <f t="shared" si="91"/>
        <v>8</v>
      </c>
      <c r="D5721" s="48">
        <v>42608</v>
      </c>
      <c r="E5721" s="47">
        <v>7</v>
      </c>
      <c r="F5721" s="47">
        <v>19112</v>
      </c>
      <c r="G5721" s="47">
        <v>16586</v>
      </c>
    </row>
    <row r="5722" spans="3:7">
      <c r="C5722" s="49">
        <f t="shared" si="91"/>
        <v>8</v>
      </c>
      <c r="D5722" s="48">
        <v>42608</v>
      </c>
      <c r="E5722" s="47">
        <v>8</v>
      </c>
      <c r="F5722" s="47">
        <v>19874</v>
      </c>
      <c r="G5722" s="47">
        <v>17633</v>
      </c>
    </row>
    <row r="5723" spans="3:7">
      <c r="C5723" s="49">
        <f t="shared" si="91"/>
        <v>8</v>
      </c>
      <c r="D5723" s="48">
        <v>42608</v>
      </c>
      <c r="E5723" s="47">
        <v>9</v>
      </c>
      <c r="F5723" s="47">
        <v>20587</v>
      </c>
      <c r="G5723" s="47">
        <v>18447</v>
      </c>
    </row>
    <row r="5724" spans="3:7">
      <c r="C5724" s="49">
        <f t="shared" si="91"/>
        <v>8</v>
      </c>
      <c r="D5724" s="48">
        <v>42608</v>
      </c>
      <c r="E5724" s="47">
        <v>10</v>
      </c>
      <c r="F5724" s="47">
        <v>21298</v>
      </c>
      <c r="G5724" s="47">
        <v>18978</v>
      </c>
    </row>
    <row r="5725" spans="3:7">
      <c r="C5725" s="49">
        <f t="shared" si="91"/>
        <v>8</v>
      </c>
      <c r="D5725" s="48">
        <v>42608</v>
      </c>
      <c r="E5725" s="47">
        <v>11</v>
      </c>
      <c r="F5725" s="47">
        <v>21698</v>
      </c>
      <c r="G5725" s="47">
        <v>19366</v>
      </c>
    </row>
    <row r="5726" spans="3:7">
      <c r="C5726" s="49">
        <f t="shared" si="91"/>
        <v>8</v>
      </c>
      <c r="D5726" s="48">
        <v>42608</v>
      </c>
      <c r="E5726" s="47">
        <v>12</v>
      </c>
      <c r="F5726" s="47">
        <v>22313</v>
      </c>
      <c r="G5726" s="47">
        <v>19724</v>
      </c>
    </row>
    <row r="5727" spans="3:7">
      <c r="C5727" s="49">
        <f t="shared" si="91"/>
        <v>8</v>
      </c>
      <c r="D5727" s="48">
        <v>42608</v>
      </c>
      <c r="E5727" s="47">
        <v>13</v>
      </c>
      <c r="F5727" s="47">
        <v>22776</v>
      </c>
      <c r="G5727" s="47">
        <v>20050</v>
      </c>
    </row>
    <row r="5728" spans="3:7">
      <c r="C5728" s="49">
        <f t="shared" si="91"/>
        <v>8</v>
      </c>
      <c r="D5728" s="48">
        <v>42608</v>
      </c>
      <c r="E5728" s="47">
        <v>14</v>
      </c>
      <c r="F5728" s="47">
        <v>23131</v>
      </c>
      <c r="G5728" s="47">
        <v>20414</v>
      </c>
    </row>
    <row r="5729" spans="3:7">
      <c r="C5729" s="49">
        <f t="shared" si="91"/>
        <v>8</v>
      </c>
      <c r="D5729" s="48">
        <v>42608</v>
      </c>
      <c r="E5729" s="47">
        <v>15</v>
      </c>
      <c r="F5729" s="47">
        <v>23285</v>
      </c>
      <c r="G5729" s="47">
        <v>20756</v>
      </c>
    </row>
    <row r="5730" spans="3:7">
      <c r="C5730" s="49">
        <f t="shared" si="91"/>
        <v>8</v>
      </c>
      <c r="D5730" s="48">
        <v>42608</v>
      </c>
      <c r="E5730" s="47">
        <v>16</v>
      </c>
      <c r="F5730" s="47">
        <v>22851</v>
      </c>
      <c r="G5730" s="47">
        <v>20783</v>
      </c>
    </row>
    <row r="5731" spans="3:7">
      <c r="C5731" s="49">
        <f t="shared" si="91"/>
        <v>8</v>
      </c>
      <c r="D5731" s="48">
        <v>42608</v>
      </c>
      <c r="E5731" s="47">
        <v>17</v>
      </c>
      <c r="F5731" s="47">
        <v>23144</v>
      </c>
      <c r="G5731" s="47">
        <v>21128</v>
      </c>
    </row>
    <row r="5732" spans="3:7">
      <c r="C5732" s="49">
        <f t="shared" si="91"/>
        <v>8</v>
      </c>
      <c r="D5732" s="48">
        <v>42608</v>
      </c>
      <c r="E5732" s="47">
        <v>18</v>
      </c>
      <c r="F5732" s="47">
        <v>23176</v>
      </c>
      <c r="G5732" s="47">
        <v>21130</v>
      </c>
    </row>
    <row r="5733" spans="3:7">
      <c r="C5733" s="49">
        <f t="shared" si="91"/>
        <v>8</v>
      </c>
      <c r="D5733" s="48">
        <v>42608</v>
      </c>
      <c r="E5733" s="47">
        <v>19</v>
      </c>
      <c r="F5733" s="47">
        <v>22774</v>
      </c>
      <c r="G5733" s="47">
        <v>20761</v>
      </c>
    </row>
    <row r="5734" spans="3:7">
      <c r="C5734" s="49">
        <f t="shared" si="91"/>
        <v>8</v>
      </c>
      <c r="D5734" s="48">
        <v>42608</v>
      </c>
      <c r="E5734" s="47">
        <v>20</v>
      </c>
      <c r="F5734" s="47">
        <v>22498</v>
      </c>
      <c r="G5734" s="47">
        <v>20351</v>
      </c>
    </row>
    <row r="5735" spans="3:7">
      <c r="C5735" s="49">
        <f t="shared" si="91"/>
        <v>8</v>
      </c>
      <c r="D5735" s="48">
        <v>42608</v>
      </c>
      <c r="E5735" s="47">
        <v>21</v>
      </c>
      <c r="F5735" s="47">
        <v>22069</v>
      </c>
      <c r="G5735" s="47">
        <v>19783</v>
      </c>
    </row>
    <row r="5736" spans="3:7">
      <c r="C5736" s="49">
        <f t="shared" si="91"/>
        <v>8</v>
      </c>
      <c r="D5736" s="48">
        <v>42608</v>
      </c>
      <c r="E5736" s="47">
        <v>22</v>
      </c>
      <c r="F5736" s="47">
        <v>20188</v>
      </c>
      <c r="G5736" s="47">
        <v>18195</v>
      </c>
    </row>
    <row r="5737" spans="3:7">
      <c r="C5737" s="49">
        <f t="shared" si="91"/>
        <v>8</v>
      </c>
      <c r="D5737" s="48">
        <v>42608</v>
      </c>
      <c r="E5737" s="47">
        <v>23</v>
      </c>
      <c r="F5737" s="47">
        <v>18762</v>
      </c>
      <c r="G5737" s="47">
        <v>16539</v>
      </c>
    </row>
    <row r="5738" spans="3:7">
      <c r="C5738" s="49">
        <f t="shared" si="91"/>
        <v>8</v>
      </c>
      <c r="D5738" s="48">
        <v>42608</v>
      </c>
      <c r="E5738" s="47">
        <v>24</v>
      </c>
      <c r="F5738" s="47">
        <v>17956</v>
      </c>
      <c r="G5738" s="47">
        <v>15292</v>
      </c>
    </row>
    <row r="5739" spans="3:7">
      <c r="C5739" s="49">
        <f t="shared" si="91"/>
        <v>8</v>
      </c>
      <c r="D5739" s="48">
        <v>42609</v>
      </c>
      <c r="E5739" s="47">
        <v>1</v>
      </c>
      <c r="F5739" s="47">
        <v>17317</v>
      </c>
      <c r="G5739" s="47">
        <v>14447</v>
      </c>
    </row>
    <row r="5740" spans="3:7">
      <c r="C5740" s="49">
        <f t="shared" si="91"/>
        <v>8</v>
      </c>
      <c r="D5740" s="48">
        <v>42609</v>
      </c>
      <c r="E5740" s="47">
        <v>2</v>
      </c>
      <c r="F5740" s="47">
        <v>16523</v>
      </c>
      <c r="G5740" s="47">
        <v>13736</v>
      </c>
    </row>
    <row r="5741" spans="3:7">
      <c r="C5741" s="49">
        <f t="shared" si="91"/>
        <v>8</v>
      </c>
      <c r="D5741" s="48">
        <v>42609</v>
      </c>
      <c r="E5741" s="47">
        <v>3</v>
      </c>
      <c r="F5741" s="47">
        <v>15900</v>
      </c>
      <c r="G5741" s="47">
        <v>13241</v>
      </c>
    </row>
    <row r="5742" spans="3:7">
      <c r="C5742" s="49">
        <f t="shared" si="91"/>
        <v>8</v>
      </c>
      <c r="D5742" s="48">
        <v>42609</v>
      </c>
      <c r="E5742" s="47">
        <v>4</v>
      </c>
      <c r="F5742" s="47">
        <v>15974</v>
      </c>
      <c r="G5742" s="47">
        <v>12963</v>
      </c>
    </row>
    <row r="5743" spans="3:7">
      <c r="C5743" s="49">
        <f t="shared" si="91"/>
        <v>8</v>
      </c>
      <c r="D5743" s="48">
        <v>42609</v>
      </c>
      <c r="E5743" s="47">
        <v>5</v>
      </c>
      <c r="F5743" s="47">
        <v>16157</v>
      </c>
      <c r="G5743" s="47">
        <v>13013</v>
      </c>
    </row>
    <row r="5744" spans="3:7">
      <c r="C5744" s="49">
        <f t="shared" si="91"/>
        <v>8</v>
      </c>
      <c r="D5744" s="48">
        <v>42609</v>
      </c>
      <c r="E5744" s="47">
        <v>6</v>
      </c>
      <c r="F5744" s="47">
        <v>16202</v>
      </c>
      <c r="G5744" s="47">
        <v>13186</v>
      </c>
    </row>
    <row r="5745" spans="3:7">
      <c r="C5745" s="49">
        <f t="shared" si="91"/>
        <v>8</v>
      </c>
      <c r="D5745" s="48">
        <v>42609</v>
      </c>
      <c r="E5745" s="47">
        <v>7</v>
      </c>
      <c r="F5745" s="47">
        <v>16601</v>
      </c>
      <c r="G5745" s="47">
        <v>13719</v>
      </c>
    </row>
    <row r="5746" spans="3:7">
      <c r="C5746" s="49">
        <f t="shared" si="91"/>
        <v>8</v>
      </c>
      <c r="D5746" s="48">
        <v>42609</v>
      </c>
      <c r="E5746" s="47">
        <v>8</v>
      </c>
      <c r="F5746" s="47">
        <v>17396</v>
      </c>
      <c r="G5746" s="47">
        <v>14605</v>
      </c>
    </row>
    <row r="5747" spans="3:7">
      <c r="C5747" s="49">
        <f t="shared" si="91"/>
        <v>8</v>
      </c>
      <c r="D5747" s="48">
        <v>42609</v>
      </c>
      <c r="E5747" s="47">
        <v>9</v>
      </c>
      <c r="F5747" s="47">
        <v>18347</v>
      </c>
      <c r="G5747" s="47">
        <v>15631</v>
      </c>
    </row>
    <row r="5748" spans="3:7">
      <c r="C5748" s="49">
        <f t="shared" si="91"/>
        <v>8</v>
      </c>
      <c r="D5748" s="48">
        <v>42609</v>
      </c>
      <c r="E5748" s="47">
        <v>10</v>
      </c>
      <c r="F5748" s="47">
        <v>19183</v>
      </c>
      <c r="G5748" s="47">
        <v>16360</v>
      </c>
    </row>
    <row r="5749" spans="3:7">
      <c r="C5749" s="49">
        <f t="shared" si="91"/>
        <v>8</v>
      </c>
      <c r="D5749" s="48">
        <v>42609</v>
      </c>
      <c r="E5749" s="47">
        <v>11</v>
      </c>
      <c r="F5749" s="47">
        <v>19820</v>
      </c>
      <c r="G5749" s="47">
        <v>17007</v>
      </c>
    </row>
    <row r="5750" spans="3:7">
      <c r="C5750" s="49">
        <f t="shared" si="91"/>
        <v>8</v>
      </c>
      <c r="D5750" s="48">
        <v>42609</v>
      </c>
      <c r="E5750" s="47">
        <v>12</v>
      </c>
      <c r="F5750" s="47">
        <v>20127</v>
      </c>
      <c r="G5750" s="47">
        <v>17406</v>
      </c>
    </row>
    <row r="5751" spans="3:7">
      <c r="C5751" s="49">
        <f t="shared" si="91"/>
        <v>8</v>
      </c>
      <c r="D5751" s="48">
        <v>42609</v>
      </c>
      <c r="E5751" s="47">
        <v>13</v>
      </c>
      <c r="F5751" s="47">
        <v>20485</v>
      </c>
      <c r="G5751" s="47">
        <v>17771</v>
      </c>
    </row>
    <row r="5752" spans="3:7">
      <c r="C5752" s="49">
        <f t="shared" si="91"/>
        <v>8</v>
      </c>
      <c r="D5752" s="48">
        <v>42609</v>
      </c>
      <c r="E5752" s="47">
        <v>14</v>
      </c>
      <c r="F5752" s="47">
        <v>20555</v>
      </c>
      <c r="G5752" s="47">
        <v>18050</v>
      </c>
    </row>
    <row r="5753" spans="3:7">
      <c r="C5753" s="49">
        <f t="shared" si="91"/>
        <v>8</v>
      </c>
      <c r="D5753" s="48">
        <v>42609</v>
      </c>
      <c r="E5753" s="47">
        <v>15</v>
      </c>
      <c r="F5753" s="47">
        <v>20849</v>
      </c>
      <c r="G5753" s="47">
        <v>18428</v>
      </c>
    </row>
    <row r="5754" spans="3:7">
      <c r="C5754" s="49">
        <f t="shared" si="91"/>
        <v>8</v>
      </c>
      <c r="D5754" s="48">
        <v>42609</v>
      </c>
      <c r="E5754" s="47">
        <v>16</v>
      </c>
      <c r="F5754" s="47">
        <v>21068</v>
      </c>
      <c r="G5754" s="47">
        <v>18654</v>
      </c>
    </row>
    <row r="5755" spans="3:7">
      <c r="C5755" s="49">
        <f t="shared" si="91"/>
        <v>8</v>
      </c>
      <c r="D5755" s="48">
        <v>42609</v>
      </c>
      <c r="E5755" s="47">
        <v>17</v>
      </c>
      <c r="F5755" s="47">
        <v>20907</v>
      </c>
      <c r="G5755" s="47">
        <v>18882</v>
      </c>
    </row>
    <row r="5756" spans="3:7">
      <c r="C5756" s="49">
        <f t="shared" si="91"/>
        <v>8</v>
      </c>
      <c r="D5756" s="48">
        <v>42609</v>
      </c>
      <c r="E5756" s="47">
        <v>18</v>
      </c>
      <c r="F5756" s="47">
        <v>20616</v>
      </c>
      <c r="G5756" s="47">
        <v>18441</v>
      </c>
    </row>
    <row r="5757" spans="3:7">
      <c r="C5757" s="49">
        <f t="shared" si="91"/>
        <v>8</v>
      </c>
      <c r="D5757" s="48">
        <v>42609</v>
      </c>
      <c r="E5757" s="47">
        <v>19</v>
      </c>
      <c r="F5757" s="47">
        <v>20023</v>
      </c>
      <c r="G5757" s="47">
        <v>17608</v>
      </c>
    </row>
    <row r="5758" spans="3:7">
      <c r="C5758" s="49">
        <f t="shared" si="91"/>
        <v>8</v>
      </c>
      <c r="D5758" s="48">
        <v>42609</v>
      </c>
      <c r="E5758" s="47">
        <v>20</v>
      </c>
      <c r="F5758" s="47">
        <v>19964</v>
      </c>
      <c r="G5758" s="47">
        <v>17671</v>
      </c>
    </row>
    <row r="5759" spans="3:7">
      <c r="C5759" s="49">
        <f t="shared" si="91"/>
        <v>8</v>
      </c>
      <c r="D5759" s="48">
        <v>42609</v>
      </c>
      <c r="E5759" s="47">
        <v>21</v>
      </c>
      <c r="F5759" s="47">
        <v>19555</v>
      </c>
      <c r="G5759" s="47">
        <v>17167</v>
      </c>
    </row>
    <row r="5760" spans="3:7">
      <c r="C5760" s="49">
        <f t="shared" si="91"/>
        <v>8</v>
      </c>
      <c r="D5760" s="48">
        <v>42609</v>
      </c>
      <c r="E5760" s="47">
        <v>22</v>
      </c>
      <c r="F5760" s="47">
        <v>18773</v>
      </c>
      <c r="G5760" s="47">
        <v>16160</v>
      </c>
    </row>
    <row r="5761" spans="3:7">
      <c r="C5761" s="49">
        <f t="shared" si="91"/>
        <v>8</v>
      </c>
      <c r="D5761" s="48">
        <v>42609</v>
      </c>
      <c r="E5761" s="47">
        <v>23</v>
      </c>
      <c r="F5761" s="47">
        <v>18156</v>
      </c>
      <c r="G5761" s="47">
        <v>15223</v>
      </c>
    </row>
    <row r="5762" spans="3:7">
      <c r="C5762" s="49">
        <f t="shared" si="91"/>
        <v>8</v>
      </c>
      <c r="D5762" s="48">
        <v>42609</v>
      </c>
      <c r="E5762" s="47">
        <v>24</v>
      </c>
      <c r="F5762" s="47">
        <v>17583</v>
      </c>
      <c r="G5762" s="47">
        <v>14544</v>
      </c>
    </row>
    <row r="5763" spans="3:7">
      <c r="C5763" s="49">
        <f t="shared" si="91"/>
        <v>8</v>
      </c>
      <c r="D5763" s="48">
        <v>42610</v>
      </c>
      <c r="E5763" s="47">
        <v>1</v>
      </c>
      <c r="F5763" s="47">
        <v>16942</v>
      </c>
      <c r="G5763" s="47">
        <v>13821</v>
      </c>
    </row>
    <row r="5764" spans="3:7">
      <c r="C5764" s="49">
        <f t="shared" ref="C5764:C5827" si="92">MONTH(D5764)</f>
        <v>8</v>
      </c>
      <c r="D5764" s="48">
        <v>42610</v>
      </c>
      <c r="E5764" s="47">
        <v>2</v>
      </c>
      <c r="F5764" s="47">
        <v>16352</v>
      </c>
      <c r="G5764" s="47">
        <v>13374</v>
      </c>
    </row>
    <row r="5765" spans="3:7">
      <c r="C5765" s="49">
        <f t="shared" si="92"/>
        <v>8</v>
      </c>
      <c r="D5765" s="48">
        <v>42610</v>
      </c>
      <c r="E5765" s="47">
        <v>3</v>
      </c>
      <c r="F5765" s="47">
        <v>16004</v>
      </c>
      <c r="G5765" s="47">
        <v>13051</v>
      </c>
    </row>
    <row r="5766" spans="3:7">
      <c r="C5766" s="49">
        <f t="shared" si="92"/>
        <v>8</v>
      </c>
      <c r="D5766" s="48">
        <v>42610</v>
      </c>
      <c r="E5766" s="47">
        <v>4</v>
      </c>
      <c r="F5766" s="47">
        <v>15960</v>
      </c>
      <c r="G5766" s="47">
        <v>12895</v>
      </c>
    </row>
    <row r="5767" spans="3:7">
      <c r="C5767" s="49">
        <f t="shared" si="92"/>
        <v>8</v>
      </c>
      <c r="D5767" s="48">
        <v>42610</v>
      </c>
      <c r="E5767" s="47">
        <v>5</v>
      </c>
      <c r="F5767" s="47">
        <v>15621</v>
      </c>
      <c r="G5767" s="47">
        <v>12864</v>
      </c>
    </row>
    <row r="5768" spans="3:7">
      <c r="C5768" s="49">
        <f t="shared" si="92"/>
        <v>8</v>
      </c>
      <c r="D5768" s="48">
        <v>42610</v>
      </c>
      <c r="E5768" s="47">
        <v>6</v>
      </c>
      <c r="F5768" s="47">
        <v>15854</v>
      </c>
      <c r="G5768" s="47">
        <v>12964</v>
      </c>
    </row>
    <row r="5769" spans="3:7">
      <c r="C5769" s="49">
        <f t="shared" si="92"/>
        <v>8</v>
      </c>
      <c r="D5769" s="48">
        <v>42610</v>
      </c>
      <c r="E5769" s="47">
        <v>7</v>
      </c>
      <c r="F5769" s="47">
        <v>15814</v>
      </c>
      <c r="G5769" s="47">
        <v>13371</v>
      </c>
    </row>
    <row r="5770" spans="3:7">
      <c r="C5770" s="49">
        <f t="shared" si="92"/>
        <v>8</v>
      </c>
      <c r="D5770" s="48">
        <v>42610</v>
      </c>
      <c r="E5770" s="47">
        <v>8</v>
      </c>
      <c r="F5770" s="47">
        <v>16977</v>
      </c>
      <c r="G5770" s="47">
        <v>14440</v>
      </c>
    </row>
    <row r="5771" spans="3:7">
      <c r="C5771" s="49">
        <f t="shared" si="92"/>
        <v>8</v>
      </c>
      <c r="D5771" s="48">
        <v>42610</v>
      </c>
      <c r="E5771" s="47">
        <v>9</v>
      </c>
      <c r="F5771" s="47">
        <v>18472</v>
      </c>
      <c r="G5771" s="47">
        <v>15702</v>
      </c>
    </row>
    <row r="5772" spans="3:7">
      <c r="C5772" s="49">
        <f t="shared" si="92"/>
        <v>8</v>
      </c>
      <c r="D5772" s="48">
        <v>42610</v>
      </c>
      <c r="E5772" s="47">
        <v>10</v>
      </c>
      <c r="F5772" s="47">
        <v>19376</v>
      </c>
      <c r="G5772" s="47">
        <v>16827</v>
      </c>
    </row>
    <row r="5773" spans="3:7">
      <c r="C5773" s="49">
        <f t="shared" si="92"/>
        <v>8</v>
      </c>
      <c r="D5773" s="48">
        <v>42610</v>
      </c>
      <c r="E5773" s="47">
        <v>11</v>
      </c>
      <c r="F5773" s="47">
        <v>20241</v>
      </c>
      <c r="G5773" s="47">
        <v>17877</v>
      </c>
    </row>
    <row r="5774" spans="3:7">
      <c r="C5774" s="49">
        <f t="shared" si="92"/>
        <v>8</v>
      </c>
      <c r="D5774" s="48">
        <v>42610</v>
      </c>
      <c r="E5774" s="47">
        <v>12</v>
      </c>
      <c r="F5774" s="47">
        <v>20939</v>
      </c>
      <c r="G5774" s="47">
        <v>18478</v>
      </c>
    </row>
    <row r="5775" spans="3:7">
      <c r="C5775" s="49">
        <f t="shared" si="92"/>
        <v>8</v>
      </c>
      <c r="D5775" s="48">
        <v>42610</v>
      </c>
      <c r="E5775" s="47">
        <v>13</v>
      </c>
      <c r="F5775" s="47">
        <v>20781</v>
      </c>
      <c r="G5775" s="47">
        <v>18946</v>
      </c>
    </row>
    <row r="5776" spans="3:7">
      <c r="C5776" s="49">
        <f t="shared" si="92"/>
        <v>8</v>
      </c>
      <c r="D5776" s="48">
        <v>42610</v>
      </c>
      <c r="E5776" s="47">
        <v>14</v>
      </c>
      <c r="F5776" s="47">
        <v>21586</v>
      </c>
      <c r="G5776" s="47">
        <v>19269</v>
      </c>
    </row>
    <row r="5777" spans="3:7">
      <c r="C5777" s="49">
        <f t="shared" si="92"/>
        <v>8</v>
      </c>
      <c r="D5777" s="48">
        <v>42610</v>
      </c>
      <c r="E5777" s="47">
        <v>15</v>
      </c>
      <c r="F5777" s="47">
        <v>21580</v>
      </c>
      <c r="G5777" s="47">
        <v>19600</v>
      </c>
    </row>
    <row r="5778" spans="3:7">
      <c r="C5778" s="49">
        <f t="shared" si="92"/>
        <v>8</v>
      </c>
      <c r="D5778" s="48">
        <v>42610</v>
      </c>
      <c r="E5778" s="47">
        <v>16</v>
      </c>
      <c r="F5778" s="47">
        <v>21938</v>
      </c>
      <c r="G5778" s="47">
        <v>19988</v>
      </c>
    </row>
    <row r="5779" spans="3:7">
      <c r="C5779" s="49">
        <f t="shared" si="92"/>
        <v>8</v>
      </c>
      <c r="D5779" s="48">
        <v>42610</v>
      </c>
      <c r="E5779" s="47">
        <v>17</v>
      </c>
      <c r="F5779" s="47">
        <v>21948</v>
      </c>
      <c r="G5779" s="47">
        <v>20377</v>
      </c>
    </row>
    <row r="5780" spans="3:7">
      <c r="C5780" s="49">
        <f t="shared" si="92"/>
        <v>8</v>
      </c>
      <c r="D5780" s="48">
        <v>42610</v>
      </c>
      <c r="E5780" s="47">
        <v>18</v>
      </c>
      <c r="F5780" s="47">
        <v>21702</v>
      </c>
      <c r="G5780" s="47">
        <v>20296</v>
      </c>
    </row>
    <row r="5781" spans="3:7">
      <c r="C5781" s="49">
        <f t="shared" si="92"/>
        <v>8</v>
      </c>
      <c r="D5781" s="48">
        <v>42610</v>
      </c>
      <c r="E5781" s="47">
        <v>19</v>
      </c>
      <c r="F5781" s="47">
        <v>21477</v>
      </c>
      <c r="G5781" s="47">
        <v>20043</v>
      </c>
    </row>
    <row r="5782" spans="3:7">
      <c r="C5782" s="49">
        <f t="shared" si="92"/>
        <v>8</v>
      </c>
      <c r="D5782" s="48">
        <v>42610</v>
      </c>
      <c r="E5782" s="47">
        <v>20</v>
      </c>
      <c r="F5782" s="47">
        <v>21325</v>
      </c>
      <c r="G5782" s="47">
        <v>19899</v>
      </c>
    </row>
    <row r="5783" spans="3:7">
      <c r="C5783" s="49">
        <f t="shared" si="92"/>
        <v>8</v>
      </c>
      <c r="D5783" s="48">
        <v>42610</v>
      </c>
      <c r="E5783" s="47">
        <v>21</v>
      </c>
      <c r="F5783" s="47">
        <v>21067</v>
      </c>
      <c r="G5783" s="47">
        <v>19421</v>
      </c>
    </row>
    <row r="5784" spans="3:7">
      <c r="C5784" s="49">
        <f t="shared" si="92"/>
        <v>8</v>
      </c>
      <c r="D5784" s="48">
        <v>42610</v>
      </c>
      <c r="E5784" s="47">
        <v>22</v>
      </c>
      <c r="F5784" s="47">
        <v>19908</v>
      </c>
      <c r="G5784" s="47">
        <v>17939</v>
      </c>
    </row>
    <row r="5785" spans="3:7">
      <c r="C5785" s="49">
        <f t="shared" si="92"/>
        <v>8</v>
      </c>
      <c r="D5785" s="48">
        <v>42610</v>
      </c>
      <c r="E5785" s="47">
        <v>23</v>
      </c>
      <c r="F5785" s="47">
        <v>19116</v>
      </c>
      <c r="G5785" s="47">
        <v>16496</v>
      </c>
    </row>
    <row r="5786" spans="3:7">
      <c r="C5786" s="49">
        <f t="shared" si="92"/>
        <v>8</v>
      </c>
      <c r="D5786" s="48">
        <v>42610</v>
      </c>
      <c r="E5786" s="47">
        <v>24</v>
      </c>
      <c r="F5786" s="47">
        <v>17714</v>
      </c>
      <c r="G5786" s="47">
        <v>15134</v>
      </c>
    </row>
    <row r="5787" spans="3:7">
      <c r="C5787" s="49">
        <f t="shared" si="92"/>
        <v>8</v>
      </c>
      <c r="D5787" s="48">
        <v>42611</v>
      </c>
      <c r="E5787" s="47">
        <v>1</v>
      </c>
      <c r="F5787" s="47">
        <v>17134</v>
      </c>
      <c r="G5787" s="47">
        <v>14495</v>
      </c>
    </row>
    <row r="5788" spans="3:7">
      <c r="C5788" s="49">
        <f t="shared" si="92"/>
        <v>8</v>
      </c>
      <c r="D5788" s="48">
        <v>42611</v>
      </c>
      <c r="E5788" s="47">
        <v>2</v>
      </c>
      <c r="F5788" s="47">
        <v>16965</v>
      </c>
      <c r="G5788" s="47">
        <v>13903</v>
      </c>
    </row>
    <row r="5789" spans="3:7">
      <c r="C5789" s="49">
        <f t="shared" si="92"/>
        <v>8</v>
      </c>
      <c r="D5789" s="48">
        <v>42611</v>
      </c>
      <c r="E5789" s="47">
        <v>3</v>
      </c>
      <c r="F5789" s="47">
        <v>16490</v>
      </c>
      <c r="G5789" s="47">
        <v>13578</v>
      </c>
    </row>
    <row r="5790" spans="3:7">
      <c r="C5790" s="49">
        <f t="shared" si="92"/>
        <v>8</v>
      </c>
      <c r="D5790" s="48">
        <v>42611</v>
      </c>
      <c r="E5790" s="47">
        <v>4</v>
      </c>
      <c r="F5790" s="47">
        <v>16403</v>
      </c>
      <c r="G5790" s="47">
        <v>13446</v>
      </c>
    </row>
    <row r="5791" spans="3:7">
      <c r="C5791" s="49">
        <f t="shared" si="92"/>
        <v>8</v>
      </c>
      <c r="D5791" s="48">
        <v>42611</v>
      </c>
      <c r="E5791" s="47">
        <v>5</v>
      </c>
      <c r="F5791" s="47">
        <v>16736</v>
      </c>
      <c r="G5791" s="47">
        <v>13794</v>
      </c>
    </row>
    <row r="5792" spans="3:7">
      <c r="C5792" s="49">
        <f t="shared" si="92"/>
        <v>8</v>
      </c>
      <c r="D5792" s="48">
        <v>42611</v>
      </c>
      <c r="E5792" s="47">
        <v>6</v>
      </c>
      <c r="F5792" s="47">
        <v>17544</v>
      </c>
      <c r="G5792" s="47">
        <v>14700</v>
      </c>
    </row>
    <row r="5793" spans="3:7">
      <c r="C5793" s="49">
        <f t="shared" si="92"/>
        <v>8</v>
      </c>
      <c r="D5793" s="48">
        <v>42611</v>
      </c>
      <c r="E5793" s="47">
        <v>7</v>
      </c>
      <c r="F5793" s="47">
        <v>18538</v>
      </c>
      <c r="G5793" s="47">
        <v>15916</v>
      </c>
    </row>
    <row r="5794" spans="3:7">
      <c r="C5794" s="49">
        <f t="shared" si="92"/>
        <v>8</v>
      </c>
      <c r="D5794" s="48">
        <v>42611</v>
      </c>
      <c r="E5794" s="47">
        <v>8</v>
      </c>
      <c r="F5794" s="47">
        <v>19062</v>
      </c>
      <c r="G5794" s="47">
        <v>16923</v>
      </c>
    </row>
    <row r="5795" spans="3:7">
      <c r="C5795" s="49">
        <f t="shared" si="92"/>
        <v>8</v>
      </c>
      <c r="D5795" s="48">
        <v>42611</v>
      </c>
      <c r="E5795" s="47">
        <v>9</v>
      </c>
      <c r="F5795" s="47">
        <v>20170</v>
      </c>
      <c r="G5795" s="47">
        <v>17624</v>
      </c>
    </row>
    <row r="5796" spans="3:7">
      <c r="C5796" s="49">
        <f t="shared" si="92"/>
        <v>8</v>
      </c>
      <c r="D5796" s="48">
        <v>42611</v>
      </c>
      <c r="E5796" s="47">
        <v>10</v>
      </c>
      <c r="F5796" s="47">
        <v>20824</v>
      </c>
      <c r="G5796" s="47">
        <v>18342</v>
      </c>
    </row>
    <row r="5797" spans="3:7">
      <c r="C5797" s="49">
        <f t="shared" si="92"/>
        <v>8</v>
      </c>
      <c r="D5797" s="48">
        <v>42611</v>
      </c>
      <c r="E5797" s="47">
        <v>11</v>
      </c>
      <c r="F5797" s="47">
        <v>21191</v>
      </c>
      <c r="G5797" s="47">
        <v>18690</v>
      </c>
    </row>
    <row r="5798" spans="3:7">
      <c r="C5798" s="49">
        <f t="shared" si="92"/>
        <v>8</v>
      </c>
      <c r="D5798" s="48">
        <v>42611</v>
      </c>
      <c r="E5798" s="47">
        <v>12</v>
      </c>
      <c r="F5798" s="47">
        <v>20862</v>
      </c>
      <c r="G5798" s="47">
        <v>18960</v>
      </c>
    </row>
    <row r="5799" spans="3:7">
      <c r="C5799" s="49">
        <f t="shared" si="92"/>
        <v>8</v>
      </c>
      <c r="D5799" s="48">
        <v>42611</v>
      </c>
      <c r="E5799" s="47">
        <v>13</v>
      </c>
      <c r="F5799" s="47">
        <v>21373</v>
      </c>
      <c r="G5799" s="47">
        <v>19303</v>
      </c>
    </row>
    <row r="5800" spans="3:7">
      <c r="C5800" s="49">
        <f t="shared" si="92"/>
        <v>8</v>
      </c>
      <c r="D5800" s="48">
        <v>42611</v>
      </c>
      <c r="E5800" s="47">
        <v>14</v>
      </c>
      <c r="F5800" s="47">
        <v>21612</v>
      </c>
      <c r="G5800" s="47">
        <v>19690</v>
      </c>
    </row>
    <row r="5801" spans="3:7">
      <c r="C5801" s="49">
        <f t="shared" si="92"/>
        <v>8</v>
      </c>
      <c r="D5801" s="48">
        <v>42611</v>
      </c>
      <c r="E5801" s="47">
        <v>15</v>
      </c>
      <c r="F5801" s="47">
        <v>22109</v>
      </c>
      <c r="G5801" s="47">
        <v>19971</v>
      </c>
    </row>
    <row r="5802" spans="3:7">
      <c r="C5802" s="49">
        <f t="shared" si="92"/>
        <v>8</v>
      </c>
      <c r="D5802" s="48">
        <v>42611</v>
      </c>
      <c r="E5802" s="47">
        <v>16</v>
      </c>
      <c r="F5802" s="47">
        <v>22368</v>
      </c>
      <c r="G5802" s="47">
        <v>20410</v>
      </c>
    </row>
    <row r="5803" spans="3:7">
      <c r="C5803" s="49">
        <f t="shared" si="92"/>
        <v>8</v>
      </c>
      <c r="D5803" s="48">
        <v>42611</v>
      </c>
      <c r="E5803" s="47">
        <v>17</v>
      </c>
      <c r="F5803" s="47">
        <v>22704</v>
      </c>
      <c r="G5803" s="47">
        <v>20834</v>
      </c>
    </row>
    <row r="5804" spans="3:7">
      <c r="C5804" s="49">
        <f t="shared" si="92"/>
        <v>8</v>
      </c>
      <c r="D5804" s="48">
        <v>42611</v>
      </c>
      <c r="E5804" s="47">
        <v>18</v>
      </c>
      <c r="F5804" s="47">
        <v>22663</v>
      </c>
      <c r="G5804" s="47">
        <v>20765</v>
      </c>
    </row>
    <row r="5805" spans="3:7">
      <c r="C5805" s="49">
        <f t="shared" si="92"/>
        <v>8</v>
      </c>
      <c r="D5805" s="48">
        <v>42611</v>
      </c>
      <c r="E5805" s="47">
        <v>19</v>
      </c>
      <c r="F5805" s="47">
        <v>22440</v>
      </c>
      <c r="G5805" s="47">
        <v>20460</v>
      </c>
    </row>
    <row r="5806" spans="3:7">
      <c r="C5806" s="49">
        <f t="shared" si="92"/>
        <v>8</v>
      </c>
      <c r="D5806" s="48">
        <v>42611</v>
      </c>
      <c r="E5806" s="47">
        <v>20</v>
      </c>
      <c r="F5806" s="47">
        <v>22259</v>
      </c>
      <c r="G5806" s="47">
        <v>20428</v>
      </c>
    </row>
    <row r="5807" spans="3:7">
      <c r="C5807" s="49">
        <f t="shared" si="92"/>
        <v>8</v>
      </c>
      <c r="D5807" s="48">
        <v>42611</v>
      </c>
      <c r="E5807" s="47">
        <v>21</v>
      </c>
      <c r="F5807" s="47">
        <v>21459</v>
      </c>
      <c r="G5807" s="47">
        <v>19658</v>
      </c>
    </row>
    <row r="5808" spans="3:7">
      <c r="C5808" s="49">
        <f t="shared" si="92"/>
        <v>8</v>
      </c>
      <c r="D5808" s="48">
        <v>42611</v>
      </c>
      <c r="E5808" s="47">
        <v>22</v>
      </c>
      <c r="F5808" s="47">
        <v>20370</v>
      </c>
      <c r="G5808" s="47">
        <v>18169</v>
      </c>
    </row>
    <row r="5809" spans="3:7">
      <c r="C5809" s="49">
        <f t="shared" si="92"/>
        <v>8</v>
      </c>
      <c r="D5809" s="48">
        <v>42611</v>
      </c>
      <c r="E5809" s="47">
        <v>23</v>
      </c>
      <c r="F5809" s="47">
        <v>18498</v>
      </c>
      <c r="G5809" s="47">
        <v>16478</v>
      </c>
    </row>
    <row r="5810" spans="3:7">
      <c r="C5810" s="49">
        <f t="shared" si="92"/>
        <v>8</v>
      </c>
      <c r="D5810" s="48">
        <v>42611</v>
      </c>
      <c r="E5810" s="47">
        <v>24</v>
      </c>
      <c r="F5810" s="47">
        <v>17154</v>
      </c>
      <c r="G5810" s="47">
        <v>15039</v>
      </c>
    </row>
    <row r="5811" spans="3:7">
      <c r="C5811" s="49">
        <f t="shared" si="92"/>
        <v>8</v>
      </c>
      <c r="D5811" s="48">
        <v>42612</v>
      </c>
      <c r="E5811" s="47">
        <v>1</v>
      </c>
      <c r="F5811" s="47">
        <v>16377</v>
      </c>
      <c r="G5811" s="47">
        <v>14267</v>
      </c>
    </row>
    <row r="5812" spans="3:7">
      <c r="C5812" s="49">
        <f t="shared" si="92"/>
        <v>8</v>
      </c>
      <c r="D5812" s="48">
        <v>42612</v>
      </c>
      <c r="E5812" s="47">
        <v>2</v>
      </c>
      <c r="F5812" s="47">
        <v>16270</v>
      </c>
      <c r="G5812" s="47">
        <v>13759</v>
      </c>
    </row>
    <row r="5813" spans="3:7">
      <c r="C5813" s="49">
        <f t="shared" si="92"/>
        <v>8</v>
      </c>
      <c r="D5813" s="48">
        <v>42612</v>
      </c>
      <c r="E5813" s="47">
        <v>3</v>
      </c>
      <c r="F5813" s="47">
        <v>15865</v>
      </c>
      <c r="G5813" s="47">
        <v>13441</v>
      </c>
    </row>
    <row r="5814" spans="3:7">
      <c r="C5814" s="49">
        <f t="shared" si="92"/>
        <v>8</v>
      </c>
      <c r="D5814" s="48">
        <v>42612</v>
      </c>
      <c r="E5814" s="47">
        <v>4</v>
      </c>
      <c r="F5814" s="47">
        <v>15934</v>
      </c>
      <c r="G5814" s="47">
        <v>13271</v>
      </c>
    </row>
    <row r="5815" spans="3:7">
      <c r="C5815" s="49">
        <f t="shared" si="92"/>
        <v>8</v>
      </c>
      <c r="D5815" s="48">
        <v>42612</v>
      </c>
      <c r="E5815" s="47">
        <v>5</v>
      </c>
      <c r="F5815" s="47">
        <v>16127</v>
      </c>
      <c r="G5815" s="47">
        <v>13668</v>
      </c>
    </row>
    <row r="5816" spans="3:7">
      <c r="C5816" s="49">
        <f t="shared" si="92"/>
        <v>8</v>
      </c>
      <c r="D5816" s="48">
        <v>42612</v>
      </c>
      <c r="E5816" s="47">
        <v>6</v>
      </c>
      <c r="F5816" s="47">
        <v>16751</v>
      </c>
      <c r="G5816" s="47">
        <v>14567</v>
      </c>
    </row>
    <row r="5817" spans="3:7">
      <c r="C5817" s="49">
        <f t="shared" si="92"/>
        <v>8</v>
      </c>
      <c r="D5817" s="48">
        <v>42612</v>
      </c>
      <c r="E5817" s="47">
        <v>7</v>
      </c>
      <c r="F5817" s="47">
        <v>17797</v>
      </c>
      <c r="G5817" s="47">
        <v>15727</v>
      </c>
    </row>
    <row r="5818" spans="3:7">
      <c r="C5818" s="49">
        <f t="shared" si="92"/>
        <v>8</v>
      </c>
      <c r="D5818" s="48">
        <v>42612</v>
      </c>
      <c r="E5818" s="47">
        <v>8</v>
      </c>
      <c r="F5818" s="47">
        <v>18448</v>
      </c>
      <c r="G5818" s="47">
        <v>16600</v>
      </c>
    </row>
    <row r="5819" spans="3:7">
      <c r="C5819" s="49">
        <f t="shared" si="92"/>
        <v>8</v>
      </c>
      <c r="D5819" s="48">
        <v>42612</v>
      </c>
      <c r="E5819" s="47">
        <v>9</v>
      </c>
      <c r="F5819" s="47">
        <v>19640</v>
      </c>
      <c r="G5819" s="47">
        <v>17437</v>
      </c>
    </row>
    <row r="5820" spans="3:7">
      <c r="C5820" s="49">
        <f t="shared" si="92"/>
        <v>8</v>
      </c>
      <c r="D5820" s="48">
        <v>42612</v>
      </c>
      <c r="E5820" s="47">
        <v>10</v>
      </c>
      <c r="F5820" s="47">
        <v>20389</v>
      </c>
      <c r="G5820" s="47">
        <v>18103</v>
      </c>
    </row>
    <row r="5821" spans="3:7">
      <c r="C5821" s="49">
        <f t="shared" si="92"/>
        <v>8</v>
      </c>
      <c r="D5821" s="48">
        <v>42612</v>
      </c>
      <c r="E5821" s="47">
        <v>11</v>
      </c>
      <c r="F5821" s="47">
        <v>20740</v>
      </c>
      <c r="G5821" s="47">
        <v>18728</v>
      </c>
    </row>
    <row r="5822" spans="3:7">
      <c r="C5822" s="49">
        <f t="shared" si="92"/>
        <v>8</v>
      </c>
      <c r="D5822" s="48">
        <v>42612</v>
      </c>
      <c r="E5822" s="47">
        <v>12</v>
      </c>
      <c r="F5822" s="47">
        <v>21050</v>
      </c>
      <c r="G5822" s="47">
        <v>19223</v>
      </c>
    </row>
    <row r="5823" spans="3:7">
      <c r="C5823" s="49">
        <f t="shared" si="92"/>
        <v>8</v>
      </c>
      <c r="D5823" s="48">
        <v>42612</v>
      </c>
      <c r="E5823" s="47">
        <v>13</v>
      </c>
      <c r="F5823" s="47">
        <v>21531</v>
      </c>
      <c r="G5823" s="47">
        <v>19857</v>
      </c>
    </row>
    <row r="5824" spans="3:7">
      <c r="C5824" s="49">
        <f t="shared" si="92"/>
        <v>8</v>
      </c>
      <c r="D5824" s="48">
        <v>42612</v>
      </c>
      <c r="E5824" s="47">
        <v>14</v>
      </c>
      <c r="F5824" s="47">
        <v>22115</v>
      </c>
      <c r="G5824" s="47">
        <v>20301</v>
      </c>
    </row>
    <row r="5825" spans="3:7">
      <c r="C5825" s="49">
        <f t="shared" si="92"/>
        <v>8</v>
      </c>
      <c r="D5825" s="48">
        <v>42612</v>
      </c>
      <c r="E5825" s="47">
        <v>15</v>
      </c>
      <c r="F5825" s="47">
        <v>22631</v>
      </c>
      <c r="G5825" s="47">
        <v>20746</v>
      </c>
    </row>
    <row r="5826" spans="3:7">
      <c r="C5826" s="49">
        <f t="shared" si="92"/>
        <v>8</v>
      </c>
      <c r="D5826" s="48">
        <v>42612</v>
      </c>
      <c r="E5826" s="47">
        <v>16</v>
      </c>
      <c r="F5826" s="47">
        <v>23195</v>
      </c>
      <c r="G5826" s="47">
        <v>21276</v>
      </c>
    </row>
    <row r="5827" spans="3:7">
      <c r="C5827" s="49">
        <f t="shared" si="92"/>
        <v>8</v>
      </c>
      <c r="D5827" s="48">
        <v>42612</v>
      </c>
      <c r="E5827" s="47">
        <v>17</v>
      </c>
      <c r="F5827" s="47">
        <v>23231</v>
      </c>
      <c r="G5827" s="47">
        <v>21373</v>
      </c>
    </row>
    <row r="5828" spans="3:7">
      <c r="C5828" s="49">
        <f t="shared" ref="C5828:C5891" si="93">MONTH(D5828)</f>
        <v>8</v>
      </c>
      <c r="D5828" s="48">
        <v>42612</v>
      </c>
      <c r="E5828" s="47">
        <v>18</v>
      </c>
      <c r="F5828" s="47">
        <v>23210</v>
      </c>
      <c r="G5828" s="47">
        <v>21075</v>
      </c>
    </row>
    <row r="5829" spans="3:7">
      <c r="C5829" s="49">
        <f t="shared" si="93"/>
        <v>8</v>
      </c>
      <c r="D5829" s="48">
        <v>42612</v>
      </c>
      <c r="E5829" s="47">
        <v>19</v>
      </c>
      <c r="F5829" s="47">
        <v>22764</v>
      </c>
      <c r="G5829" s="47">
        <v>20710</v>
      </c>
    </row>
    <row r="5830" spans="3:7">
      <c r="C5830" s="49">
        <f t="shared" si="93"/>
        <v>8</v>
      </c>
      <c r="D5830" s="48">
        <v>42612</v>
      </c>
      <c r="E5830" s="47">
        <v>20</v>
      </c>
      <c r="F5830" s="47">
        <v>23067</v>
      </c>
      <c r="G5830" s="47">
        <v>20953</v>
      </c>
    </row>
    <row r="5831" spans="3:7">
      <c r="C5831" s="49">
        <f t="shared" si="93"/>
        <v>8</v>
      </c>
      <c r="D5831" s="48">
        <v>42612</v>
      </c>
      <c r="E5831" s="47">
        <v>21</v>
      </c>
      <c r="F5831" s="47">
        <v>22260</v>
      </c>
      <c r="G5831" s="47">
        <v>20261</v>
      </c>
    </row>
    <row r="5832" spans="3:7">
      <c r="C5832" s="49">
        <f t="shared" si="93"/>
        <v>8</v>
      </c>
      <c r="D5832" s="48">
        <v>42612</v>
      </c>
      <c r="E5832" s="47">
        <v>22</v>
      </c>
      <c r="F5832" s="47">
        <v>20904</v>
      </c>
      <c r="G5832" s="47">
        <v>18746</v>
      </c>
    </row>
    <row r="5833" spans="3:7">
      <c r="C5833" s="49">
        <f t="shared" si="93"/>
        <v>8</v>
      </c>
      <c r="D5833" s="48">
        <v>42612</v>
      </c>
      <c r="E5833" s="47">
        <v>23</v>
      </c>
      <c r="F5833" s="47">
        <v>19586</v>
      </c>
      <c r="G5833" s="47">
        <v>17134</v>
      </c>
    </row>
    <row r="5834" spans="3:7">
      <c r="C5834" s="49">
        <f t="shared" si="93"/>
        <v>8</v>
      </c>
      <c r="D5834" s="48">
        <v>42612</v>
      </c>
      <c r="E5834" s="47">
        <v>24</v>
      </c>
      <c r="F5834" s="47">
        <v>18380</v>
      </c>
      <c r="G5834" s="47">
        <v>15887</v>
      </c>
    </row>
    <row r="5835" spans="3:7">
      <c r="C5835" s="49">
        <f t="shared" si="93"/>
        <v>8</v>
      </c>
      <c r="D5835" s="48">
        <v>42613</v>
      </c>
      <c r="E5835" s="47">
        <v>1</v>
      </c>
      <c r="F5835" s="47">
        <v>17575</v>
      </c>
      <c r="G5835" s="47">
        <v>15110</v>
      </c>
    </row>
    <row r="5836" spans="3:7">
      <c r="C5836" s="49">
        <f t="shared" si="93"/>
        <v>8</v>
      </c>
      <c r="D5836" s="48">
        <v>42613</v>
      </c>
      <c r="E5836" s="47">
        <v>2</v>
      </c>
      <c r="F5836" s="47">
        <v>17158</v>
      </c>
      <c r="G5836" s="47">
        <v>14547</v>
      </c>
    </row>
    <row r="5837" spans="3:7">
      <c r="C5837" s="49">
        <f t="shared" si="93"/>
        <v>8</v>
      </c>
      <c r="D5837" s="48">
        <v>42613</v>
      </c>
      <c r="E5837" s="47">
        <v>3</v>
      </c>
      <c r="F5837" s="47">
        <v>16840</v>
      </c>
      <c r="G5837" s="47">
        <v>14217</v>
      </c>
    </row>
    <row r="5838" spans="3:7">
      <c r="C5838" s="49">
        <f t="shared" si="93"/>
        <v>8</v>
      </c>
      <c r="D5838" s="48">
        <v>42613</v>
      </c>
      <c r="E5838" s="47">
        <v>4</v>
      </c>
      <c r="F5838" s="47">
        <v>16816</v>
      </c>
      <c r="G5838" s="47">
        <v>14156</v>
      </c>
    </row>
    <row r="5839" spans="3:7">
      <c r="C5839" s="49">
        <f t="shared" si="93"/>
        <v>8</v>
      </c>
      <c r="D5839" s="48">
        <v>42613</v>
      </c>
      <c r="E5839" s="47">
        <v>5</v>
      </c>
      <c r="F5839" s="47">
        <v>17129</v>
      </c>
      <c r="G5839" s="47">
        <v>14548</v>
      </c>
    </row>
    <row r="5840" spans="3:7">
      <c r="C5840" s="49">
        <f t="shared" si="93"/>
        <v>8</v>
      </c>
      <c r="D5840" s="48">
        <v>42613</v>
      </c>
      <c r="E5840" s="47">
        <v>6</v>
      </c>
      <c r="F5840" s="47">
        <v>17816</v>
      </c>
      <c r="G5840" s="47">
        <v>15622</v>
      </c>
    </row>
    <row r="5841" spans="3:7">
      <c r="C5841" s="49">
        <f t="shared" si="93"/>
        <v>8</v>
      </c>
      <c r="D5841" s="48">
        <v>42613</v>
      </c>
      <c r="E5841" s="47">
        <v>7</v>
      </c>
      <c r="F5841" s="47">
        <v>19110</v>
      </c>
      <c r="G5841" s="47">
        <v>17046</v>
      </c>
    </row>
    <row r="5842" spans="3:7">
      <c r="C5842" s="49">
        <f t="shared" si="93"/>
        <v>8</v>
      </c>
      <c r="D5842" s="48">
        <v>42613</v>
      </c>
      <c r="E5842" s="47">
        <v>8</v>
      </c>
      <c r="F5842" s="47">
        <v>19724</v>
      </c>
      <c r="G5842" s="47">
        <v>17890</v>
      </c>
    </row>
    <row r="5843" spans="3:7">
      <c r="C5843" s="49">
        <f t="shared" si="93"/>
        <v>8</v>
      </c>
      <c r="D5843" s="48">
        <v>42613</v>
      </c>
      <c r="E5843" s="47">
        <v>9</v>
      </c>
      <c r="F5843" s="47">
        <v>20508</v>
      </c>
      <c r="G5843" s="47">
        <v>18430</v>
      </c>
    </row>
    <row r="5844" spans="3:7">
      <c r="C5844" s="49">
        <f t="shared" si="93"/>
        <v>8</v>
      </c>
      <c r="D5844" s="48">
        <v>42613</v>
      </c>
      <c r="E5844" s="47">
        <v>10</v>
      </c>
      <c r="F5844" s="47">
        <v>20985</v>
      </c>
      <c r="G5844" s="47">
        <v>18916</v>
      </c>
    </row>
    <row r="5845" spans="3:7">
      <c r="C5845" s="49">
        <f t="shared" si="93"/>
        <v>8</v>
      </c>
      <c r="D5845" s="48">
        <v>42613</v>
      </c>
      <c r="E5845" s="47">
        <v>11</v>
      </c>
      <c r="F5845" s="47">
        <v>21338</v>
      </c>
      <c r="G5845" s="47">
        <v>19482</v>
      </c>
    </row>
    <row r="5846" spans="3:7">
      <c r="C5846" s="49">
        <f t="shared" si="93"/>
        <v>8</v>
      </c>
      <c r="D5846" s="48">
        <v>42613</v>
      </c>
      <c r="E5846" s="47">
        <v>12</v>
      </c>
      <c r="F5846" s="47">
        <v>21870</v>
      </c>
      <c r="G5846" s="47">
        <v>19892</v>
      </c>
    </row>
    <row r="5847" spans="3:7">
      <c r="C5847" s="49">
        <f t="shared" si="93"/>
        <v>8</v>
      </c>
      <c r="D5847" s="48">
        <v>42613</v>
      </c>
      <c r="E5847" s="47">
        <v>13</v>
      </c>
      <c r="F5847" s="47">
        <v>21916</v>
      </c>
      <c r="G5847" s="47">
        <v>20101</v>
      </c>
    </row>
    <row r="5848" spans="3:7">
      <c r="C5848" s="49">
        <f t="shared" si="93"/>
        <v>8</v>
      </c>
      <c r="D5848" s="48">
        <v>42613</v>
      </c>
      <c r="E5848" s="47">
        <v>14</v>
      </c>
      <c r="F5848" s="47">
        <v>22303</v>
      </c>
      <c r="G5848" s="47">
        <v>20344</v>
      </c>
    </row>
    <row r="5849" spans="3:7">
      <c r="C5849" s="49">
        <f t="shared" si="93"/>
        <v>8</v>
      </c>
      <c r="D5849" s="48">
        <v>42613</v>
      </c>
      <c r="E5849" s="47">
        <v>15</v>
      </c>
      <c r="F5849" s="47">
        <v>22283</v>
      </c>
      <c r="G5849" s="47">
        <v>20350</v>
      </c>
    </row>
    <row r="5850" spans="3:7">
      <c r="C5850" s="49">
        <f t="shared" si="93"/>
        <v>8</v>
      </c>
      <c r="D5850" s="48">
        <v>42613</v>
      </c>
      <c r="E5850" s="47">
        <v>16</v>
      </c>
      <c r="F5850" s="47">
        <v>22264</v>
      </c>
      <c r="G5850" s="47">
        <v>20298</v>
      </c>
    </row>
    <row r="5851" spans="3:7">
      <c r="C5851" s="49">
        <f t="shared" si="93"/>
        <v>8</v>
      </c>
      <c r="D5851" s="48">
        <v>42613</v>
      </c>
      <c r="E5851" s="47">
        <v>17</v>
      </c>
      <c r="F5851" s="47">
        <v>22325</v>
      </c>
      <c r="G5851" s="47">
        <v>20218</v>
      </c>
    </row>
    <row r="5852" spans="3:7">
      <c r="C5852" s="49">
        <f t="shared" si="93"/>
        <v>8</v>
      </c>
      <c r="D5852" s="48">
        <v>42613</v>
      </c>
      <c r="E5852" s="47">
        <v>18</v>
      </c>
      <c r="F5852" s="47">
        <v>22219</v>
      </c>
      <c r="G5852" s="47">
        <v>20014</v>
      </c>
    </row>
    <row r="5853" spans="3:7">
      <c r="C5853" s="49">
        <f t="shared" si="93"/>
        <v>8</v>
      </c>
      <c r="D5853" s="48">
        <v>42613</v>
      </c>
      <c r="E5853" s="47">
        <v>19</v>
      </c>
      <c r="F5853" s="47">
        <v>21654</v>
      </c>
      <c r="G5853" s="47">
        <v>19402</v>
      </c>
    </row>
    <row r="5854" spans="3:7">
      <c r="C5854" s="49">
        <f t="shared" si="93"/>
        <v>8</v>
      </c>
      <c r="D5854" s="48">
        <v>42613</v>
      </c>
      <c r="E5854" s="47">
        <v>20</v>
      </c>
      <c r="F5854" s="47">
        <v>21581</v>
      </c>
      <c r="G5854" s="47">
        <v>19286</v>
      </c>
    </row>
    <row r="5855" spans="3:7">
      <c r="C5855" s="49">
        <f t="shared" si="93"/>
        <v>8</v>
      </c>
      <c r="D5855" s="48">
        <v>42613</v>
      </c>
      <c r="E5855" s="47">
        <v>21</v>
      </c>
      <c r="F5855" s="47">
        <v>20952</v>
      </c>
      <c r="G5855" s="47">
        <v>18558</v>
      </c>
    </row>
    <row r="5856" spans="3:7">
      <c r="C5856" s="49">
        <f t="shared" si="93"/>
        <v>8</v>
      </c>
      <c r="D5856" s="48">
        <v>42613</v>
      </c>
      <c r="E5856" s="47">
        <v>22</v>
      </c>
      <c r="F5856" s="47">
        <v>19352</v>
      </c>
      <c r="G5856" s="47">
        <v>17070</v>
      </c>
    </row>
    <row r="5857" spans="3:7">
      <c r="C5857" s="49">
        <f t="shared" si="93"/>
        <v>8</v>
      </c>
      <c r="D5857" s="48">
        <v>42613</v>
      </c>
      <c r="E5857" s="47">
        <v>23</v>
      </c>
      <c r="F5857" s="47">
        <v>18396</v>
      </c>
      <c r="G5857" s="47">
        <v>15579</v>
      </c>
    </row>
    <row r="5858" spans="3:7">
      <c r="C5858" s="49">
        <f t="shared" si="93"/>
        <v>8</v>
      </c>
      <c r="D5858" s="48">
        <v>42613</v>
      </c>
      <c r="E5858" s="47">
        <v>24</v>
      </c>
      <c r="F5858" s="47">
        <v>17328</v>
      </c>
      <c r="G5858" s="47">
        <v>14366</v>
      </c>
    </row>
    <row r="5859" spans="3:7">
      <c r="C5859" s="49">
        <f t="shared" si="93"/>
        <v>9</v>
      </c>
      <c r="D5859" s="48">
        <v>42614</v>
      </c>
      <c r="E5859" s="47">
        <v>1</v>
      </c>
      <c r="F5859" s="47">
        <v>16659</v>
      </c>
      <c r="G5859" s="47">
        <v>13637</v>
      </c>
    </row>
    <row r="5860" spans="3:7">
      <c r="C5860" s="49">
        <f t="shared" si="93"/>
        <v>9</v>
      </c>
      <c r="D5860" s="48">
        <v>42614</v>
      </c>
      <c r="E5860" s="47">
        <v>2</v>
      </c>
      <c r="F5860" s="47">
        <v>16038</v>
      </c>
      <c r="G5860" s="47">
        <v>13117</v>
      </c>
    </row>
    <row r="5861" spans="3:7">
      <c r="C5861" s="49">
        <f t="shared" si="93"/>
        <v>9</v>
      </c>
      <c r="D5861" s="48">
        <v>42614</v>
      </c>
      <c r="E5861" s="47">
        <v>3</v>
      </c>
      <c r="F5861" s="47">
        <v>15947</v>
      </c>
      <c r="G5861" s="47">
        <v>12810</v>
      </c>
    </row>
    <row r="5862" spans="3:7">
      <c r="C5862" s="49">
        <f t="shared" si="93"/>
        <v>9</v>
      </c>
      <c r="D5862" s="48">
        <v>42614</v>
      </c>
      <c r="E5862" s="47">
        <v>4</v>
      </c>
      <c r="F5862" s="47">
        <v>15919</v>
      </c>
      <c r="G5862" s="47">
        <v>12715</v>
      </c>
    </row>
    <row r="5863" spans="3:7">
      <c r="C5863" s="49">
        <f t="shared" si="93"/>
        <v>9</v>
      </c>
      <c r="D5863" s="48">
        <v>42614</v>
      </c>
      <c r="E5863" s="47">
        <v>5</v>
      </c>
      <c r="F5863" s="47">
        <v>16231</v>
      </c>
      <c r="G5863" s="47">
        <v>13085</v>
      </c>
    </row>
    <row r="5864" spans="3:7">
      <c r="C5864" s="49">
        <f t="shared" si="93"/>
        <v>9</v>
      </c>
      <c r="D5864" s="48">
        <v>42614</v>
      </c>
      <c r="E5864" s="47">
        <v>6</v>
      </c>
      <c r="F5864" s="47">
        <v>17374</v>
      </c>
      <c r="G5864" s="47">
        <v>14256</v>
      </c>
    </row>
    <row r="5865" spans="3:7">
      <c r="C5865" s="49">
        <f t="shared" si="93"/>
        <v>9</v>
      </c>
      <c r="D5865" s="48">
        <v>42614</v>
      </c>
      <c r="E5865" s="47">
        <v>7</v>
      </c>
      <c r="F5865" s="47">
        <v>17861</v>
      </c>
      <c r="G5865" s="47">
        <v>14994</v>
      </c>
    </row>
    <row r="5866" spans="3:7">
      <c r="C5866" s="49">
        <f t="shared" si="93"/>
        <v>9</v>
      </c>
      <c r="D5866" s="48">
        <v>42614</v>
      </c>
      <c r="E5866" s="47">
        <v>8</v>
      </c>
      <c r="F5866" s="47">
        <v>17946</v>
      </c>
      <c r="G5866" s="47">
        <v>15500</v>
      </c>
    </row>
    <row r="5867" spans="3:7">
      <c r="C5867" s="49">
        <f t="shared" si="93"/>
        <v>9</v>
      </c>
      <c r="D5867" s="48">
        <v>42614</v>
      </c>
      <c r="E5867" s="47">
        <v>9</v>
      </c>
      <c r="F5867" s="47">
        <v>18563</v>
      </c>
      <c r="G5867" s="47">
        <v>16148</v>
      </c>
    </row>
    <row r="5868" spans="3:7">
      <c r="C5868" s="49">
        <f t="shared" si="93"/>
        <v>9</v>
      </c>
      <c r="D5868" s="48">
        <v>42614</v>
      </c>
      <c r="E5868" s="47">
        <v>10</v>
      </c>
      <c r="F5868" s="47">
        <v>19086</v>
      </c>
      <c r="G5868" s="47">
        <v>16549</v>
      </c>
    </row>
    <row r="5869" spans="3:7">
      <c r="C5869" s="49">
        <f t="shared" si="93"/>
        <v>9</v>
      </c>
      <c r="D5869" s="48">
        <v>42614</v>
      </c>
      <c r="E5869" s="47">
        <v>11</v>
      </c>
      <c r="F5869" s="47">
        <v>19374</v>
      </c>
      <c r="G5869" s="47">
        <v>16864</v>
      </c>
    </row>
    <row r="5870" spans="3:7">
      <c r="C5870" s="49">
        <f t="shared" si="93"/>
        <v>9</v>
      </c>
      <c r="D5870" s="48">
        <v>42614</v>
      </c>
      <c r="E5870" s="47">
        <v>12</v>
      </c>
      <c r="F5870" s="47">
        <v>19519</v>
      </c>
      <c r="G5870" s="47">
        <v>16966</v>
      </c>
    </row>
    <row r="5871" spans="3:7">
      <c r="C5871" s="49">
        <f t="shared" si="93"/>
        <v>9</v>
      </c>
      <c r="D5871" s="48">
        <v>42614</v>
      </c>
      <c r="E5871" s="47">
        <v>13</v>
      </c>
      <c r="F5871" s="47">
        <v>19792</v>
      </c>
      <c r="G5871" s="47">
        <v>17022</v>
      </c>
    </row>
    <row r="5872" spans="3:7">
      <c r="C5872" s="49">
        <f t="shared" si="93"/>
        <v>9</v>
      </c>
      <c r="D5872" s="48">
        <v>42614</v>
      </c>
      <c r="E5872" s="47">
        <v>14</v>
      </c>
      <c r="F5872" s="47">
        <v>19615</v>
      </c>
      <c r="G5872" s="47">
        <v>16962</v>
      </c>
    </row>
    <row r="5873" spans="3:7">
      <c r="C5873" s="49">
        <f t="shared" si="93"/>
        <v>9</v>
      </c>
      <c r="D5873" s="48">
        <v>42614</v>
      </c>
      <c r="E5873" s="47">
        <v>15</v>
      </c>
      <c r="F5873" s="47">
        <v>19532</v>
      </c>
      <c r="G5873" s="47">
        <v>17036</v>
      </c>
    </row>
    <row r="5874" spans="3:7">
      <c r="C5874" s="49">
        <f t="shared" si="93"/>
        <v>9</v>
      </c>
      <c r="D5874" s="48">
        <v>42614</v>
      </c>
      <c r="E5874" s="47">
        <v>16</v>
      </c>
      <c r="F5874" s="47">
        <v>19601</v>
      </c>
      <c r="G5874" s="47">
        <v>17175</v>
      </c>
    </row>
    <row r="5875" spans="3:7">
      <c r="C5875" s="49">
        <f t="shared" si="93"/>
        <v>9</v>
      </c>
      <c r="D5875" s="48">
        <v>42614</v>
      </c>
      <c r="E5875" s="47">
        <v>17</v>
      </c>
      <c r="F5875" s="47">
        <v>19824</v>
      </c>
      <c r="G5875" s="47">
        <v>17258</v>
      </c>
    </row>
    <row r="5876" spans="3:7">
      <c r="C5876" s="49">
        <f t="shared" si="93"/>
        <v>9</v>
      </c>
      <c r="D5876" s="48">
        <v>42614</v>
      </c>
      <c r="E5876" s="47">
        <v>18</v>
      </c>
      <c r="F5876" s="47">
        <v>19639</v>
      </c>
      <c r="G5876" s="47">
        <v>17154</v>
      </c>
    </row>
    <row r="5877" spans="3:7">
      <c r="C5877" s="49">
        <f t="shared" si="93"/>
        <v>9</v>
      </c>
      <c r="D5877" s="48">
        <v>42614</v>
      </c>
      <c r="E5877" s="47">
        <v>19</v>
      </c>
      <c r="F5877" s="47">
        <v>19763</v>
      </c>
      <c r="G5877" s="47">
        <v>17338</v>
      </c>
    </row>
    <row r="5878" spans="3:7">
      <c r="C5878" s="49">
        <f t="shared" si="93"/>
        <v>9</v>
      </c>
      <c r="D5878" s="48">
        <v>42614</v>
      </c>
      <c r="E5878" s="47">
        <v>20</v>
      </c>
      <c r="F5878" s="47">
        <v>19992</v>
      </c>
      <c r="G5878" s="47">
        <v>17413</v>
      </c>
    </row>
    <row r="5879" spans="3:7">
      <c r="C5879" s="49">
        <f t="shared" si="93"/>
        <v>9</v>
      </c>
      <c r="D5879" s="48">
        <v>42614</v>
      </c>
      <c r="E5879" s="47">
        <v>21</v>
      </c>
      <c r="F5879" s="47">
        <v>19690</v>
      </c>
      <c r="G5879" s="47">
        <v>17003</v>
      </c>
    </row>
    <row r="5880" spans="3:7">
      <c r="C5880" s="49">
        <f t="shared" si="93"/>
        <v>9</v>
      </c>
      <c r="D5880" s="48">
        <v>42614</v>
      </c>
      <c r="E5880" s="47">
        <v>22</v>
      </c>
      <c r="F5880" s="47">
        <v>18575</v>
      </c>
      <c r="G5880" s="47">
        <v>15859</v>
      </c>
    </row>
    <row r="5881" spans="3:7">
      <c r="C5881" s="49">
        <f t="shared" si="93"/>
        <v>9</v>
      </c>
      <c r="D5881" s="48">
        <v>42614</v>
      </c>
      <c r="E5881" s="47">
        <v>23</v>
      </c>
      <c r="F5881" s="47">
        <v>17436</v>
      </c>
      <c r="G5881" s="47">
        <v>14497</v>
      </c>
    </row>
    <row r="5882" spans="3:7">
      <c r="C5882" s="49">
        <f t="shared" si="93"/>
        <v>9</v>
      </c>
      <c r="D5882" s="48">
        <v>42614</v>
      </c>
      <c r="E5882" s="47">
        <v>24</v>
      </c>
      <c r="F5882" s="47">
        <v>16539</v>
      </c>
      <c r="G5882" s="47">
        <v>13422</v>
      </c>
    </row>
    <row r="5883" spans="3:7">
      <c r="C5883" s="49">
        <f t="shared" si="93"/>
        <v>9</v>
      </c>
      <c r="D5883" s="48">
        <v>42615</v>
      </c>
      <c r="E5883" s="47">
        <v>1</v>
      </c>
      <c r="F5883" s="47">
        <v>15777</v>
      </c>
      <c r="G5883" s="47">
        <v>12769</v>
      </c>
    </row>
    <row r="5884" spans="3:7">
      <c r="C5884" s="49">
        <f t="shared" si="93"/>
        <v>9</v>
      </c>
      <c r="D5884" s="48">
        <v>42615</v>
      </c>
      <c r="E5884" s="47">
        <v>2</v>
      </c>
      <c r="F5884" s="47">
        <v>15535</v>
      </c>
      <c r="G5884" s="47">
        <v>12448</v>
      </c>
    </row>
    <row r="5885" spans="3:7">
      <c r="C5885" s="49">
        <f t="shared" si="93"/>
        <v>9</v>
      </c>
      <c r="D5885" s="48">
        <v>42615</v>
      </c>
      <c r="E5885" s="47">
        <v>3</v>
      </c>
      <c r="F5885" s="47">
        <v>15191</v>
      </c>
      <c r="G5885" s="47">
        <v>12184</v>
      </c>
    </row>
    <row r="5886" spans="3:7">
      <c r="C5886" s="49">
        <f t="shared" si="93"/>
        <v>9</v>
      </c>
      <c r="D5886" s="48">
        <v>42615</v>
      </c>
      <c r="E5886" s="47">
        <v>4</v>
      </c>
      <c r="F5886" s="47">
        <v>15193</v>
      </c>
      <c r="G5886" s="47">
        <v>12137</v>
      </c>
    </row>
    <row r="5887" spans="3:7">
      <c r="C5887" s="49">
        <f t="shared" si="93"/>
        <v>9</v>
      </c>
      <c r="D5887" s="48">
        <v>42615</v>
      </c>
      <c r="E5887" s="47">
        <v>5</v>
      </c>
      <c r="F5887" s="47">
        <v>15566</v>
      </c>
      <c r="G5887" s="47">
        <v>12534</v>
      </c>
    </row>
    <row r="5888" spans="3:7">
      <c r="C5888" s="49">
        <f t="shared" si="93"/>
        <v>9</v>
      </c>
      <c r="D5888" s="48">
        <v>42615</v>
      </c>
      <c r="E5888" s="47">
        <v>6</v>
      </c>
      <c r="F5888" s="47">
        <v>16590</v>
      </c>
      <c r="G5888" s="47">
        <v>13546</v>
      </c>
    </row>
    <row r="5889" spans="3:7">
      <c r="C5889" s="49">
        <f t="shared" si="93"/>
        <v>9</v>
      </c>
      <c r="D5889" s="48">
        <v>42615</v>
      </c>
      <c r="E5889" s="47">
        <v>7</v>
      </c>
      <c r="F5889" s="47">
        <v>17120</v>
      </c>
      <c r="G5889" s="47">
        <v>14156</v>
      </c>
    </row>
    <row r="5890" spans="3:7">
      <c r="C5890" s="49">
        <f t="shared" si="93"/>
        <v>9</v>
      </c>
      <c r="D5890" s="48">
        <v>42615</v>
      </c>
      <c r="E5890" s="47">
        <v>8</v>
      </c>
      <c r="F5890" s="47">
        <v>17989</v>
      </c>
      <c r="G5890" s="47">
        <v>15059</v>
      </c>
    </row>
    <row r="5891" spans="3:7">
      <c r="C5891" s="49">
        <f t="shared" si="93"/>
        <v>9</v>
      </c>
      <c r="D5891" s="48">
        <v>42615</v>
      </c>
      <c r="E5891" s="47">
        <v>9</v>
      </c>
      <c r="F5891" s="47">
        <v>18046</v>
      </c>
      <c r="G5891" s="47">
        <v>15257</v>
      </c>
    </row>
    <row r="5892" spans="3:7">
      <c r="C5892" s="49">
        <f t="shared" ref="C5892:C5955" si="94">MONTH(D5892)</f>
        <v>9</v>
      </c>
      <c r="D5892" s="48">
        <v>42615</v>
      </c>
      <c r="E5892" s="47">
        <v>10</v>
      </c>
      <c r="F5892" s="47">
        <v>18218</v>
      </c>
      <c r="G5892" s="47">
        <v>15398</v>
      </c>
    </row>
    <row r="5893" spans="3:7">
      <c r="C5893" s="49">
        <f t="shared" si="94"/>
        <v>9</v>
      </c>
      <c r="D5893" s="48">
        <v>42615</v>
      </c>
      <c r="E5893" s="47">
        <v>11</v>
      </c>
      <c r="F5893" s="47">
        <v>18453</v>
      </c>
      <c r="G5893" s="47">
        <v>15642</v>
      </c>
    </row>
    <row r="5894" spans="3:7">
      <c r="C5894" s="49">
        <f t="shared" si="94"/>
        <v>9</v>
      </c>
      <c r="D5894" s="48">
        <v>42615</v>
      </c>
      <c r="E5894" s="47">
        <v>12</v>
      </c>
      <c r="F5894" s="47">
        <v>18823</v>
      </c>
      <c r="G5894" s="47">
        <v>15753</v>
      </c>
    </row>
    <row r="5895" spans="3:7">
      <c r="C5895" s="49">
        <f t="shared" si="94"/>
        <v>9</v>
      </c>
      <c r="D5895" s="48">
        <v>42615</v>
      </c>
      <c r="E5895" s="47">
        <v>13</v>
      </c>
      <c r="F5895" s="47">
        <v>19008</v>
      </c>
      <c r="G5895" s="47">
        <v>15845</v>
      </c>
    </row>
    <row r="5896" spans="3:7">
      <c r="C5896" s="49">
        <f t="shared" si="94"/>
        <v>9</v>
      </c>
      <c r="D5896" s="48">
        <v>42615</v>
      </c>
      <c r="E5896" s="47">
        <v>14</v>
      </c>
      <c r="F5896" s="47">
        <v>19000</v>
      </c>
      <c r="G5896" s="47">
        <v>15868</v>
      </c>
    </row>
    <row r="5897" spans="3:7">
      <c r="C5897" s="49">
        <f t="shared" si="94"/>
        <v>9</v>
      </c>
      <c r="D5897" s="48">
        <v>42615</v>
      </c>
      <c r="E5897" s="47">
        <v>15</v>
      </c>
      <c r="F5897" s="47">
        <v>18811</v>
      </c>
      <c r="G5897" s="47">
        <v>15896</v>
      </c>
    </row>
    <row r="5898" spans="3:7">
      <c r="C5898" s="49">
        <f t="shared" si="94"/>
        <v>9</v>
      </c>
      <c r="D5898" s="48">
        <v>42615</v>
      </c>
      <c r="E5898" s="47">
        <v>16</v>
      </c>
      <c r="F5898" s="47">
        <v>19092</v>
      </c>
      <c r="G5898" s="47">
        <v>16261</v>
      </c>
    </row>
    <row r="5899" spans="3:7">
      <c r="C5899" s="49">
        <f t="shared" si="94"/>
        <v>9</v>
      </c>
      <c r="D5899" s="48">
        <v>42615</v>
      </c>
      <c r="E5899" s="47">
        <v>17</v>
      </c>
      <c r="F5899" s="47">
        <v>19581</v>
      </c>
      <c r="G5899" s="47">
        <v>16755</v>
      </c>
    </row>
    <row r="5900" spans="3:7">
      <c r="C5900" s="49">
        <f t="shared" si="94"/>
        <v>9</v>
      </c>
      <c r="D5900" s="48">
        <v>42615</v>
      </c>
      <c r="E5900" s="47">
        <v>18</v>
      </c>
      <c r="F5900" s="47">
        <v>19060</v>
      </c>
      <c r="G5900" s="47">
        <v>16697</v>
      </c>
    </row>
    <row r="5901" spans="3:7">
      <c r="C5901" s="49">
        <f t="shared" si="94"/>
        <v>9</v>
      </c>
      <c r="D5901" s="48">
        <v>42615</v>
      </c>
      <c r="E5901" s="47">
        <v>19</v>
      </c>
      <c r="F5901" s="47">
        <v>18999</v>
      </c>
      <c r="G5901" s="47">
        <v>16781</v>
      </c>
    </row>
    <row r="5902" spans="3:7">
      <c r="C5902" s="49">
        <f t="shared" si="94"/>
        <v>9</v>
      </c>
      <c r="D5902" s="48">
        <v>42615</v>
      </c>
      <c r="E5902" s="47">
        <v>20</v>
      </c>
      <c r="F5902" s="47">
        <v>18865</v>
      </c>
      <c r="G5902" s="47">
        <v>16621</v>
      </c>
    </row>
    <row r="5903" spans="3:7">
      <c r="C5903" s="49">
        <f t="shared" si="94"/>
        <v>9</v>
      </c>
      <c r="D5903" s="48">
        <v>42615</v>
      </c>
      <c r="E5903" s="47">
        <v>21</v>
      </c>
      <c r="F5903" s="47">
        <v>18691</v>
      </c>
      <c r="G5903" s="47">
        <v>16197</v>
      </c>
    </row>
    <row r="5904" spans="3:7">
      <c r="C5904" s="49">
        <f t="shared" si="94"/>
        <v>9</v>
      </c>
      <c r="D5904" s="48">
        <v>42615</v>
      </c>
      <c r="E5904" s="47">
        <v>22</v>
      </c>
      <c r="F5904" s="47">
        <v>18122</v>
      </c>
      <c r="G5904" s="47">
        <v>15119</v>
      </c>
    </row>
    <row r="5905" spans="3:7">
      <c r="C5905" s="49">
        <f t="shared" si="94"/>
        <v>9</v>
      </c>
      <c r="D5905" s="48">
        <v>42615</v>
      </c>
      <c r="E5905" s="47">
        <v>23</v>
      </c>
      <c r="F5905" s="47">
        <v>16974</v>
      </c>
      <c r="G5905" s="47">
        <v>13816</v>
      </c>
    </row>
    <row r="5906" spans="3:7">
      <c r="C5906" s="49">
        <f t="shared" si="94"/>
        <v>9</v>
      </c>
      <c r="D5906" s="48">
        <v>42615</v>
      </c>
      <c r="E5906" s="47">
        <v>24</v>
      </c>
      <c r="F5906" s="47">
        <v>15787</v>
      </c>
      <c r="G5906" s="47">
        <v>12825</v>
      </c>
    </row>
    <row r="5907" spans="3:7">
      <c r="C5907" s="49">
        <f t="shared" si="94"/>
        <v>9</v>
      </c>
      <c r="D5907" s="48">
        <v>42616</v>
      </c>
      <c r="E5907" s="47">
        <v>1</v>
      </c>
      <c r="F5907" s="47">
        <v>15128</v>
      </c>
      <c r="G5907" s="47">
        <v>12208</v>
      </c>
    </row>
    <row r="5908" spans="3:7">
      <c r="C5908" s="49">
        <f t="shared" si="94"/>
        <v>9</v>
      </c>
      <c r="D5908" s="48">
        <v>42616</v>
      </c>
      <c r="E5908" s="47">
        <v>2</v>
      </c>
      <c r="F5908" s="47">
        <v>14936</v>
      </c>
      <c r="G5908" s="47">
        <v>11782</v>
      </c>
    </row>
    <row r="5909" spans="3:7">
      <c r="C5909" s="49">
        <f t="shared" si="94"/>
        <v>9</v>
      </c>
      <c r="D5909" s="48">
        <v>42616</v>
      </c>
      <c r="E5909" s="47">
        <v>3</v>
      </c>
      <c r="F5909" s="47">
        <v>14645</v>
      </c>
      <c r="G5909" s="47">
        <v>11501</v>
      </c>
    </row>
    <row r="5910" spans="3:7">
      <c r="C5910" s="49">
        <f t="shared" si="94"/>
        <v>9</v>
      </c>
      <c r="D5910" s="48">
        <v>42616</v>
      </c>
      <c r="E5910" s="47">
        <v>4</v>
      </c>
      <c r="F5910" s="47">
        <v>14193</v>
      </c>
      <c r="G5910" s="47">
        <v>11429</v>
      </c>
    </row>
    <row r="5911" spans="3:7">
      <c r="C5911" s="49">
        <f t="shared" si="94"/>
        <v>9</v>
      </c>
      <c r="D5911" s="48">
        <v>42616</v>
      </c>
      <c r="E5911" s="47">
        <v>5</v>
      </c>
      <c r="F5911" s="47">
        <v>14401</v>
      </c>
      <c r="G5911" s="47">
        <v>11493</v>
      </c>
    </row>
    <row r="5912" spans="3:7">
      <c r="C5912" s="49">
        <f t="shared" si="94"/>
        <v>9</v>
      </c>
      <c r="D5912" s="48">
        <v>42616</v>
      </c>
      <c r="E5912" s="47">
        <v>6</v>
      </c>
      <c r="F5912" s="47">
        <v>14700</v>
      </c>
      <c r="G5912" s="47">
        <v>11795</v>
      </c>
    </row>
    <row r="5913" spans="3:7">
      <c r="C5913" s="49">
        <f t="shared" si="94"/>
        <v>9</v>
      </c>
      <c r="D5913" s="48">
        <v>42616</v>
      </c>
      <c r="E5913" s="47">
        <v>7</v>
      </c>
      <c r="F5913" s="47">
        <v>14798</v>
      </c>
      <c r="G5913" s="47">
        <v>12144</v>
      </c>
    </row>
    <row r="5914" spans="3:7">
      <c r="C5914" s="49">
        <f t="shared" si="94"/>
        <v>9</v>
      </c>
      <c r="D5914" s="48">
        <v>42616</v>
      </c>
      <c r="E5914" s="47">
        <v>8</v>
      </c>
      <c r="F5914" s="47">
        <v>15407</v>
      </c>
      <c r="G5914" s="47">
        <v>12737</v>
      </c>
    </row>
    <row r="5915" spans="3:7">
      <c r="C5915" s="49">
        <f t="shared" si="94"/>
        <v>9</v>
      </c>
      <c r="D5915" s="48">
        <v>42616</v>
      </c>
      <c r="E5915" s="47">
        <v>9</v>
      </c>
      <c r="F5915" s="47">
        <v>16245</v>
      </c>
      <c r="G5915" s="47">
        <v>13219</v>
      </c>
    </row>
    <row r="5916" spans="3:7">
      <c r="C5916" s="49">
        <f t="shared" si="94"/>
        <v>9</v>
      </c>
      <c r="D5916" s="48">
        <v>42616</v>
      </c>
      <c r="E5916" s="47">
        <v>10</v>
      </c>
      <c r="F5916" s="47">
        <v>16374</v>
      </c>
      <c r="G5916" s="47">
        <v>13517</v>
      </c>
    </row>
    <row r="5917" spans="3:7">
      <c r="C5917" s="49">
        <f t="shared" si="94"/>
        <v>9</v>
      </c>
      <c r="D5917" s="48">
        <v>42616</v>
      </c>
      <c r="E5917" s="47">
        <v>11</v>
      </c>
      <c r="F5917" s="47">
        <v>16514</v>
      </c>
      <c r="G5917" s="47">
        <v>13724</v>
      </c>
    </row>
    <row r="5918" spans="3:7">
      <c r="C5918" s="49">
        <f t="shared" si="94"/>
        <v>9</v>
      </c>
      <c r="D5918" s="48">
        <v>42616</v>
      </c>
      <c r="E5918" s="47">
        <v>12</v>
      </c>
      <c r="F5918" s="47">
        <v>16431</v>
      </c>
      <c r="G5918" s="47">
        <v>13868</v>
      </c>
    </row>
    <row r="5919" spans="3:7">
      <c r="C5919" s="49">
        <f t="shared" si="94"/>
        <v>9</v>
      </c>
      <c r="D5919" s="48">
        <v>42616</v>
      </c>
      <c r="E5919" s="47">
        <v>13</v>
      </c>
      <c r="F5919" s="47">
        <v>16550</v>
      </c>
      <c r="G5919" s="47">
        <v>13938</v>
      </c>
    </row>
    <row r="5920" spans="3:7">
      <c r="C5920" s="49">
        <f t="shared" si="94"/>
        <v>9</v>
      </c>
      <c r="D5920" s="48">
        <v>42616</v>
      </c>
      <c r="E5920" s="47">
        <v>14</v>
      </c>
      <c r="F5920" s="47">
        <v>16748</v>
      </c>
      <c r="G5920" s="47">
        <v>13991</v>
      </c>
    </row>
    <row r="5921" spans="3:7">
      <c r="C5921" s="49">
        <f t="shared" si="94"/>
        <v>9</v>
      </c>
      <c r="D5921" s="48">
        <v>42616</v>
      </c>
      <c r="E5921" s="47">
        <v>15</v>
      </c>
      <c r="F5921" s="47">
        <v>17233</v>
      </c>
      <c r="G5921" s="47">
        <v>14221</v>
      </c>
    </row>
    <row r="5922" spans="3:7">
      <c r="C5922" s="49">
        <f t="shared" si="94"/>
        <v>9</v>
      </c>
      <c r="D5922" s="48">
        <v>42616</v>
      </c>
      <c r="E5922" s="47">
        <v>16</v>
      </c>
      <c r="F5922" s="47">
        <v>17521</v>
      </c>
      <c r="G5922" s="47">
        <v>14685</v>
      </c>
    </row>
    <row r="5923" spans="3:7">
      <c r="C5923" s="49">
        <f t="shared" si="94"/>
        <v>9</v>
      </c>
      <c r="D5923" s="48">
        <v>42616</v>
      </c>
      <c r="E5923" s="47">
        <v>17</v>
      </c>
      <c r="F5923" s="47">
        <v>17912</v>
      </c>
      <c r="G5923" s="47">
        <v>15256</v>
      </c>
    </row>
    <row r="5924" spans="3:7">
      <c r="C5924" s="49">
        <f t="shared" si="94"/>
        <v>9</v>
      </c>
      <c r="D5924" s="48">
        <v>42616</v>
      </c>
      <c r="E5924" s="47">
        <v>18</v>
      </c>
      <c r="F5924" s="47">
        <v>18065</v>
      </c>
      <c r="G5924" s="47">
        <v>15781</v>
      </c>
    </row>
    <row r="5925" spans="3:7">
      <c r="C5925" s="49">
        <f t="shared" si="94"/>
        <v>9</v>
      </c>
      <c r="D5925" s="48">
        <v>42616</v>
      </c>
      <c r="E5925" s="47">
        <v>19</v>
      </c>
      <c r="F5925" s="47">
        <v>17872</v>
      </c>
      <c r="G5925" s="47">
        <v>15600</v>
      </c>
    </row>
    <row r="5926" spans="3:7">
      <c r="C5926" s="49">
        <f t="shared" si="94"/>
        <v>9</v>
      </c>
      <c r="D5926" s="48">
        <v>42616</v>
      </c>
      <c r="E5926" s="47">
        <v>20</v>
      </c>
      <c r="F5926" s="47">
        <v>17768</v>
      </c>
      <c r="G5926" s="47">
        <v>15561</v>
      </c>
    </row>
    <row r="5927" spans="3:7">
      <c r="C5927" s="49">
        <f t="shared" si="94"/>
        <v>9</v>
      </c>
      <c r="D5927" s="48">
        <v>42616</v>
      </c>
      <c r="E5927" s="47">
        <v>21</v>
      </c>
      <c r="F5927" s="47">
        <v>17061</v>
      </c>
      <c r="G5927" s="47">
        <v>15124</v>
      </c>
    </row>
    <row r="5928" spans="3:7">
      <c r="C5928" s="49">
        <f t="shared" si="94"/>
        <v>9</v>
      </c>
      <c r="D5928" s="48">
        <v>42616</v>
      </c>
      <c r="E5928" s="47">
        <v>22</v>
      </c>
      <c r="F5928" s="47">
        <v>16740</v>
      </c>
      <c r="G5928" s="47">
        <v>14264</v>
      </c>
    </row>
    <row r="5929" spans="3:7">
      <c r="C5929" s="49">
        <f t="shared" si="94"/>
        <v>9</v>
      </c>
      <c r="D5929" s="48">
        <v>42616</v>
      </c>
      <c r="E5929" s="47">
        <v>23</v>
      </c>
      <c r="F5929" s="47">
        <v>15959</v>
      </c>
      <c r="G5929" s="47">
        <v>13280</v>
      </c>
    </row>
    <row r="5930" spans="3:7">
      <c r="C5930" s="49">
        <f t="shared" si="94"/>
        <v>9</v>
      </c>
      <c r="D5930" s="48">
        <v>42616</v>
      </c>
      <c r="E5930" s="47">
        <v>24</v>
      </c>
      <c r="F5930" s="47">
        <v>15317</v>
      </c>
      <c r="G5930" s="47">
        <v>12377</v>
      </c>
    </row>
    <row r="5931" spans="3:7">
      <c r="C5931" s="49">
        <f t="shared" si="94"/>
        <v>9</v>
      </c>
      <c r="D5931" s="48">
        <v>42617</v>
      </c>
      <c r="E5931" s="47">
        <v>1</v>
      </c>
      <c r="F5931" s="47">
        <v>14919</v>
      </c>
      <c r="G5931" s="47">
        <v>11773</v>
      </c>
    </row>
    <row r="5932" spans="3:7">
      <c r="C5932" s="49">
        <f t="shared" si="94"/>
        <v>9</v>
      </c>
      <c r="D5932" s="48">
        <v>42617</v>
      </c>
      <c r="E5932" s="47">
        <v>2</v>
      </c>
      <c r="F5932" s="47">
        <v>14583</v>
      </c>
      <c r="G5932" s="47">
        <v>11379</v>
      </c>
    </row>
    <row r="5933" spans="3:7">
      <c r="C5933" s="49">
        <f t="shared" si="94"/>
        <v>9</v>
      </c>
      <c r="D5933" s="48">
        <v>42617</v>
      </c>
      <c r="E5933" s="47">
        <v>3</v>
      </c>
      <c r="F5933" s="47">
        <v>14556</v>
      </c>
      <c r="G5933" s="47">
        <v>11211</v>
      </c>
    </row>
    <row r="5934" spans="3:7">
      <c r="C5934" s="49">
        <f t="shared" si="94"/>
        <v>9</v>
      </c>
      <c r="D5934" s="48">
        <v>42617</v>
      </c>
      <c r="E5934" s="47">
        <v>4</v>
      </c>
      <c r="F5934" s="47">
        <v>14496</v>
      </c>
      <c r="G5934" s="47">
        <v>11149</v>
      </c>
    </row>
    <row r="5935" spans="3:7">
      <c r="C5935" s="49">
        <f t="shared" si="94"/>
        <v>9</v>
      </c>
      <c r="D5935" s="48">
        <v>42617</v>
      </c>
      <c r="E5935" s="47">
        <v>5</v>
      </c>
      <c r="F5935" s="47">
        <v>14586</v>
      </c>
      <c r="G5935" s="47">
        <v>11138</v>
      </c>
    </row>
    <row r="5936" spans="3:7">
      <c r="C5936" s="49">
        <f t="shared" si="94"/>
        <v>9</v>
      </c>
      <c r="D5936" s="48">
        <v>42617</v>
      </c>
      <c r="E5936" s="47">
        <v>6</v>
      </c>
      <c r="F5936" s="47">
        <v>14765</v>
      </c>
      <c r="G5936" s="47">
        <v>11353</v>
      </c>
    </row>
    <row r="5937" spans="3:7">
      <c r="C5937" s="49">
        <f t="shared" si="94"/>
        <v>9</v>
      </c>
      <c r="D5937" s="48">
        <v>42617</v>
      </c>
      <c r="E5937" s="47">
        <v>7</v>
      </c>
      <c r="F5937" s="47">
        <v>14158</v>
      </c>
      <c r="G5937" s="47">
        <v>11560</v>
      </c>
    </row>
    <row r="5938" spans="3:7">
      <c r="C5938" s="49">
        <f t="shared" si="94"/>
        <v>9</v>
      </c>
      <c r="D5938" s="48">
        <v>42617</v>
      </c>
      <c r="E5938" s="47">
        <v>8</v>
      </c>
      <c r="F5938" s="47">
        <v>15112</v>
      </c>
      <c r="G5938" s="47">
        <v>12170</v>
      </c>
    </row>
    <row r="5939" spans="3:7">
      <c r="C5939" s="49">
        <f t="shared" si="94"/>
        <v>9</v>
      </c>
      <c r="D5939" s="48">
        <v>42617</v>
      </c>
      <c r="E5939" s="47">
        <v>9</v>
      </c>
      <c r="F5939" s="47">
        <v>15501</v>
      </c>
      <c r="G5939" s="47">
        <v>12680</v>
      </c>
    </row>
    <row r="5940" spans="3:7">
      <c r="C5940" s="49">
        <f t="shared" si="94"/>
        <v>9</v>
      </c>
      <c r="D5940" s="48">
        <v>42617</v>
      </c>
      <c r="E5940" s="47">
        <v>10</v>
      </c>
      <c r="F5940" s="47">
        <v>16021</v>
      </c>
      <c r="G5940" s="47">
        <v>13121</v>
      </c>
    </row>
    <row r="5941" spans="3:7">
      <c r="C5941" s="49">
        <f t="shared" si="94"/>
        <v>9</v>
      </c>
      <c r="D5941" s="48">
        <v>42617</v>
      </c>
      <c r="E5941" s="47">
        <v>11</v>
      </c>
      <c r="F5941" s="47">
        <v>16459</v>
      </c>
      <c r="G5941" s="47">
        <v>13491</v>
      </c>
    </row>
    <row r="5942" spans="3:7">
      <c r="C5942" s="49">
        <f t="shared" si="94"/>
        <v>9</v>
      </c>
      <c r="D5942" s="48">
        <v>42617</v>
      </c>
      <c r="E5942" s="47">
        <v>12</v>
      </c>
      <c r="F5942" s="47">
        <v>16745</v>
      </c>
      <c r="G5942" s="47">
        <v>13767</v>
      </c>
    </row>
    <row r="5943" spans="3:7">
      <c r="C5943" s="49">
        <f t="shared" si="94"/>
        <v>9</v>
      </c>
      <c r="D5943" s="48">
        <v>42617</v>
      </c>
      <c r="E5943" s="47">
        <v>13</v>
      </c>
      <c r="F5943" s="47">
        <v>16991</v>
      </c>
      <c r="G5943" s="47">
        <v>13999</v>
      </c>
    </row>
    <row r="5944" spans="3:7">
      <c r="C5944" s="49">
        <f t="shared" si="94"/>
        <v>9</v>
      </c>
      <c r="D5944" s="48">
        <v>42617</v>
      </c>
      <c r="E5944" s="47">
        <v>14</v>
      </c>
      <c r="F5944" s="47">
        <v>17061</v>
      </c>
      <c r="G5944" s="47">
        <v>14183</v>
      </c>
    </row>
    <row r="5945" spans="3:7">
      <c r="C5945" s="49">
        <f t="shared" si="94"/>
        <v>9</v>
      </c>
      <c r="D5945" s="48">
        <v>42617</v>
      </c>
      <c r="E5945" s="47">
        <v>15</v>
      </c>
      <c r="F5945" s="47">
        <v>17258</v>
      </c>
      <c r="G5945" s="47">
        <v>14520</v>
      </c>
    </row>
    <row r="5946" spans="3:7">
      <c r="C5946" s="49">
        <f t="shared" si="94"/>
        <v>9</v>
      </c>
      <c r="D5946" s="48">
        <v>42617</v>
      </c>
      <c r="E5946" s="47">
        <v>16</v>
      </c>
      <c r="F5946" s="47">
        <v>17613</v>
      </c>
      <c r="G5946" s="47">
        <v>15094</v>
      </c>
    </row>
    <row r="5947" spans="3:7">
      <c r="C5947" s="49">
        <f t="shared" si="94"/>
        <v>9</v>
      </c>
      <c r="D5947" s="48">
        <v>42617</v>
      </c>
      <c r="E5947" s="47">
        <v>17</v>
      </c>
      <c r="F5947" s="47">
        <v>18311</v>
      </c>
      <c r="G5947" s="47">
        <v>15686</v>
      </c>
    </row>
    <row r="5948" spans="3:7">
      <c r="C5948" s="49">
        <f t="shared" si="94"/>
        <v>9</v>
      </c>
      <c r="D5948" s="48">
        <v>42617</v>
      </c>
      <c r="E5948" s="47">
        <v>18</v>
      </c>
      <c r="F5948" s="47">
        <v>18501</v>
      </c>
      <c r="G5948" s="47">
        <v>16037</v>
      </c>
    </row>
    <row r="5949" spans="3:7">
      <c r="C5949" s="49">
        <f t="shared" si="94"/>
        <v>9</v>
      </c>
      <c r="D5949" s="48">
        <v>42617</v>
      </c>
      <c r="E5949" s="47">
        <v>19</v>
      </c>
      <c r="F5949" s="47">
        <v>18366</v>
      </c>
      <c r="G5949" s="47">
        <v>16083</v>
      </c>
    </row>
    <row r="5950" spans="3:7">
      <c r="C5950" s="49">
        <f t="shared" si="94"/>
        <v>9</v>
      </c>
      <c r="D5950" s="48">
        <v>42617</v>
      </c>
      <c r="E5950" s="47">
        <v>20</v>
      </c>
      <c r="F5950" s="47">
        <v>18167</v>
      </c>
      <c r="G5950" s="47">
        <v>15977</v>
      </c>
    </row>
    <row r="5951" spans="3:7">
      <c r="C5951" s="49">
        <f t="shared" si="94"/>
        <v>9</v>
      </c>
      <c r="D5951" s="48">
        <v>42617</v>
      </c>
      <c r="E5951" s="47">
        <v>21</v>
      </c>
      <c r="F5951" s="47">
        <v>17734</v>
      </c>
      <c r="G5951" s="47">
        <v>15493</v>
      </c>
    </row>
    <row r="5952" spans="3:7">
      <c r="C5952" s="49">
        <f t="shared" si="94"/>
        <v>9</v>
      </c>
      <c r="D5952" s="48">
        <v>42617</v>
      </c>
      <c r="E5952" s="47">
        <v>22</v>
      </c>
      <c r="F5952" s="47">
        <v>17073</v>
      </c>
      <c r="G5952" s="47">
        <v>14546</v>
      </c>
    </row>
    <row r="5953" spans="3:7">
      <c r="C5953" s="49">
        <f t="shared" si="94"/>
        <v>9</v>
      </c>
      <c r="D5953" s="48">
        <v>42617</v>
      </c>
      <c r="E5953" s="47">
        <v>23</v>
      </c>
      <c r="F5953" s="47">
        <v>16383</v>
      </c>
      <c r="G5953" s="47">
        <v>13622</v>
      </c>
    </row>
    <row r="5954" spans="3:7">
      <c r="C5954" s="49">
        <f t="shared" si="94"/>
        <v>9</v>
      </c>
      <c r="D5954" s="48">
        <v>42617</v>
      </c>
      <c r="E5954" s="47">
        <v>24</v>
      </c>
      <c r="F5954" s="47">
        <v>15759</v>
      </c>
      <c r="G5954" s="47">
        <v>12753</v>
      </c>
    </row>
    <row r="5955" spans="3:7">
      <c r="C5955" s="49">
        <f t="shared" si="94"/>
        <v>9</v>
      </c>
      <c r="D5955" s="48">
        <v>42618</v>
      </c>
      <c r="E5955" s="47">
        <v>1</v>
      </c>
      <c r="F5955" s="47">
        <v>14999</v>
      </c>
      <c r="G5955" s="47">
        <v>12037</v>
      </c>
    </row>
    <row r="5956" spans="3:7">
      <c r="C5956" s="49">
        <f t="shared" ref="C5956:C6019" si="95">MONTH(D5956)</f>
        <v>9</v>
      </c>
      <c r="D5956" s="48">
        <v>42618</v>
      </c>
      <c r="E5956" s="47">
        <v>2</v>
      </c>
      <c r="F5956" s="47">
        <v>14746</v>
      </c>
      <c r="G5956" s="47">
        <v>11573</v>
      </c>
    </row>
    <row r="5957" spans="3:7">
      <c r="C5957" s="49">
        <f t="shared" si="95"/>
        <v>9</v>
      </c>
      <c r="D5957" s="48">
        <v>42618</v>
      </c>
      <c r="E5957" s="47">
        <v>3</v>
      </c>
      <c r="F5957" s="47">
        <v>14725</v>
      </c>
      <c r="G5957" s="47">
        <v>11373</v>
      </c>
    </row>
    <row r="5958" spans="3:7">
      <c r="C5958" s="49">
        <f t="shared" si="95"/>
        <v>9</v>
      </c>
      <c r="D5958" s="48">
        <v>42618</v>
      </c>
      <c r="E5958" s="47">
        <v>4</v>
      </c>
      <c r="F5958" s="47">
        <v>14744</v>
      </c>
      <c r="G5958" s="47">
        <v>11353</v>
      </c>
    </row>
    <row r="5959" spans="3:7">
      <c r="C5959" s="49">
        <f t="shared" si="95"/>
        <v>9</v>
      </c>
      <c r="D5959" s="48">
        <v>42618</v>
      </c>
      <c r="E5959" s="47">
        <v>5</v>
      </c>
      <c r="F5959" s="47">
        <v>14870</v>
      </c>
      <c r="G5959" s="47">
        <v>11466</v>
      </c>
    </row>
    <row r="5960" spans="3:7">
      <c r="C5960" s="49">
        <f t="shared" si="95"/>
        <v>9</v>
      </c>
      <c r="D5960" s="48">
        <v>42618</v>
      </c>
      <c r="E5960" s="47">
        <v>6</v>
      </c>
      <c r="F5960" s="47">
        <v>14710</v>
      </c>
      <c r="G5960" s="47">
        <v>11736</v>
      </c>
    </row>
    <row r="5961" spans="3:7">
      <c r="C5961" s="49">
        <f t="shared" si="95"/>
        <v>9</v>
      </c>
      <c r="D5961" s="48">
        <v>42618</v>
      </c>
      <c r="E5961" s="47">
        <v>7</v>
      </c>
      <c r="F5961" s="47">
        <v>14825</v>
      </c>
      <c r="G5961" s="47">
        <v>11929</v>
      </c>
    </row>
    <row r="5962" spans="3:7">
      <c r="C5962" s="49">
        <f t="shared" si="95"/>
        <v>9</v>
      </c>
      <c r="D5962" s="48">
        <v>42618</v>
      </c>
      <c r="E5962" s="47">
        <v>8</v>
      </c>
      <c r="F5962" s="47">
        <v>15211</v>
      </c>
      <c r="G5962" s="47">
        <v>12551</v>
      </c>
    </row>
    <row r="5963" spans="3:7">
      <c r="C5963" s="49">
        <f t="shared" si="95"/>
        <v>9</v>
      </c>
      <c r="D5963" s="48">
        <v>42618</v>
      </c>
      <c r="E5963" s="47">
        <v>9</v>
      </c>
      <c r="F5963" s="47">
        <v>15904</v>
      </c>
      <c r="G5963" s="47">
        <v>13242</v>
      </c>
    </row>
    <row r="5964" spans="3:7">
      <c r="C5964" s="49">
        <f t="shared" si="95"/>
        <v>9</v>
      </c>
      <c r="D5964" s="48">
        <v>42618</v>
      </c>
      <c r="E5964" s="47">
        <v>10</v>
      </c>
      <c r="F5964" s="47">
        <v>16633</v>
      </c>
      <c r="G5964" s="47">
        <v>13968</v>
      </c>
    </row>
    <row r="5965" spans="3:7">
      <c r="C5965" s="49">
        <f t="shared" si="95"/>
        <v>9</v>
      </c>
      <c r="D5965" s="48">
        <v>42618</v>
      </c>
      <c r="E5965" s="47">
        <v>11</v>
      </c>
      <c r="F5965" s="47">
        <v>17351</v>
      </c>
      <c r="G5965" s="47">
        <v>14633</v>
      </c>
    </row>
    <row r="5966" spans="3:7">
      <c r="C5966" s="49">
        <f t="shared" si="95"/>
        <v>9</v>
      </c>
      <c r="D5966" s="48">
        <v>42618</v>
      </c>
      <c r="E5966" s="47">
        <v>12</v>
      </c>
      <c r="F5966" s="47">
        <v>17802</v>
      </c>
      <c r="G5966" s="47">
        <v>15141</v>
      </c>
    </row>
    <row r="5967" spans="3:7">
      <c r="C5967" s="49">
        <f t="shared" si="95"/>
        <v>9</v>
      </c>
      <c r="D5967" s="48">
        <v>42618</v>
      </c>
      <c r="E5967" s="47">
        <v>13</v>
      </c>
      <c r="F5967" s="47">
        <v>18245</v>
      </c>
      <c r="G5967" s="47">
        <v>15442</v>
      </c>
    </row>
    <row r="5968" spans="3:7">
      <c r="C5968" s="49">
        <f t="shared" si="95"/>
        <v>9</v>
      </c>
      <c r="D5968" s="48">
        <v>42618</v>
      </c>
      <c r="E5968" s="47">
        <v>14</v>
      </c>
      <c r="F5968" s="47">
        <v>18226</v>
      </c>
      <c r="G5968" s="47">
        <v>15796</v>
      </c>
    </row>
    <row r="5969" spans="3:7">
      <c r="C5969" s="49">
        <f t="shared" si="95"/>
        <v>9</v>
      </c>
      <c r="D5969" s="48">
        <v>42618</v>
      </c>
      <c r="E5969" s="47">
        <v>15</v>
      </c>
      <c r="F5969" s="47">
        <v>18792</v>
      </c>
      <c r="G5969" s="47">
        <v>16318</v>
      </c>
    </row>
    <row r="5970" spans="3:7">
      <c r="C5970" s="49">
        <f t="shared" si="95"/>
        <v>9</v>
      </c>
      <c r="D5970" s="48">
        <v>42618</v>
      </c>
      <c r="E5970" s="47">
        <v>16</v>
      </c>
      <c r="F5970" s="47">
        <v>19462</v>
      </c>
      <c r="G5970" s="47">
        <v>17119</v>
      </c>
    </row>
    <row r="5971" spans="3:7">
      <c r="C5971" s="49">
        <f t="shared" si="95"/>
        <v>9</v>
      </c>
      <c r="D5971" s="48">
        <v>42618</v>
      </c>
      <c r="E5971" s="47">
        <v>17</v>
      </c>
      <c r="F5971" s="47">
        <v>20523</v>
      </c>
      <c r="G5971" s="47">
        <v>18001</v>
      </c>
    </row>
    <row r="5972" spans="3:7">
      <c r="C5972" s="49">
        <f t="shared" si="95"/>
        <v>9</v>
      </c>
      <c r="D5972" s="48">
        <v>42618</v>
      </c>
      <c r="E5972" s="47">
        <v>18</v>
      </c>
      <c r="F5972" s="47">
        <v>20861</v>
      </c>
      <c r="G5972" s="47">
        <v>18528</v>
      </c>
    </row>
    <row r="5973" spans="3:7">
      <c r="C5973" s="49">
        <f t="shared" si="95"/>
        <v>9</v>
      </c>
      <c r="D5973" s="48">
        <v>42618</v>
      </c>
      <c r="E5973" s="47">
        <v>19</v>
      </c>
      <c r="F5973" s="47">
        <v>20635</v>
      </c>
      <c r="G5973" s="47">
        <v>18314</v>
      </c>
    </row>
    <row r="5974" spans="3:7">
      <c r="C5974" s="49">
        <f t="shared" si="95"/>
        <v>9</v>
      </c>
      <c r="D5974" s="48">
        <v>42618</v>
      </c>
      <c r="E5974" s="47">
        <v>20</v>
      </c>
      <c r="F5974" s="47">
        <v>20697</v>
      </c>
      <c r="G5974" s="47">
        <v>18497</v>
      </c>
    </row>
    <row r="5975" spans="3:7">
      <c r="C5975" s="49">
        <f t="shared" si="95"/>
        <v>9</v>
      </c>
      <c r="D5975" s="48">
        <v>42618</v>
      </c>
      <c r="E5975" s="47">
        <v>21</v>
      </c>
      <c r="F5975" s="47">
        <v>19911</v>
      </c>
      <c r="G5975" s="47">
        <v>17693</v>
      </c>
    </row>
    <row r="5976" spans="3:7">
      <c r="C5976" s="49">
        <f t="shared" si="95"/>
        <v>9</v>
      </c>
      <c r="D5976" s="48">
        <v>42618</v>
      </c>
      <c r="E5976" s="47">
        <v>22</v>
      </c>
      <c r="F5976" s="47">
        <v>18759</v>
      </c>
      <c r="G5976" s="47">
        <v>16522</v>
      </c>
    </row>
    <row r="5977" spans="3:7">
      <c r="C5977" s="49">
        <f t="shared" si="95"/>
        <v>9</v>
      </c>
      <c r="D5977" s="48">
        <v>42618</v>
      </c>
      <c r="E5977" s="47">
        <v>23</v>
      </c>
      <c r="F5977" s="47">
        <v>17673</v>
      </c>
      <c r="G5977" s="47">
        <v>15147</v>
      </c>
    </row>
    <row r="5978" spans="3:7">
      <c r="C5978" s="49">
        <f t="shared" si="95"/>
        <v>9</v>
      </c>
      <c r="D5978" s="48">
        <v>42618</v>
      </c>
      <c r="E5978" s="47">
        <v>24</v>
      </c>
      <c r="F5978" s="47">
        <v>16935</v>
      </c>
      <c r="G5978" s="47">
        <v>14054</v>
      </c>
    </row>
    <row r="5979" spans="3:7">
      <c r="C5979" s="49">
        <f t="shared" si="95"/>
        <v>9</v>
      </c>
      <c r="D5979" s="48">
        <v>42619</v>
      </c>
      <c r="E5979" s="47">
        <v>1</v>
      </c>
      <c r="F5979" s="47">
        <v>16061</v>
      </c>
      <c r="G5979" s="47">
        <v>13266</v>
      </c>
    </row>
    <row r="5980" spans="3:7">
      <c r="C5980" s="49">
        <f t="shared" si="95"/>
        <v>9</v>
      </c>
      <c r="D5980" s="48">
        <v>42619</v>
      </c>
      <c r="E5980" s="47">
        <v>2</v>
      </c>
      <c r="F5980" s="47">
        <v>15698</v>
      </c>
      <c r="G5980" s="47">
        <v>12833</v>
      </c>
    </row>
    <row r="5981" spans="3:7">
      <c r="C5981" s="49">
        <f t="shared" si="95"/>
        <v>9</v>
      </c>
      <c r="D5981" s="48">
        <v>42619</v>
      </c>
      <c r="E5981" s="47">
        <v>3</v>
      </c>
      <c r="F5981" s="47">
        <v>15521</v>
      </c>
      <c r="G5981" s="47">
        <v>12642</v>
      </c>
    </row>
    <row r="5982" spans="3:7">
      <c r="C5982" s="49">
        <f t="shared" si="95"/>
        <v>9</v>
      </c>
      <c r="D5982" s="48">
        <v>42619</v>
      </c>
      <c r="E5982" s="47">
        <v>4</v>
      </c>
      <c r="F5982" s="47">
        <v>15670</v>
      </c>
      <c r="G5982" s="47">
        <v>12689</v>
      </c>
    </row>
    <row r="5983" spans="3:7">
      <c r="C5983" s="49">
        <f t="shared" si="95"/>
        <v>9</v>
      </c>
      <c r="D5983" s="48">
        <v>42619</v>
      </c>
      <c r="E5983" s="47">
        <v>5</v>
      </c>
      <c r="F5983" s="47">
        <v>15803</v>
      </c>
      <c r="G5983" s="47">
        <v>13189</v>
      </c>
    </row>
    <row r="5984" spans="3:7">
      <c r="C5984" s="49">
        <f t="shared" si="95"/>
        <v>9</v>
      </c>
      <c r="D5984" s="48">
        <v>42619</v>
      </c>
      <c r="E5984" s="47">
        <v>6</v>
      </c>
      <c r="F5984" s="47">
        <v>17286</v>
      </c>
      <c r="G5984" s="47">
        <v>14736</v>
      </c>
    </row>
    <row r="5985" spans="3:7">
      <c r="C5985" s="49">
        <f t="shared" si="95"/>
        <v>9</v>
      </c>
      <c r="D5985" s="48">
        <v>42619</v>
      </c>
      <c r="E5985" s="47">
        <v>7</v>
      </c>
      <c r="F5985" s="47">
        <v>18667</v>
      </c>
      <c r="G5985" s="47">
        <v>16247</v>
      </c>
    </row>
    <row r="5986" spans="3:7">
      <c r="C5986" s="49">
        <f t="shared" si="95"/>
        <v>9</v>
      </c>
      <c r="D5986" s="48">
        <v>42619</v>
      </c>
      <c r="E5986" s="47">
        <v>8</v>
      </c>
      <c r="F5986" s="47">
        <v>19355</v>
      </c>
      <c r="G5986" s="47">
        <v>17004</v>
      </c>
    </row>
    <row r="5987" spans="3:7">
      <c r="C5987" s="49">
        <f t="shared" si="95"/>
        <v>9</v>
      </c>
      <c r="D5987" s="48">
        <v>42619</v>
      </c>
      <c r="E5987" s="47">
        <v>9</v>
      </c>
      <c r="F5987" s="47">
        <v>20258</v>
      </c>
      <c r="G5987" s="47">
        <v>17869</v>
      </c>
    </row>
    <row r="5988" spans="3:7">
      <c r="C5988" s="49">
        <f t="shared" si="95"/>
        <v>9</v>
      </c>
      <c r="D5988" s="48">
        <v>42619</v>
      </c>
      <c r="E5988" s="47">
        <v>10</v>
      </c>
      <c r="F5988" s="47">
        <v>21160</v>
      </c>
      <c r="G5988" s="47">
        <v>18782</v>
      </c>
    </row>
    <row r="5989" spans="3:7">
      <c r="C5989" s="49">
        <f t="shared" si="95"/>
        <v>9</v>
      </c>
      <c r="D5989" s="48">
        <v>42619</v>
      </c>
      <c r="E5989" s="47">
        <v>11</v>
      </c>
      <c r="F5989" s="47">
        <v>21736</v>
      </c>
      <c r="G5989" s="47">
        <v>19470</v>
      </c>
    </row>
    <row r="5990" spans="3:7">
      <c r="C5990" s="49">
        <f t="shared" si="95"/>
        <v>9</v>
      </c>
      <c r="D5990" s="48">
        <v>42619</v>
      </c>
      <c r="E5990" s="47">
        <v>12</v>
      </c>
      <c r="F5990" s="47">
        <v>22477</v>
      </c>
      <c r="G5990" s="47">
        <v>20250</v>
      </c>
    </row>
    <row r="5991" spans="3:7">
      <c r="C5991" s="49">
        <f t="shared" si="95"/>
        <v>9</v>
      </c>
      <c r="D5991" s="48">
        <v>42619</v>
      </c>
      <c r="E5991" s="47">
        <v>13</v>
      </c>
      <c r="F5991" s="47">
        <v>22890</v>
      </c>
      <c r="G5991" s="47">
        <v>20805</v>
      </c>
    </row>
    <row r="5992" spans="3:7">
      <c r="C5992" s="49">
        <f t="shared" si="95"/>
        <v>9</v>
      </c>
      <c r="D5992" s="48">
        <v>42619</v>
      </c>
      <c r="E5992" s="47">
        <v>14</v>
      </c>
      <c r="F5992" s="47">
        <v>22781</v>
      </c>
      <c r="G5992" s="47">
        <v>21201</v>
      </c>
    </row>
    <row r="5993" spans="3:7">
      <c r="C5993" s="49">
        <f t="shared" si="95"/>
        <v>9</v>
      </c>
      <c r="D5993" s="48">
        <v>42619</v>
      </c>
      <c r="E5993" s="47">
        <v>15</v>
      </c>
      <c r="F5993" s="47">
        <v>23584</v>
      </c>
      <c r="G5993" s="47">
        <v>21698</v>
      </c>
    </row>
    <row r="5994" spans="3:7">
      <c r="C5994" s="49">
        <f t="shared" si="95"/>
        <v>9</v>
      </c>
      <c r="D5994" s="48">
        <v>42619</v>
      </c>
      <c r="E5994" s="47">
        <v>16</v>
      </c>
      <c r="F5994" s="47">
        <v>24026</v>
      </c>
      <c r="G5994" s="47">
        <v>22011</v>
      </c>
    </row>
    <row r="5995" spans="3:7">
      <c r="C5995" s="49">
        <f t="shared" si="95"/>
        <v>9</v>
      </c>
      <c r="D5995" s="48">
        <v>42619</v>
      </c>
      <c r="E5995" s="47">
        <v>17</v>
      </c>
      <c r="F5995" s="47">
        <v>24311</v>
      </c>
      <c r="G5995" s="47">
        <v>22150</v>
      </c>
    </row>
    <row r="5996" spans="3:7">
      <c r="C5996" s="49">
        <f t="shared" si="95"/>
        <v>9</v>
      </c>
      <c r="D5996" s="48">
        <v>42619</v>
      </c>
      <c r="E5996" s="47">
        <v>18</v>
      </c>
      <c r="F5996" s="47">
        <v>23970</v>
      </c>
      <c r="G5996" s="47">
        <v>22065</v>
      </c>
    </row>
    <row r="5997" spans="3:7">
      <c r="C5997" s="49">
        <f t="shared" si="95"/>
        <v>9</v>
      </c>
      <c r="D5997" s="48">
        <v>42619</v>
      </c>
      <c r="E5997" s="47">
        <v>19</v>
      </c>
      <c r="F5997" s="47">
        <v>24051</v>
      </c>
      <c r="G5997" s="47">
        <v>21935</v>
      </c>
    </row>
    <row r="5998" spans="3:7">
      <c r="C5998" s="49">
        <f t="shared" si="95"/>
        <v>9</v>
      </c>
      <c r="D5998" s="48">
        <v>42619</v>
      </c>
      <c r="E5998" s="47">
        <v>20</v>
      </c>
      <c r="F5998" s="47">
        <v>23861</v>
      </c>
      <c r="G5998" s="47">
        <v>21889</v>
      </c>
    </row>
    <row r="5999" spans="3:7">
      <c r="C5999" s="49">
        <f t="shared" si="95"/>
        <v>9</v>
      </c>
      <c r="D5999" s="48">
        <v>42619</v>
      </c>
      <c r="E5999" s="47">
        <v>21</v>
      </c>
      <c r="F5999" s="47">
        <v>23027</v>
      </c>
      <c r="G5999" s="47">
        <v>21200</v>
      </c>
    </row>
    <row r="6000" spans="3:7">
      <c r="C6000" s="49">
        <f t="shared" si="95"/>
        <v>9</v>
      </c>
      <c r="D6000" s="48">
        <v>42619</v>
      </c>
      <c r="E6000" s="47">
        <v>22</v>
      </c>
      <c r="F6000" s="47">
        <v>21530</v>
      </c>
      <c r="G6000" s="47">
        <v>19703</v>
      </c>
    </row>
    <row r="6001" spans="3:7">
      <c r="C6001" s="49">
        <f t="shared" si="95"/>
        <v>9</v>
      </c>
      <c r="D6001" s="48">
        <v>42619</v>
      </c>
      <c r="E6001" s="47">
        <v>23</v>
      </c>
      <c r="F6001" s="47">
        <v>20502</v>
      </c>
      <c r="G6001" s="47">
        <v>18043</v>
      </c>
    </row>
    <row r="6002" spans="3:7">
      <c r="C6002" s="49">
        <f t="shared" si="95"/>
        <v>9</v>
      </c>
      <c r="D6002" s="48">
        <v>42619</v>
      </c>
      <c r="E6002" s="47">
        <v>24</v>
      </c>
      <c r="F6002" s="47">
        <v>18716</v>
      </c>
      <c r="G6002" s="47">
        <v>16654</v>
      </c>
    </row>
    <row r="6003" spans="3:7">
      <c r="C6003" s="49">
        <f t="shared" si="95"/>
        <v>9</v>
      </c>
      <c r="D6003" s="48">
        <v>42620</v>
      </c>
      <c r="E6003" s="47">
        <v>1</v>
      </c>
      <c r="F6003" s="47">
        <v>17624</v>
      </c>
      <c r="G6003" s="47">
        <v>15709</v>
      </c>
    </row>
    <row r="6004" spans="3:7">
      <c r="C6004" s="49">
        <f t="shared" si="95"/>
        <v>9</v>
      </c>
      <c r="D6004" s="48">
        <v>42620</v>
      </c>
      <c r="E6004" s="47">
        <v>2</v>
      </c>
      <c r="F6004" s="47">
        <v>17357</v>
      </c>
      <c r="G6004" s="47">
        <v>15054</v>
      </c>
    </row>
    <row r="6005" spans="3:7">
      <c r="C6005" s="49">
        <f t="shared" si="95"/>
        <v>9</v>
      </c>
      <c r="D6005" s="48">
        <v>42620</v>
      </c>
      <c r="E6005" s="47">
        <v>3</v>
      </c>
      <c r="F6005" s="47">
        <v>17378</v>
      </c>
      <c r="G6005" s="47">
        <v>14857</v>
      </c>
    </row>
    <row r="6006" spans="3:7">
      <c r="C6006" s="49">
        <f t="shared" si="95"/>
        <v>9</v>
      </c>
      <c r="D6006" s="48">
        <v>42620</v>
      </c>
      <c r="E6006" s="47">
        <v>4</v>
      </c>
      <c r="F6006" s="47">
        <v>17281</v>
      </c>
      <c r="G6006" s="47">
        <v>14800</v>
      </c>
    </row>
    <row r="6007" spans="3:7">
      <c r="C6007" s="49">
        <f t="shared" si="95"/>
        <v>9</v>
      </c>
      <c r="D6007" s="48">
        <v>42620</v>
      </c>
      <c r="E6007" s="47">
        <v>5</v>
      </c>
      <c r="F6007" s="47">
        <v>17211</v>
      </c>
      <c r="G6007" s="47">
        <v>15106</v>
      </c>
    </row>
    <row r="6008" spans="3:7">
      <c r="C6008" s="49">
        <f t="shared" si="95"/>
        <v>9</v>
      </c>
      <c r="D6008" s="48">
        <v>42620</v>
      </c>
      <c r="E6008" s="47">
        <v>6</v>
      </c>
      <c r="F6008" s="47">
        <v>18296</v>
      </c>
      <c r="G6008" s="47">
        <v>16422</v>
      </c>
    </row>
    <row r="6009" spans="3:7">
      <c r="C6009" s="49">
        <f t="shared" si="95"/>
        <v>9</v>
      </c>
      <c r="D6009" s="48">
        <v>42620</v>
      </c>
      <c r="E6009" s="47">
        <v>7</v>
      </c>
      <c r="F6009" s="47">
        <v>19573</v>
      </c>
      <c r="G6009" s="47">
        <v>17991</v>
      </c>
    </row>
    <row r="6010" spans="3:7">
      <c r="C6010" s="49">
        <f t="shared" si="95"/>
        <v>9</v>
      </c>
      <c r="D6010" s="48">
        <v>42620</v>
      </c>
      <c r="E6010" s="47">
        <v>8</v>
      </c>
      <c r="F6010" s="47">
        <v>20593</v>
      </c>
      <c r="G6010" s="47">
        <v>18816</v>
      </c>
    </row>
    <row r="6011" spans="3:7">
      <c r="C6011" s="49">
        <f t="shared" si="95"/>
        <v>9</v>
      </c>
      <c r="D6011" s="48">
        <v>42620</v>
      </c>
      <c r="E6011" s="47">
        <v>9</v>
      </c>
      <c r="F6011" s="47">
        <v>21643</v>
      </c>
      <c r="G6011" s="47">
        <v>19716</v>
      </c>
    </row>
    <row r="6012" spans="3:7">
      <c r="C6012" s="49">
        <f t="shared" si="95"/>
        <v>9</v>
      </c>
      <c r="D6012" s="48">
        <v>42620</v>
      </c>
      <c r="E6012" s="47">
        <v>10</v>
      </c>
      <c r="F6012" s="47">
        <v>22408</v>
      </c>
      <c r="G6012" s="47">
        <v>20390</v>
      </c>
    </row>
    <row r="6013" spans="3:7">
      <c r="C6013" s="49">
        <f t="shared" si="95"/>
        <v>9</v>
      </c>
      <c r="D6013" s="48">
        <v>42620</v>
      </c>
      <c r="E6013" s="47">
        <v>11</v>
      </c>
      <c r="F6013" s="47">
        <v>23017</v>
      </c>
      <c r="G6013" s="47">
        <v>20999</v>
      </c>
    </row>
    <row r="6014" spans="3:7">
      <c r="C6014" s="49">
        <f t="shared" si="95"/>
        <v>9</v>
      </c>
      <c r="D6014" s="48">
        <v>42620</v>
      </c>
      <c r="E6014" s="47">
        <v>12</v>
      </c>
      <c r="F6014" s="47">
        <v>23824</v>
      </c>
      <c r="G6014" s="47">
        <v>21801</v>
      </c>
    </row>
    <row r="6015" spans="3:7">
      <c r="C6015" s="49">
        <f t="shared" si="95"/>
        <v>9</v>
      </c>
      <c r="D6015" s="48">
        <v>42620</v>
      </c>
      <c r="E6015" s="47">
        <v>13</v>
      </c>
      <c r="F6015" s="47">
        <v>24291</v>
      </c>
      <c r="G6015" s="47">
        <v>22279</v>
      </c>
    </row>
    <row r="6016" spans="3:7">
      <c r="C6016" s="49">
        <f t="shared" si="95"/>
        <v>9</v>
      </c>
      <c r="D6016" s="48">
        <v>42620</v>
      </c>
      <c r="E6016" s="47">
        <v>14</v>
      </c>
      <c r="F6016" s="47">
        <v>24018</v>
      </c>
      <c r="G6016" s="47">
        <v>22106</v>
      </c>
    </row>
    <row r="6017" spans="3:7">
      <c r="C6017" s="49">
        <f t="shared" si="95"/>
        <v>9</v>
      </c>
      <c r="D6017" s="48">
        <v>42620</v>
      </c>
      <c r="E6017" s="47">
        <v>15</v>
      </c>
      <c r="F6017" s="47">
        <v>24308</v>
      </c>
      <c r="G6017" s="47">
        <v>22340</v>
      </c>
    </row>
    <row r="6018" spans="3:7">
      <c r="C6018" s="49">
        <f t="shared" si="95"/>
        <v>9</v>
      </c>
      <c r="D6018" s="48">
        <v>42620</v>
      </c>
      <c r="E6018" s="47">
        <v>16</v>
      </c>
      <c r="F6018" s="47">
        <v>24786</v>
      </c>
      <c r="G6018" s="47">
        <v>22781</v>
      </c>
    </row>
    <row r="6019" spans="3:7">
      <c r="C6019" s="49">
        <f t="shared" si="95"/>
        <v>9</v>
      </c>
      <c r="D6019" s="48">
        <v>42620</v>
      </c>
      <c r="E6019" s="47">
        <v>17</v>
      </c>
      <c r="F6019" s="47">
        <v>25093</v>
      </c>
      <c r="G6019" s="47">
        <v>23213</v>
      </c>
    </row>
    <row r="6020" spans="3:7">
      <c r="C6020" s="49">
        <f t="shared" ref="C6020:C6083" si="96">MONTH(D6020)</f>
        <v>9</v>
      </c>
      <c r="D6020" s="48">
        <v>42620</v>
      </c>
      <c r="E6020" s="47">
        <v>18</v>
      </c>
      <c r="F6020" s="47">
        <v>24792</v>
      </c>
      <c r="G6020" s="47">
        <v>22938</v>
      </c>
    </row>
    <row r="6021" spans="3:7">
      <c r="C6021" s="49">
        <f t="shared" si="96"/>
        <v>9</v>
      </c>
      <c r="D6021" s="48">
        <v>42620</v>
      </c>
      <c r="E6021" s="47">
        <v>19</v>
      </c>
      <c r="F6021" s="47">
        <v>24685</v>
      </c>
      <c r="G6021" s="47">
        <v>22914</v>
      </c>
    </row>
    <row r="6022" spans="3:7">
      <c r="C6022" s="49">
        <f t="shared" si="96"/>
        <v>9</v>
      </c>
      <c r="D6022" s="48">
        <v>42620</v>
      </c>
      <c r="E6022" s="47">
        <v>20</v>
      </c>
      <c r="F6022" s="47">
        <v>24315</v>
      </c>
      <c r="G6022" s="47">
        <v>22789</v>
      </c>
    </row>
    <row r="6023" spans="3:7">
      <c r="C6023" s="49">
        <f t="shared" si="96"/>
        <v>9</v>
      </c>
      <c r="D6023" s="48">
        <v>42620</v>
      </c>
      <c r="E6023" s="47">
        <v>21</v>
      </c>
      <c r="F6023" s="47">
        <v>23453</v>
      </c>
      <c r="G6023" s="47">
        <v>21880</v>
      </c>
    </row>
    <row r="6024" spans="3:7">
      <c r="C6024" s="49">
        <f t="shared" si="96"/>
        <v>9</v>
      </c>
      <c r="D6024" s="48">
        <v>42620</v>
      </c>
      <c r="E6024" s="47">
        <v>22</v>
      </c>
      <c r="F6024" s="47">
        <v>22092</v>
      </c>
      <c r="G6024" s="47">
        <v>20497</v>
      </c>
    </row>
    <row r="6025" spans="3:7">
      <c r="C6025" s="49">
        <f t="shared" si="96"/>
        <v>9</v>
      </c>
      <c r="D6025" s="48">
        <v>42620</v>
      </c>
      <c r="E6025" s="47">
        <v>23</v>
      </c>
      <c r="F6025" s="47">
        <v>20798</v>
      </c>
      <c r="G6025" s="47">
        <v>18673</v>
      </c>
    </row>
    <row r="6026" spans="3:7">
      <c r="C6026" s="49">
        <f t="shared" si="96"/>
        <v>9</v>
      </c>
      <c r="D6026" s="48">
        <v>42620</v>
      </c>
      <c r="E6026" s="47">
        <v>24</v>
      </c>
      <c r="F6026" s="47">
        <v>20050</v>
      </c>
      <c r="G6026" s="47">
        <v>17337</v>
      </c>
    </row>
    <row r="6027" spans="3:7">
      <c r="C6027" s="49">
        <f t="shared" si="96"/>
        <v>9</v>
      </c>
      <c r="D6027" s="48">
        <v>42621</v>
      </c>
      <c r="E6027" s="47">
        <v>1</v>
      </c>
      <c r="F6027" s="47">
        <v>19482</v>
      </c>
      <c r="G6027" s="47">
        <v>16639</v>
      </c>
    </row>
    <row r="6028" spans="3:7">
      <c r="C6028" s="49">
        <f t="shared" si="96"/>
        <v>9</v>
      </c>
      <c r="D6028" s="48">
        <v>42621</v>
      </c>
      <c r="E6028" s="47">
        <v>2</v>
      </c>
      <c r="F6028" s="47">
        <v>18972</v>
      </c>
      <c r="G6028" s="47">
        <v>15949</v>
      </c>
    </row>
    <row r="6029" spans="3:7">
      <c r="C6029" s="49">
        <f t="shared" si="96"/>
        <v>9</v>
      </c>
      <c r="D6029" s="48">
        <v>42621</v>
      </c>
      <c r="E6029" s="47">
        <v>3</v>
      </c>
      <c r="F6029" s="47">
        <v>18394</v>
      </c>
      <c r="G6029" s="47">
        <v>15549</v>
      </c>
    </row>
    <row r="6030" spans="3:7">
      <c r="C6030" s="49">
        <f t="shared" si="96"/>
        <v>9</v>
      </c>
      <c r="D6030" s="48">
        <v>42621</v>
      </c>
      <c r="E6030" s="47">
        <v>4</v>
      </c>
      <c r="F6030" s="47">
        <v>18355</v>
      </c>
      <c r="G6030" s="47">
        <v>15374</v>
      </c>
    </row>
    <row r="6031" spans="3:7">
      <c r="C6031" s="49">
        <f t="shared" si="96"/>
        <v>9</v>
      </c>
      <c r="D6031" s="48">
        <v>42621</v>
      </c>
      <c r="E6031" s="47">
        <v>5</v>
      </c>
      <c r="F6031" s="47">
        <v>18691</v>
      </c>
      <c r="G6031" s="47">
        <v>15851</v>
      </c>
    </row>
    <row r="6032" spans="3:7">
      <c r="C6032" s="49">
        <f t="shared" si="96"/>
        <v>9</v>
      </c>
      <c r="D6032" s="48">
        <v>42621</v>
      </c>
      <c r="E6032" s="47">
        <v>6</v>
      </c>
      <c r="F6032" s="47">
        <v>19853</v>
      </c>
      <c r="G6032" s="47">
        <v>17174</v>
      </c>
    </row>
    <row r="6033" spans="3:7">
      <c r="C6033" s="49">
        <f t="shared" si="96"/>
        <v>9</v>
      </c>
      <c r="D6033" s="48">
        <v>42621</v>
      </c>
      <c r="E6033" s="47">
        <v>7</v>
      </c>
      <c r="F6033" s="47">
        <v>21035</v>
      </c>
      <c r="G6033" s="47">
        <v>18825</v>
      </c>
    </row>
    <row r="6034" spans="3:7">
      <c r="C6034" s="49">
        <f t="shared" si="96"/>
        <v>9</v>
      </c>
      <c r="D6034" s="48">
        <v>42621</v>
      </c>
      <c r="E6034" s="47">
        <v>8</v>
      </c>
      <c r="F6034" s="47">
        <v>21445</v>
      </c>
      <c r="G6034" s="47">
        <v>19582</v>
      </c>
    </row>
    <row r="6035" spans="3:7">
      <c r="C6035" s="49">
        <f t="shared" si="96"/>
        <v>9</v>
      </c>
      <c r="D6035" s="48">
        <v>42621</v>
      </c>
      <c r="E6035" s="47">
        <v>9</v>
      </c>
      <c r="F6035" s="47">
        <v>21434</v>
      </c>
      <c r="G6035" s="47">
        <v>19872</v>
      </c>
    </row>
    <row r="6036" spans="3:7">
      <c r="C6036" s="49">
        <f t="shared" si="96"/>
        <v>9</v>
      </c>
      <c r="D6036" s="48">
        <v>42621</v>
      </c>
      <c r="E6036" s="47">
        <v>10</v>
      </c>
      <c r="F6036" s="47">
        <v>22440</v>
      </c>
      <c r="G6036" s="47">
        <v>20520</v>
      </c>
    </row>
    <row r="6037" spans="3:7">
      <c r="C6037" s="49">
        <f t="shared" si="96"/>
        <v>9</v>
      </c>
      <c r="D6037" s="48">
        <v>42621</v>
      </c>
      <c r="E6037" s="47">
        <v>11</v>
      </c>
      <c r="F6037" s="47">
        <v>22692</v>
      </c>
      <c r="G6037" s="47">
        <v>20583</v>
      </c>
    </row>
    <row r="6038" spans="3:7">
      <c r="C6038" s="49">
        <f t="shared" si="96"/>
        <v>9</v>
      </c>
      <c r="D6038" s="48">
        <v>42621</v>
      </c>
      <c r="E6038" s="47">
        <v>12</v>
      </c>
      <c r="F6038" s="47">
        <v>23385</v>
      </c>
      <c r="G6038" s="47">
        <v>20760</v>
      </c>
    </row>
    <row r="6039" spans="3:7">
      <c r="C6039" s="49">
        <f t="shared" si="96"/>
        <v>9</v>
      </c>
      <c r="D6039" s="48">
        <v>42621</v>
      </c>
      <c r="E6039" s="47">
        <v>13</v>
      </c>
      <c r="F6039" s="47">
        <v>23440</v>
      </c>
      <c r="G6039" s="47">
        <v>21004</v>
      </c>
    </row>
    <row r="6040" spans="3:7">
      <c r="C6040" s="49">
        <f t="shared" si="96"/>
        <v>9</v>
      </c>
      <c r="D6040" s="48">
        <v>42621</v>
      </c>
      <c r="E6040" s="47">
        <v>14</v>
      </c>
      <c r="F6040" s="47">
        <v>23362</v>
      </c>
      <c r="G6040" s="47">
        <v>20899</v>
      </c>
    </row>
    <row r="6041" spans="3:7">
      <c r="C6041" s="49">
        <f t="shared" si="96"/>
        <v>9</v>
      </c>
      <c r="D6041" s="48">
        <v>42621</v>
      </c>
      <c r="E6041" s="47">
        <v>15</v>
      </c>
      <c r="F6041" s="47">
        <v>23537</v>
      </c>
      <c r="G6041" s="47">
        <v>21306</v>
      </c>
    </row>
    <row r="6042" spans="3:7">
      <c r="C6042" s="49">
        <f t="shared" si="96"/>
        <v>9</v>
      </c>
      <c r="D6042" s="48">
        <v>42621</v>
      </c>
      <c r="E6042" s="47">
        <v>16</v>
      </c>
      <c r="F6042" s="47">
        <v>24158</v>
      </c>
      <c r="G6042" s="47">
        <v>21621</v>
      </c>
    </row>
    <row r="6043" spans="3:7">
      <c r="C6043" s="49">
        <f t="shared" si="96"/>
        <v>9</v>
      </c>
      <c r="D6043" s="48">
        <v>42621</v>
      </c>
      <c r="E6043" s="47">
        <v>17</v>
      </c>
      <c r="F6043" s="47">
        <v>24447</v>
      </c>
      <c r="G6043" s="47">
        <v>21817</v>
      </c>
    </row>
    <row r="6044" spans="3:7">
      <c r="C6044" s="49">
        <f t="shared" si="96"/>
        <v>9</v>
      </c>
      <c r="D6044" s="48">
        <v>42621</v>
      </c>
      <c r="E6044" s="47">
        <v>18</v>
      </c>
      <c r="F6044" s="47">
        <v>24618</v>
      </c>
      <c r="G6044" s="47">
        <v>21963</v>
      </c>
    </row>
    <row r="6045" spans="3:7">
      <c r="C6045" s="49">
        <f t="shared" si="96"/>
        <v>9</v>
      </c>
      <c r="D6045" s="48">
        <v>42621</v>
      </c>
      <c r="E6045" s="47">
        <v>19</v>
      </c>
      <c r="F6045" s="47">
        <v>24257</v>
      </c>
      <c r="G6045" s="47">
        <v>21952</v>
      </c>
    </row>
    <row r="6046" spans="3:7">
      <c r="C6046" s="49">
        <f t="shared" si="96"/>
        <v>9</v>
      </c>
      <c r="D6046" s="48">
        <v>42621</v>
      </c>
      <c r="E6046" s="47">
        <v>20</v>
      </c>
      <c r="F6046" s="47">
        <v>24065</v>
      </c>
      <c r="G6046" s="47">
        <v>21788</v>
      </c>
    </row>
    <row r="6047" spans="3:7">
      <c r="C6047" s="49">
        <f t="shared" si="96"/>
        <v>9</v>
      </c>
      <c r="D6047" s="48">
        <v>42621</v>
      </c>
      <c r="E6047" s="47">
        <v>21</v>
      </c>
      <c r="F6047" s="47">
        <v>23222</v>
      </c>
      <c r="G6047" s="47">
        <v>20940</v>
      </c>
    </row>
    <row r="6048" spans="3:7">
      <c r="C6048" s="49">
        <f t="shared" si="96"/>
        <v>9</v>
      </c>
      <c r="D6048" s="48">
        <v>42621</v>
      </c>
      <c r="E6048" s="47">
        <v>22</v>
      </c>
      <c r="F6048" s="47">
        <v>21541</v>
      </c>
      <c r="G6048" s="47">
        <v>19397</v>
      </c>
    </row>
    <row r="6049" spans="3:7">
      <c r="C6049" s="49">
        <f t="shared" si="96"/>
        <v>9</v>
      </c>
      <c r="D6049" s="48">
        <v>42621</v>
      </c>
      <c r="E6049" s="47">
        <v>23</v>
      </c>
      <c r="F6049" s="47">
        <v>20212</v>
      </c>
      <c r="G6049" s="47">
        <v>17615</v>
      </c>
    </row>
    <row r="6050" spans="3:7">
      <c r="C6050" s="49">
        <f t="shared" si="96"/>
        <v>9</v>
      </c>
      <c r="D6050" s="48">
        <v>42621</v>
      </c>
      <c r="E6050" s="47">
        <v>24</v>
      </c>
      <c r="F6050" s="47">
        <v>19028</v>
      </c>
      <c r="G6050" s="47">
        <v>16266</v>
      </c>
    </row>
    <row r="6051" spans="3:7">
      <c r="C6051" s="49">
        <f t="shared" si="96"/>
        <v>9</v>
      </c>
      <c r="D6051" s="48">
        <v>42622</v>
      </c>
      <c r="E6051" s="47">
        <v>1</v>
      </c>
      <c r="F6051" s="47">
        <v>18280</v>
      </c>
      <c r="G6051" s="47">
        <v>15421</v>
      </c>
    </row>
    <row r="6052" spans="3:7">
      <c r="C6052" s="49">
        <f t="shared" si="96"/>
        <v>9</v>
      </c>
      <c r="D6052" s="48">
        <v>42622</v>
      </c>
      <c r="E6052" s="47">
        <v>2</v>
      </c>
      <c r="F6052" s="47">
        <v>17849</v>
      </c>
      <c r="G6052" s="47">
        <v>14798</v>
      </c>
    </row>
    <row r="6053" spans="3:7">
      <c r="C6053" s="49">
        <f t="shared" si="96"/>
        <v>9</v>
      </c>
      <c r="D6053" s="48">
        <v>42622</v>
      </c>
      <c r="E6053" s="47">
        <v>3</v>
      </c>
      <c r="F6053" s="47">
        <v>17470</v>
      </c>
      <c r="G6053" s="47">
        <v>14451</v>
      </c>
    </row>
    <row r="6054" spans="3:7">
      <c r="C6054" s="49">
        <f t="shared" si="96"/>
        <v>9</v>
      </c>
      <c r="D6054" s="48">
        <v>42622</v>
      </c>
      <c r="E6054" s="47">
        <v>4</v>
      </c>
      <c r="F6054" s="47">
        <v>17558</v>
      </c>
      <c r="G6054" s="47">
        <v>14451</v>
      </c>
    </row>
    <row r="6055" spans="3:7">
      <c r="C6055" s="49">
        <f t="shared" si="96"/>
        <v>9</v>
      </c>
      <c r="D6055" s="48">
        <v>42622</v>
      </c>
      <c r="E6055" s="47">
        <v>5</v>
      </c>
      <c r="F6055" s="47">
        <v>17892</v>
      </c>
      <c r="G6055" s="47">
        <v>14827</v>
      </c>
    </row>
    <row r="6056" spans="3:7">
      <c r="C6056" s="49">
        <f t="shared" si="96"/>
        <v>9</v>
      </c>
      <c r="D6056" s="48">
        <v>42622</v>
      </c>
      <c r="E6056" s="47">
        <v>6</v>
      </c>
      <c r="F6056" s="47">
        <v>18996</v>
      </c>
      <c r="G6056" s="47">
        <v>15962</v>
      </c>
    </row>
    <row r="6057" spans="3:7">
      <c r="C6057" s="49">
        <f t="shared" si="96"/>
        <v>9</v>
      </c>
      <c r="D6057" s="48">
        <v>42622</v>
      </c>
      <c r="E6057" s="47">
        <v>7</v>
      </c>
      <c r="F6057" s="47">
        <v>20150</v>
      </c>
      <c r="G6057" s="47">
        <v>17297</v>
      </c>
    </row>
    <row r="6058" spans="3:7">
      <c r="C6058" s="49">
        <f t="shared" si="96"/>
        <v>9</v>
      </c>
      <c r="D6058" s="48">
        <v>42622</v>
      </c>
      <c r="E6058" s="47">
        <v>8</v>
      </c>
      <c r="F6058" s="47">
        <v>20734</v>
      </c>
      <c r="G6058" s="47">
        <v>18093</v>
      </c>
    </row>
    <row r="6059" spans="3:7">
      <c r="C6059" s="49">
        <f t="shared" si="96"/>
        <v>9</v>
      </c>
      <c r="D6059" s="48">
        <v>42622</v>
      </c>
      <c r="E6059" s="47">
        <v>9</v>
      </c>
      <c r="F6059" s="47">
        <v>21211</v>
      </c>
      <c r="G6059" s="47">
        <v>18616</v>
      </c>
    </row>
    <row r="6060" spans="3:7">
      <c r="C6060" s="49">
        <f t="shared" si="96"/>
        <v>9</v>
      </c>
      <c r="D6060" s="48">
        <v>42622</v>
      </c>
      <c r="E6060" s="47">
        <v>10</v>
      </c>
      <c r="F6060" s="47">
        <v>21239</v>
      </c>
      <c r="G6060" s="47">
        <v>18879</v>
      </c>
    </row>
    <row r="6061" spans="3:7">
      <c r="C6061" s="49">
        <f t="shared" si="96"/>
        <v>9</v>
      </c>
      <c r="D6061" s="48">
        <v>42622</v>
      </c>
      <c r="E6061" s="47">
        <v>11</v>
      </c>
      <c r="F6061" s="47">
        <v>21511</v>
      </c>
      <c r="G6061" s="47">
        <v>19277</v>
      </c>
    </row>
    <row r="6062" spans="3:7">
      <c r="C6062" s="49">
        <f t="shared" si="96"/>
        <v>9</v>
      </c>
      <c r="D6062" s="48">
        <v>42622</v>
      </c>
      <c r="E6062" s="47">
        <v>12</v>
      </c>
      <c r="F6062" s="47">
        <v>22081</v>
      </c>
      <c r="G6062" s="47">
        <v>19546</v>
      </c>
    </row>
    <row r="6063" spans="3:7">
      <c r="C6063" s="49">
        <f t="shared" si="96"/>
        <v>9</v>
      </c>
      <c r="D6063" s="48">
        <v>42622</v>
      </c>
      <c r="E6063" s="47">
        <v>13</v>
      </c>
      <c r="F6063" s="47">
        <v>22200</v>
      </c>
      <c r="G6063" s="47">
        <v>19938</v>
      </c>
    </row>
    <row r="6064" spans="3:7">
      <c r="C6064" s="49">
        <f t="shared" si="96"/>
        <v>9</v>
      </c>
      <c r="D6064" s="48">
        <v>42622</v>
      </c>
      <c r="E6064" s="47">
        <v>14</v>
      </c>
      <c r="F6064" s="47">
        <v>22459</v>
      </c>
      <c r="G6064" s="47">
        <v>20192</v>
      </c>
    </row>
    <row r="6065" spans="3:7">
      <c r="C6065" s="49">
        <f t="shared" si="96"/>
        <v>9</v>
      </c>
      <c r="D6065" s="48">
        <v>42622</v>
      </c>
      <c r="E6065" s="47">
        <v>15</v>
      </c>
      <c r="F6065" s="47">
        <v>22705</v>
      </c>
      <c r="G6065" s="47">
        <v>20450</v>
      </c>
    </row>
    <row r="6066" spans="3:7">
      <c r="C6066" s="49">
        <f t="shared" si="96"/>
        <v>9</v>
      </c>
      <c r="D6066" s="48">
        <v>42622</v>
      </c>
      <c r="E6066" s="47">
        <v>16</v>
      </c>
      <c r="F6066" s="47">
        <v>23167</v>
      </c>
      <c r="G6066" s="47">
        <v>20938</v>
      </c>
    </row>
    <row r="6067" spans="3:7">
      <c r="C6067" s="49">
        <f t="shared" si="96"/>
        <v>9</v>
      </c>
      <c r="D6067" s="48">
        <v>42622</v>
      </c>
      <c r="E6067" s="47">
        <v>17</v>
      </c>
      <c r="F6067" s="47">
        <v>23027</v>
      </c>
      <c r="G6067" s="47">
        <v>20947</v>
      </c>
    </row>
    <row r="6068" spans="3:7">
      <c r="C6068" s="49">
        <f t="shared" si="96"/>
        <v>9</v>
      </c>
      <c r="D6068" s="48">
        <v>42622</v>
      </c>
      <c r="E6068" s="47">
        <v>18</v>
      </c>
      <c r="F6068" s="47">
        <v>22513</v>
      </c>
      <c r="G6068" s="47">
        <v>20525</v>
      </c>
    </row>
    <row r="6069" spans="3:7">
      <c r="C6069" s="49">
        <f t="shared" si="96"/>
        <v>9</v>
      </c>
      <c r="D6069" s="48">
        <v>42622</v>
      </c>
      <c r="E6069" s="47">
        <v>19</v>
      </c>
      <c r="F6069" s="47">
        <v>22184</v>
      </c>
      <c r="G6069" s="47">
        <v>20227</v>
      </c>
    </row>
    <row r="6070" spans="3:7">
      <c r="C6070" s="49">
        <f t="shared" si="96"/>
        <v>9</v>
      </c>
      <c r="D6070" s="48">
        <v>42622</v>
      </c>
      <c r="E6070" s="47">
        <v>20</v>
      </c>
      <c r="F6070" s="47">
        <v>22128</v>
      </c>
      <c r="G6070" s="47">
        <v>20170</v>
      </c>
    </row>
    <row r="6071" spans="3:7">
      <c r="C6071" s="49">
        <f t="shared" si="96"/>
        <v>9</v>
      </c>
      <c r="D6071" s="48">
        <v>42622</v>
      </c>
      <c r="E6071" s="47">
        <v>21</v>
      </c>
      <c r="F6071" s="47">
        <v>21441</v>
      </c>
      <c r="G6071" s="47">
        <v>19375</v>
      </c>
    </row>
    <row r="6072" spans="3:7">
      <c r="C6072" s="49">
        <f t="shared" si="96"/>
        <v>9</v>
      </c>
      <c r="D6072" s="48">
        <v>42622</v>
      </c>
      <c r="E6072" s="47">
        <v>22</v>
      </c>
      <c r="F6072" s="47">
        <v>19978</v>
      </c>
      <c r="G6072" s="47">
        <v>17958</v>
      </c>
    </row>
    <row r="6073" spans="3:7">
      <c r="C6073" s="49">
        <f t="shared" si="96"/>
        <v>9</v>
      </c>
      <c r="D6073" s="48">
        <v>42622</v>
      </c>
      <c r="E6073" s="47">
        <v>23</v>
      </c>
      <c r="F6073" s="47">
        <v>18219</v>
      </c>
      <c r="G6073" s="47">
        <v>16322</v>
      </c>
    </row>
    <row r="6074" spans="3:7">
      <c r="C6074" s="49">
        <f t="shared" si="96"/>
        <v>9</v>
      </c>
      <c r="D6074" s="48">
        <v>42622</v>
      </c>
      <c r="E6074" s="47">
        <v>24</v>
      </c>
      <c r="F6074" s="47">
        <v>17375</v>
      </c>
      <c r="G6074" s="47">
        <v>14807</v>
      </c>
    </row>
    <row r="6075" spans="3:7">
      <c r="C6075" s="49">
        <f t="shared" si="96"/>
        <v>9</v>
      </c>
      <c r="D6075" s="48">
        <v>42623</v>
      </c>
      <c r="E6075" s="47">
        <v>1</v>
      </c>
      <c r="F6075" s="47">
        <v>16814</v>
      </c>
      <c r="G6075" s="47">
        <v>14134</v>
      </c>
    </row>
    <row r="6076" spans="3:7">
      <c r="C6076" s="49">
        <f t="shared" si="96"/>
        <v>9</v>
      </c>
      <c r="D6076" s="48">
        <v>42623</v>
      </c>
      <c r="E6076" s="47">
        <v>2</v>
      </c>
      <c r="F6076" s="47">
        <v>16189</v>
      </c>
      <c r="G6076" s="47">
        <v>13585</v>
      </c>
    </row>
    <row r="6077" spans="3:7">
      <c r="C6077" s="49">
        <f t="shared" si="96"/>
        <v>9</v>
      </c>
      <c r="D6077" s="48">
        <v>42623</v>
      </c>
      <c r="E6077" s="47">
        <v>3</v>
      </c>
      <c r="F6077" s="47">
        <v>16316</v>
      </c>
      <c r="G6077" s="47">
        <v>13237</v>
      </c>
    </row>
    <row r="6078" spans="3:7">
      <c r="C6078" s="49">
        <f t="shared" si="96"/>
        <v>9</v>
      </c>
      <c r="D6078" s="48">
        <v>42623</v>
      </c>
      <c r="E6078" s="47">
        <v>4</v>
      </c>
      <c r="F6078" s="47">
        <v>16092</v>
      </c>
      <c r="G6078" s="47">
        <v>13014</v>
      </c>
    </row>
    <row r="6079" spans="3:7">
      <c r="C6079" s="49">
        <f t="shared" si="96"/>
        <v>9</v>
      </c>
      <c r="D6079" s="48">
        <v>42623</v>
      </c>
      <c r="E6079" s="47">
        <v>5</v>
      </c>
      <c r="F6079" s="47">
        <v>16096</v>
      </c>
      <c r="G6079" s="47">
        <v>13026</v>
      </c>
    </row>
    <row r="6080" spans="3:7">
      <c r="C6080" s="49">
        <f t="shared" si="96"/>
        <v>9</v>
      </c>
      <c r="D6080" s="48">
        <v>42623</v>
      </c>
      <c r="E6080" s="47">
        <v>6</v>
      </c>
      <c r="F6080" s="47">
        <v>16259</v>
      </c>
      <c r="G6080" s="47">
        <v>13571</v>
      </c>
    </row>
    <row r="6081" spans="3:7">
      <c r="C6081" s="49">
        <f t="shared" si="96"/>
        <v>9</v>
      </c>
      <c r="D6081" s="48">
        <v>42623</v>
      </c>
      <c r="E6081" s="47">
        <v>7</v>
      </c>
      <c r="F6081" s="47">
        <v>16625</v>
      </c>
      <c r="G6081" s="47">
        <v>14042</v>
      </c>
    </row>
    <row r="6082" spans="3:7">
      <c r="C6082" s="49">
        <f t="shared" si="96"/>
        <v>9</v>
      </c>
      <c r="D6082" s="48">
        <v>42623</v>
      </c>
      <c r="E6082" s="47">
        <v>8</v>
      </c>
      <c r="F6082" s="47">
        <v>17375</v>
      </c>
      <c r="G6082" s="47">
        <v>14983</v>
      </c>
    </row>
    <row r="6083" spans="3:7">
      <c r="C6083" s="49">
        <f t="shared" si="96"/>
        <v>9</v>
      </c>
      <c r="D6083" s="48">
        <v>42623</v>
      </c>
      <c r="E6083" s="47">
        <v>9</v>
      </c>
      <c r="F6083" s="47">
        <v>18336</v>
      </c>
      <c r="G6083" s="47">
        <v>15916</v>
      </c>
    </row>
    <row r="6084" spans="3:7">
      <c r="C6084" s="49">
        <f t="shared" ref="C6084:C6147" si="97">MONTH(D6084)</f>
        <v>9</v>
      </c>
      <c r="D6084" s="48">
        <v>42623</v>
      </c>
      <c r="E6084" s="47">
        <v>10</v>
      </c>
      <c r="F6084" s="47">
        <v>19318</v>
      </c>
      <c r="G6084" s="47">
        <v>16557</v>
      </c>
    </row>
    <row r="6085" spans="3:7">
      <c r="C6085" s="49">
        <f t="shared" si="97"/>
        <v>9</v>
      </c>
      <c r="D6085" s="48">
        <v>42623</v>
      </c>
      <c r="E6085" s="47">
        <v>11</v>
      </c>
      <c r="F6085" s="47">
        <v>19965</v>
      </c>
      <c r="G6085" s="47">
        <v>17076</v>
      </c>
    </row>
    <row r="6086" spans="3:7">
      <c r="C6086" s="49">
        <f t="shared" si="97"/>
        <v>9</v>
      </c>
      <c r="D6086" s="48">
        <v>42623</v>
      </c>
      <c r="E6086" s="47">
        <v>12</v>
      </c>
      <c r="F6086" s="47">
        <v>20377</v>
      </c>
      <c r="G6086" s="47">
        <v>17411</v>
      </c>
    </row>
    <row r="6087" spans="3:7">
      <c r="C6087" s="49">
        <f t="shared" si="97"/>
        <v>9</v>
      </c>
      <c r="D6087" s="48">
        <v>42623</v>
      </c>
      <c r="E6087" s="47">
        <v>13</v>
      </c>
      <c r="F6087" s="47">
        <v>20367</v>
      </c>
      <c r="G6087" s="47">
        <v>17699</v>
      </c>
    </row>
    <row r="6088" spans="3:7">
      <c r="C6088" s="49">
        <f t="shared" si="97"/>
        <v>9</v>
      </c>
      <c r="D6088" s="48">
        <v>42623</v>
      </c>
      <c r="E6088" s="47">
        <v>14</v>
      </c>
      <c r="F6088" s="47">
        <v>20634</v>
      </c>
      <c r="G6088" s="47">
        <v>18022</v>
      </c>
    </row>
    <row r="6089" spans="3:7">
      <c r="C6089" s="49">
        <f t="shared" si="97"/>
        <v>9</v>
      </c>
      <c r="D6089" s="48">
        <v>42623</v>
      </c>
      <c r="E6089" s="47">
        <v>15</v>
      </c>
      <c r="F6089" s="47">
        <v>20887</v>
      </c>
      <c r="G6089" s="47">
        <v>18371</v>
      </c>
    </row>
    <row r="6090" spans="3:7">
      <c r="C6090" s="49">
        <f t="shared" si="97"/>
        <v>9</v>
      </c>
      <c r="D6090" s="48">
        <v>42623</v>
      </c>
      <c r="E6090" s="47">
        <v>16</v>
      </c>
      <c r="F6090" s="47">
        <v>21357</v>
      </c>
      <c r="G6090" s="47">
        <v>18733</v>
      </c>
    </row>
    <row r="6091" spans="3:7">
      <c r="C6091" s="49">
        <f t="shared" si="97"/>
        <v>9</v>
      </c>
      <c r="D6091" s="48">
        <v>42623</v>
      </c>
      <c r="E6091" s="47">
        <v>17</v>
      </c>
      <c r="F6091" s="47">
        <v>21340</v>
      </c>
      <c r="G6091" s="47">
        <v>18828</v>
      </c>
    </row>
    <row r="6092" spans="3:7">
      <c r="C6092" s="49">
        <f t="shared" si="97"/>
        <v>9</v>
      </c>
      <c r="D6092" s="48">
        <v>42623</v>
      </c>
      <c r="E6092" s="47">
        <v>18</v>
      </c>
      <c r="F6092" s="47">
        <v>21167</v>
      </c>
      <c r="G6092" s="47">
        <v>18709</v>
      </c>
    </row>
    <row r="6093" spans="3:7">
      <c r="C6093" s="49">
        <f t="shared" si="97"/>
        <v>9</v>
      </c>
      <c r="D6093" s="48">
        <v>42623</v>
      </c>
      <c r="E6093" s="47">
        <v>19</v>
      </c>
      <c r="F6093" s="47">
        <v>20813</v>
      </c>
      <c r="G6093" s="47">
        <v>18496</v>
      </c>
    </row>
    <row r="6094" spans="3:7">
      <c r="C6094" s="49">
        <f t="shared" si="97"/>
        <v>9</v>
      </c>
      <c r="D6094" s="48">
        <v>42623</v>
      </c>
      <c r="E6094" s="47">
        <v>20</v>
      </c>
      <c r="F6094" s="47">
        <v>20797</v>
      </c>
      <c r="G6094" s="47">
        <v>18450</v>
      </c>
    </row>
    <row r="6095" spans="3:7">
      <c r="C6095" s="49">
        <f t="shared" si="97"/>
        <v>9</v>
      </c>
      <c r="D6095" s="48">
        <v>42623</v>
      </c>
      <c r="E6095" s="47">
        <v>21</v>
      </c>
      <c r="F6095" s="47">
        <v>20018</v>
      </c>
      <c r="G6095" s="47">
        <v>17665</v>
      </c>
    </row>
    <row r="6096" spans="3:7">
      <c r="C6096" s="49">
        <f t="shared" si="97"/>
        <v>9</v>
      </c>
      <c r="D6096" s="48">
        <v>42623</v>
      </c>
      <c r="E6096" s="47">
        <v>22</v>
      </c>
      <c r="F6096" s="47">
        <v>18866</v>
      </c>
      <c r="G6096" s="47">
        <v>16501</v>
      </c>
    </row>
    <row r="6097" spans="3:7">
      <c r="C6097" s="49">
        <f t="shared" si="97"/>
        <v>9</v>
      </c>
      <c r="D6097" s="48">
        <v>42623</v>
      </c>
      <c r="E6097" s="47">
        <v>23</v>
      </c>
      <c r="F6097" s="47">
        <v>17885</v>
      </c>
      <c r="G6097" s="47">
        <v>15163</v>
      </c>
    </row>
    <row r="6098" spans="3:7">
      <c r="C6098" s="49">
        <f t="shared" si="97"/>
        <v>9</v>
      </c>
      <c r="D6098" s="48">
        <v>42623</v>
      </c>
      <c r="E6098" s="47">
        <v>24</v>
      </c>
      <c r="F6098" s="47">
        <v>16856</v>
      </c>
      <c r="G6098" s="47">
        <v>13948</v>
      </c>
    </row>
    <row r="6099" spans="3:7">
      <c r="C6099" s="49">
        <f t="shared" si="97"/>
        <v>9</v>
      </c>
      <c r="D6099" s="48">
        <v>42624</v>
      </c>
      <c r="E6099" s="47">
        <v>1</v>
      </c>
      <c r="F6099" s="47">
        <v>16135</v>
      </c>
      <c r="G6099" s="47">
        <v>13221</v>
      </c>
    </row>
    <row r="6100" spans="3:7">
      <c r="C6100" s="49">
        <f t="shared" si="97"/>
        <v>9</v>
      </c>
      <c r="D6100" s="48">
        <v>42624</v>
      </c>
      <c r="E6100" s="47">
        <v>2</v>
      </c>
      <c r="F6100" s="47">
        <v>15467</v>
      </c>
      <c r="G6100" s="47">
        <v>12628</v>
      </c>
    </row>
    <row r="6101" spans="3:7">
      <c r="C6101" s="49">
        <f t="shared" si="97"/>
        <v>9</v>
      </c>
      <c r="D6101" s="48">
        <v>42624</v>
      </c>
      <c r="E6101" s="47">
        <v>3</v>
      </c>
      <c r="F6101" s="47">
        <v>15122</v>
      </c>
      <c r="G6101" s="47">
        <v>12199</v>
      </c>
    </row>
    <row r="6102" spans="3:7">
      <c r="C6102" s="49">
        <f t="shared" si="97"/>
        <v>9</v>
      </c>
      <c r="D6102" s="48">
        <v>42624</v>
      </c>
      <c r="E6102" s="47">
        <v>4</v>
      </c>
      <c r="F6102" s="47">
        <v>14787</v>
      </c>
      <c r="G6102" s="47">
        <v>11950</v>
      </c>
    </row>
    <row r="6103" spans="3:7">
      <c r="C6103" s="49">
        <f t="shared" si="97"/>
        <v>9</v>
      </c>
      <c r="D6103" s="48">
        <v>42624</v>
      </c>
      <c r="E6103" s="47">
        <v>5</v>
      </c>
      <c r="F6103" s="47">
        <v>14953</v>
      </c>
      <c r="G6103" s="47">
        <v>11962</v>
      </c>
    </row>
    <row r="6104" spans="3:7">
      <c r="C6104" s="49">
        <f t="shared" si="97"/>
        <v>9</v>
      </c>
      <c r="D6104" s="48">
        <v>42624</v>
      </c>
      <c r="E6104" s="47">
        <v>6</v>
      </c>
      <c r="F6104" s="47">
        <v>15248</v>
      </c>
      <c r="G6104" s="47">
        <v>12174</v>
      </c>
    </row>
    <row r="6105" spans="3:7">
      <c r="C6105" s="49">
        <f t="shared" si="97"/>
        <v>9</v>
      </c>
      <c r="D6105" s="48">
        <v>42624</v>
      </c>
      <c r="E6105" s="47">
        <v>7</v>
      </c>
      <c r="F6105" s="47">
        <v>15294</v>
      </c>
      <c r="G6105" s="47">
        <v>12385</v>
      </c>
    </row>
    <row r="6106" spans="3:7">
      <c r="C6106" s="49">
        <f t="shared" si="97"/>
        <v>9</v>
      </c>
      <c r="D6106" s="48">
        <v>42624</v>
      </c>
      <c r="E6106" s="47">
        <v>8</v>
      </c>
      <c r="F6106" s="47">
        <v>15894</v>
      </c>
      <c r="G6106" s="47">
        <v>13101</v>
      </c>
    </row>
    <row r="6107" spans="3:7">
      <c r="C6107" s="49">
        <f t="shared" si="97"/>
        <v>9</v>
      </c>
      <c r="D6107" s="48">
        <v>42624</v>
      </c>
      <c r="E6107" s="47">
        <v>9</v>
      </c>
      <c r="F6107" s="47">
        <v>16509</v>
      </c>
      <c r="G6107" s="47">
        <v>13609</v>
      </c>
    </row>
    <row r="6108" spans="3:7">
      <c r="C6108" s="49">
        <f t="shared" si="97"/>
        <v>9</v>
      </c>
      <c r="D6108" s="48">
        <v>42624</v>
      </c>
      <c r="E6108" s="47">
        <v>10</v>
      </c>
      <c r="F6108" s="47">
        <v>16709</v>
      </c>
      <c r="G6108" s="47">
        <v>13952</v>
      </c>
    </row>
    <row r="6109" spans="3:7">
      <c r="C6109" s="49">
        <f t="shared" si="97"/>
        <v>9</v>
      </c>
      <c r="D6109" s="48">
        <v>42624</v>
      </c>
      <c r="E6109" s="47">
        <v>11</v>
      </c>
      <c r="F6109" s="47">
        <v>17070</v>
      </c>
      <c r="G6109" s="47">
        <v>14216</v>
      </c>
    </row>
    <row r="6110" spans="3:7">
      <c r="C6110" s="49">
        <f t="shared" si="97"/>
        <v>9</v>
      </c>
      <c r="D6110" s="48">
        <v>42624</v>
      </c>
      <c r="E6110" s="47">
        <v>12</v>
      </c>
      <c r="F6110" s="47">
        <v>17074</v>
      </c>
      <c r="G6110" s="47">
        <v>14299</v>
      </c>
    </row>
    <row r="6111" spans="3:7">
      <c r="C6111" s="49">
        <f t="shared" si="97"/>
        <v>9</v>
      </c>
      <c r="D6111" s="48">
        <v>42624</v>
      </c>
      <c r="E6111" s="47">
        <v>13</v>
      </c>
      <c r="F6111" s="47">
        <v>17346</v>
      </c>
      <c r="G6111" s="47">
        <v>14377</v>
      </c>
    </row>
    <row r="6112" spans="3:7">
      <c r="C6112" s="49">
        <f t="shared" si="97"/>
        <v>9</v>
      </c>
      <c r="D6112" s="48">
        <v>42624</v>
      </c>
      <c r="E6112" s="47">
        <v>14</v>
      </c>
      <c r="F6112" s="47">
        <v>17430</v>
      </c>
      <c r="G6112" s="47">
        <v>14432</v>
      </c>
    </row>
    <row r="6113" spans="3:7">
      <c r="C6113" s="49">
        <f t="shared" si="97"/>
        <v>9</v>
      </c>
      <c r="D6113" s="48">
        <v>42624</v>
      </c>
      <c r="E6113" s="47">
        <v>15</v>
      </c>
      <c r="F6113" s="47">
        <v>17448</v>
      </c>
      <c r="G6113" s="47">
        <v>14594</v>
      </c>
    </row>
    <row r="6114" spans="3:7">
      <c r="C6114" s="49">
        <f t="shared" si="97"/>
        <v>9</v>
      </c>
      <c r="D6114" s="48">
        <v>42624</v>
      </c>
      <c r="E6114" s="47">
        <v>16</v>
      </c>
      <c r="F6114" s="47">
        <v>17759</v>
      </c>
      <c r="G6114" s="47">
        <v>15124</v>
      </c>
    </row>
    <row r="6115" spans="3:7">
      <c r="C6115" s="49">
        <f t="shared" si="97"/>
        <v>9</v>
      </c>
      <c r="D6115" s="48">
        <v>42624</v>
      </c>
      <c r="E6115" s="47">
        <v>17</v>
      </c>
      <c r="F6115" s="47">
        <v>18536</v>
      </c>
      <c r="G6115" s="47">
        <v>15851</v>
      </c>
    </row>
    <row r="6116" spans="3:7">
      <c r="C6116" s="49">
        <f t="shared" si="97"/>
        <v>9</v>
      </c>
      <c r="D6116" s="48">
        <v>42624</v>
      </c>
      <c r="E6116" s="47">
        <v>18</v>
      </c>
      <c r="F6116" s="47">
        <v>18865</v>
      </c>
      <c r="G6116" s="47">
        <v>16109</v>
      </c>
    </row>
    <row r="6117" spans="3:7">
      <c r="C6117" s="49">
        <f t="shared" si="97"/>
        <v>9</v>
      </c>
      <c r="D6117" s="48">
        <v>42624</v>
      </c>
      <c r="E6117" s="47">
        <v>19</v>
      </c>
      <c r="F6117" s="47">
        <v>18593</v>
      </c>
      <c r="G6117" s="47">
        <v>16237</v>
      </c>
    </row>
    <row r="6118" spans="3:7">
      <c r="C6118" s="49">
        <f t="shared" si="97"/>
        <v>9</v>
      </c>
      <c r="D6118" s="48">
        <v>42624</v>
      </c>
      <c r="E6118" s="47">
        <v>20</v>
      </c>
      <c r="F6118" s="47">
        <v>18707</v>
      </c>
      <c r="G6118" s="47">
        <v>16463</v>
      </c>
    </row>
    <row r="6119" spans="3:7">
      <c r="C6119" s="49">
        <f t="shared" si="97"/>
        <v>9</v>
      </c>
      <c r="D6119" s="48">
        <v>42624</v>
      </c>
      <c r="E6119" s="47">
        <v>21</v>
      </c>
      <c r="F6119" s="47">
        <v>18079</v>
      </c>
      <c r="G6119" s="47">
        <v>15804</v>
      </c>
    </row>
    <row r="6120" spans="3:7">
      <c r="C6120" s="49">
        <f t="shared" si="97"/>
        <v>9</v>
      </c>
      <c r="D6120" s="48">
        <v>42624</v>
      </c>
      <c r="E6120" s="47">
        <v>22</v>
      </c>
      <c r="F6120" s="47">
        <v>17054</v>
      </c>
      <c r="G6120" s="47">
        <v>14758</v>
      </c>
    </row>
    <row r="6121" spans="3:7">
      <c r="C6121" s="49">
        <f t="shared" si="97"/>
        <v>9</v>
      </c>
      <c r="D6121" s="48">
        <v>42624</v>
      </c>
      <c r="E6121" s="47">
        <v>23</v>
      </c>
      <c r="F6121" s="47">
        <v>16508</v>
      </c>
      <c r="G6121" s="47">
        <v>13807</v>
      </c>
    </row>
    <row r="6122" spans="3:7">
      <c r="C6122" s="49">
        <f t="shared" si="97"/>
        <v>9</v>
      </c>
      <c r="D6122" s="48">
        <v>42624</v>
      </c>
      <c r="E6122" s="47">
        <v>24</v>
      </c>
      <c r="F6122" s="47">
        <v>15722</v>
      </c>
      <c r="G6122" s="47">
        <v>12942</v>
      </c>
    </row>
    <row r="6123" spans="3:7">
      <c r="C6123" s="49">
        <f t="shared" si="97"/>
        <v>9</v>
      </c>
      <c r="D6123" s="48">
        <v>42625</v>
      </c>
      <c r="E6123" s="47">
        <v>1</v>
      </c>
      <c r="F6123" s="47">
        <v>15722</v>
      </c>
      <c r="G6123" s="47">
        <v>12441</v>
      </c>
    </row>
    <row r="6124" spans="3:7">
      <c r="C6124" s="49">
        <f t="shared" si="97"/>
        <v>9</v>
      </c>
      <c r="D6124" s="48">
        <v>42625</v>
      </c>
      <c r="E6124" s="47">
        <v>2</v>
      </c>
      <c r="F6124" s="47">
        <v>15351</v>
      </c>
      <c r="G6124" s="47">
        <v>12091</v>
      </c>
    </row>
    <row r="6125" spans="3:7">
      <c r="C6125" s="49">
        <f t="shared" si="97"/>
        <v>9</v>
      </c>
      <c r="D6125" s="48">
        <v>42625</v>
      </c>
      <c r="E6125" s="47">
        <v>3</v>
      </c>
      <c r="F6125" s="47">
        <v>15087</v>
      </c>
      <c r="G6125" s="47">
        <v>11918</v>
      </c>
    </row>
    <row r="6126" spans="3:7">
      <c r="C6126" s="49">
        <f t="shared" si="97"/>
        <v>9</v>
      </c>
      <c r="D6126" s="48">
        <v>42625</v>
      </c>
      <c r="E6126" s="47">
        <v>4</v>
      </c>
      <c r="F6126" s="47">
        <v>15189</v>
      </c>
      <c r="G6126" s="47">
        <v>12007</v>
      </c>
    </row>
    <row r="6127" spans="3:7">
      <c r="C6127" s="49">
        <f t="shared" si="97"/>
        <v>9</v>
      </c>
      <c r="D6127" s="48">
        <v>42625</v>
      </c>
      <c r="E6127" s="47">
        <v>5</v>
      </c>
      <c r="F6127" s="47">
        <v>14896</v>
      </c>
      <c r="G6127" s="47">
        <v>12501</v>
      </c>
    </row>
    <row r="6128" spans="3:7">
      <c r="C6128" s="49">
        <f t="shared" si="97"/>
        <v>9</v>
      </c>
      <c r="D6128" s="48">
        <v>42625</v>
      </c>
      <c r="E6128" s="47">
        <v>6</v>
      </c>
      <c r="F6128" s="47">
        <v>16008</v>
      </c>
      <c r="G6128" s="47">
        <v>13729</v>
      </c>
    </row>
    <row r="6129" spans="3:7">
      <c r="C6129" s="49">
        <f t="shared" si="97"/>
        <v>9</v>
      </c>
      <c r="D6129" s="48">
        <v>42625</v>
      </c>
      <c r="E6129" s="47">
        <v>7</v>
      </c>
      <c r="F6129" s="47">
        <v>16872</v>
      </c>
      <c r="G6129" s="47">
        <v>14625</v>
      </c>
    </row>
    <row r="6130" spans="3:7">
      <c r="C6130" s="49">
        <f t="shared" si="97"/>
        <v>9</v>
      </c>
      <c r="D6130" s="48">
        <v>42625</v>
      </c>
      <c r="E6130" s="47">
        <v>8</v>
      </c>
      <c r="F6130" s="47">
        <v>17129</v>
      </c>
      <c r="G6130" s="47">
        <v>14919</v>
      </c>
    </row>
    <row r="6131" spans="3:7">
      <c r="C6131" s="49">
        <f t="shared" si="97"/>
        <v>9</v>
      </c>
      <c r="D6131" s="48">
        <v>42625</v>
      </c>
      <c r="E6131" s="47">
        <v>9</v>
      </c>
      <c r="F6131" s="47">
        <v>17336</v>
      </c>
      <c r="G6131" s="47">
        <v>15010</v>
      </c>
    </row>
    <row r="6132" spans="3:7">
      <c r="C6132" s="49">
        <f t="shared" si="97"/>
        <v>9</v>
      </c>
      <c r="D6132" s="48">
        <v>42625</v>
      </c>
      <c r="E6132" s="47">
        <v>10</v>
      </c>
      <c r="F6132" s="47">
        <v>17695</v>
      </c>
      <c r="G6132" s="47">
        <v>15452</v>
      </c>
    </row>
    <row r="6133" spans="3:7">
      <c r="C6133" s="49">
        <f t="shared" si="97"/>
        <v>9</v>
      </c>
      <c r="D6133" s="48">
        <v>42625</v>
      </c>
      <c r="E6133" s="47">
        <v>11</v>
      </c>
      <c r="F6133" s="47">
        <v>17990</v>
      </c>
      <c r="G6133" s="47">
        <v>15657</v>
      </c>
    </row>
    <row r="6134" spans="3:7">
      <c r="C6134" s="49">
        <f t="shared" si="97"/>
        <v>9</v>
      </c>
      <c r="D6134" s="48">
        <v>42625</v>
      </c>
      <c r="E6134" s="47">
        <v>12</v>
      </c>
      <c r="F6134" s="47">
        <v>17985</v>
      </c>
      <c r="G6134" s="47">
        <v>15838</v>
      </c>
    </row>
    <row r="6135" spans="3:7">
      <c r="C6135" s="49">
        <f t="shared" si="97"/>
        <v>9</v>
      </c>
      <c r="D6135" s="48">
        <v>42625</v>
      </c>
      <c r="E6135" s="47">
        <v>13</v>
      </c>
      <c r="F6135" s="47">
        <v>18258</v>
      </c>
      <c r="G6135" s="47">
        <v>16090</v>
      </c>
    </row>
    <row r="6136" spans="3:7">
      <c r="C6136" s="49">
        <f t="shared" si="97"/>
        <v>9</v>
      </c>
      <c r="D6136" s="48">
        <v>42625</v>
      </c>
      <c r="E6136" s="47">
        <v>14</v>
      </c>
      <c r="F6136" s="47">
        <v>18341</v>
      </c>
      <c r="G6136" s="47">
        <v>16229</v>
      </c>
    </row>
    <row r="6137" spans="3:7">
      <c r="C6137" s="49">
        <f t="shared" si="97"/>
        <v>9</v>
      </c>
      <c r="D6137" s="48">
        <v>42625</v>
      </c>
      <c r="E6137" s="47">
        <v>15</v>
      </c>
      <c r="F6137" s="47">
        <v>18387</v>
      </c>
      <c r="G6137" s="47">
        <v>16311</v>
      </c>
    </row>
    <row r="6138" spans="3:7">
      <c r="C6138" s="49">
        <f t="shared" si="97"/>
        <v>9</v>
      </c>
      <c r="D6138" s="48">
        <v>42625</v>
      </c>
      <c r="E6138" s="47">
        <v>16</v>
      </c>
      <c r="F6138" s="47">
        <v>19053</v>
      </c>
      <c r="G6138" s="47">
        <v>17003</v>
      </c>
    </row>
    <row r="6139" spans="3:7">
      <c r="C6139" s="49">
        <f t="shared" si="97"/>
        <v>9</v>
      </c>
      <c r="D6139" s="48">
        <v>42625</v>
      </c>
      <c r="E6139" s="47">
        <v>17</v>
      </c>
      <c r="F6139" s="47">
        <v>19810</v>
      </c>
      <c r="G6139" s="47">
        <v>17727</v>
      </c>
    </row>
    <row r="6140" spans="3:7">
      <c r="C6140" s="49">
        <f t="shared" si="97"/>
        <v>9</v>
      </c>
      <c r="D6140" s="48">
        <v>42625</v>
      </c>
      <c r="E6140" s="47">
        <v>18</v>
      </c>
      <c r="F6140" s="47">
        <v>19822</v>
      </c>
      <c r="G6140" s="47">
        <v>17750</v>
      </c>
    </row>
    <row r="6141" spans="3:7">
      <c r="C6141" s="49">
        <f t="shared" si="97"/>
        <v>9</v>
      </c>
      <c r="D6141" s="48">
        <v>42625</v>
      </c>
      <c r="E6141" s="47">
        <v>19</v>
      </c>
      <c r="F6141" s="47">
        <v>19982</v>
      </c>
      <c r="G6141" s="47">
        <v>18012</v>
      </c>
    </row>
    <row r="6142" spans="3:7">
      <c r="C6142" s="49">
        <f t="shared" si="97"/>
        <v>9</v>
      </c>
      <c r="D6142" s="48">
        <v>42625</v>
      </c>
      <c r="E6142" s="47">
        <v>20</v>
      </c>
      <c r="F6142" s="47">
        <v>19868</v>
      </c>
      <c r="G6142" s="47">
        <v>17913</v>
      </c>
    </row>
    <row r="6143" spans="3:7">
      <c r="C6143" s="49">
        <f t="shared" si="97"/>
        <v>9</v>
      </c>
      <c r="D6143" s="48">
        <v>42625</v>
      </c>
      <c r="E6143" s="47">
        <v>21</v>
      </c>
      <c r="F6143" s="47">
        <v>19069</v>
      </c>
      <c r="G6143" s="47">
        <v>17044</v>
      </c>
    </row>
    <row r="6144" spans="3:7">
      <c r="C6144" s="49">
        <f t="shared" si="97"/>
        <v>9</v>
      </c>
      <c r="D6144" s="48">
        <v>42625</v>
      </c>
      <c r="E6144" s="47">
        <v>22</v>
      </c>
      <c r="F6144" s="47">
        <v>17671</v>
      </c>
      <c r="G6144" s="47">
        <v>15635</v>
      </c>
    </row>
    <row r="6145" spans="3:7">
      <c r="C6145" s="49">
        <f t="shared" si="97"/>
        <v>9</v>
      </c>
      <c r="D6145" s="48">
        <v>42625</v>
      </c>
      <c r="E6145" s="47">
        <v>23</v>
      </c>
      <c r="F6145" s="47">
        <v>16452</v>
      </c>
      <c r="G6145" s="47">
        <v>14376</v>
      </c>
    </row>
    <row r="6146" spans="3:7">
      <c r="C6146" s="49">
        <f t="shared" si="97"/>
        <v>9</v>
      </c>
      <c r="D6146" s="48">
        <v>42625</v>
      </c>
      <c r="E6146" s="47">
        <v>24</v>
      </c>
      <c r="F6146" s="47">
        <v>15426</v>
      </c>
      <c r="G6146" s="47">
        <v>13294</v>
      </c>
    </row>
    <row r="6147" spans="3:7">
      <c r="C6147" s="49">
        <f t="shared" si="97"/>
        <v>9</v>
      </c>
      <c r="D6147" s="48">
        <v>42626</v>
      </c>
      <c r="E6147" s="47">
        <v>1</v>
      </c>
      <c r="F6147" s="47">
        <v>14909</v>
      </c>
      <c r="G6147" s="47">
        <v>12669</v>
      </c>
    </row>
    <row r="6148" spans="3:7">
      <c r="C6148" s="49">
        <f t="shared" ref="C6148:C6211" si="98">MONTH(D6148)</f>
        <v>9</v>
      </c>
      <c r="D6148" s="48">
        <v>42626</v>
      </c>
      <c r="E6148" s="47">
        <v>2</v>
      </c>
      <c r="F6148" s="47">
        <v>14581</v>
      </c>
      <c r="G6148" s="47">
        <v>12358</v>
      </c>
    </row>
    <row r="6149" spans="3:7">
      <c r="C6149" s="49">
        <f t="shared" si="98"/>
        <v>9</v>
      </c>
      <c r="D6149" s="48">
        <v>42626</v>
      </c>
      <c r="E6149" s="47">
        <v>3</v>
      </c>
      <c r="F6149" s="47">
        <v>14430</v>
      </c>
      <c r="G6149" s="47">
        <v>12136</v>
      </c>
    </row>
    <row r="6150" spans="3:7">
      <c r="C6150" s="49">
        <f t="shared" si="98"/>
        <v>9</v>
      </c>
      <c r="D6150" s="48">
        <v>42626</v>
      </c>
      <c r="E6150" s="47">
        <v>4</v>
      </c>
      <c r="F6150" s="47">
        <v>14395</v>
      </c>
      <c r="G6150" s="47">
        <v>12098</v>
      </c>
    </row>
    <row r="6151" spans="3:7">
      <c r="C6151" s="49">
        <f t="shared" si="98"/>
        <v>9</v>
      </c>
      <c r="D6151" s="48">
        <v>42626</v>
      </c>
      <c r="E6151" s="47">
        <v>5</v>
      </c>
      <c r="F6151" s="47">
        <v>14790</v>
      </c>
      <c r="G6151" s="47">
        <v>12570</v>
      </c>
    </row>
    <row r="6152" spans="3:7">
      <c r="C6152" s="49">
        <f t="shared" si="98"/>
        <v>9</v>
      </c>
      <c r="D6152" s="48">
        <v>42626</v>
      </c>
      <c r="E6152" s="47">
        <v>6</v>
      </c>
      <c r="F6152" s="47">
        <v>16052</v>
      </c>
      <c r="G6152" s="47">
        <v>13850</v>
      </c>
    </row>
    <row r="6153" spans="3:7">
      <c r="C6153" s="49">
        <f t="shared" si="98"/>
        <v>9</v>
      </c>
      <c r="D6153" s="48">
        <v>42626</v>
      </c>
      <c r="E6153" s="47">
        <v>7</v>
      </c>
      <c r="F6153" s="47">
        <v>17166</v>
      </c>
      <c r="G6153" s="47">
        <v>15093</v>
      </c>
    </row>
    <row r="6154" spans="3:7">
      <c r="C6154" s="49">
        <f t="shared" si="98"/>
        <v>9</v>
      </c>
      <c r="D6154" s="48">
        <v>42626</v>
      </c>
      <c r="E6154" s="47">
        <v>8</v>
      </c>
      <c r="F6154" s="47">
        <v>17659</v>
      </c>
      <c r="G6154" s="47">
        <v>15473</v>
      </c>
    </row>
    <row r="6155" spans="3:7">
      <c r="C6155" s="49">
        <f t="shared" si="98"/>
        <v>9</v>
      </c>
      <c r="D6155" s="48">
        <v>42626</v>
      </c>
      <c r="E6155" s="47">
        <v>9</v>
      </c>
      <c r="F6155" s="47">
        <v>17847</v>
      </c>
      <c r="G6155" s="47">
        <v>15753</v>
      </c>
    </row>
    <row r="6156" spans="3:7">
      <c r="C6156" s="49">
        <f t="shared" si="98"/>
        <v>9</v>
      </c>
      <c r="D6156" s="48">
        <v>42626</v>
      </c>
      <c r="E6156" s="47">
        <v>10</v>
      </c>
      <c r="F6156" s="47">
        <v>18287</v>
      </c>
      <c r="G6156" s="47">
        <v>16136</v>
      </c>
    </row>
    <row r="6157" spans="3:7">
      <c r="C6157" s="49">
        <f t="shared" si="98"/>
        <v>9</v>
      </c>
      <c r="D6157" s="48">
        <v>42626</v>
      </c>
      <c r="E6157" s="47">
        <v>11</v>
      </c>
      <c r="F6157" s="47">
        <v>18661</v>
      </c>
      <c r="G6157" s="47">
        <v>16456</v>
      </c>
    </row>
    <row r="6158" spans="3:7">
      <c r="C6158" s="49">
        <f t="shared" si="98"/>
        <v>9</v>
      </c>
      <c r="D6158" s="48">
        <v>42626</v>
      </c>
      <c r="E6158" s="47">
        <v>12</v>
      </c>
      <c r="F6158" s="47">
        <v>18876</v>
      </c>
      <c r="G6158" s="47">
        <v>16682</v>
      </c>
    </row>
    <row r="6159" spans="3:7">
      <c r="C6159" s="49">
        <f t="shared" si="98"/>
        <v>9</v>
      </c>
      <c r="D6159" s="48">
        <v>42626</v>
      </c>
      <c r="E6159" s="47">
        <v>13</v>
      </c>
      <c r="F6159" s="47">
        <v>19168</v>
      </c>
      <c r="G6159" s="47">
        <v>16987</v>
      </c>
    </row>
    <row r="6160" spans="3:7">
      <c r="C6160" s="49">
        <f t="shared" si="98"/>
        <v>9</v>
      </c>
      <c r="D6160" s="48">
        <v>42626</v>
      </c>
      <c r="E6160" s="47">
        <v>14</v>
      </c>
      <c r="F6160" s="47">
        <v>19563</v>
      </c>
      <c r="G6160" s="47">
        <v>17320</v>
      </c>
    </row>
    <row r="6161" spans="3:7">
      <c r="C6161" s="49">
        <f t="shared" si="98"/>
        <v>9</v>
      </c>
      <c r="D6161" s="48">
        <v>42626</v>
      </c>
      <c r="E6161" s="47">
        <v>15</v>
      </c>
      <c r="F6161" s="47">
        <v>20030</v>
      </c>
      <c r="G6161" s="47">
        <v>17743</v>
      </c>
    </row>
    <row r="6162" spans="3:7">
      <c r="C6162" s="49">
        <f t="shared" si="98"/>
        <v>9</v>
      </c>
      <c r="D6162" s="48">
        <v>42626</v>
      </c>
      <c r="E6162" s="47">
        <v>16</v>
      </c>
      <c r="F6162" s="47">
        <v>20758</v>
      </c>
      <c r="G6162" s="47">
        <v>18298</v>
      </c>
    </row>
    <row r="6163" spans="3:7">
      <c r="C6163" s="49">
        <f t="shared" si="98"/>
        <v>9</v>
      </c>
      <c r="D6163" s="48">
        <v>42626</v>
      </c>
      <c r="E6163" s="47">
        <v>17</v>
      </c>
      <c r="F6163" s="47">
        <v>21209</v>
      </c>
      <c r="G6163" s="47">
        <v>18841</v>
      </c>
    </row>
    <row r="6164" spans="3:7">
      <c r="C6164" s="49">
        <f t="shared" si="98"/>
        <v>9</v>
      </c>
      <c r="D6164" s="48">
        <v>42626</v>
      </c>
      <c r="E6164" s="47">
        <v>18</v>
      </c>
      <c r="F6164" s="47">
        <v>21133</v>
      </c>
      <c r="G6164" s="47">
        <v>18797</v>
      </c>
    </row>
    <row r="6165" spans="3:7">
      <c r="C6165" s="49">
        <f t="shared" si="98"/>
        <v>9</v>
      </c>
      <c r="D6165" s="48">
        <v>42626</v>
      </c>
      <c r="E6165" s="47">
        <v>19</v>
      </c>
      <c r="F6165" s="47">
        <v>20992</v>
      </c>
      <c r="G6165" s="47">
        <v>18887</v>
      </c>
    </row>
    <row r="6166" spans="3:7">
      <c r="C6166" s="49">
        <f t="shared" si="98"/>
        <v>9</v>
      </c>
      <c r="D6166" s="48">
        <v>42626</v>
      </c>
      <c r="E6166" s="47">
        <v>20</v>
      </c>
      <c r="F6166" s="47">
        <v>21171</v>
      </c>
      <c r="G6166" s="47">
        <v>19053</v>
      </c>
    </row>
    <row r="6167" spans="3:7">
      <c r="C6167" s="49">
        <f t="shared" si="98"/>
        <v>9</v>
      </c>
      <c r="D6167" s="48">
        <v>42626</v>
      </c>
      <c r="E6167" s="47">
        <v>21</v>
      </c>
      <c r="F6167" s="47">
        <v>20315</v>
      </c>
      <c r="G6167" s="47">
        <v>18221</v>
      </c>
    </row>
    <row r="6168" spans="3:7">
      <c r="C6168" s="49">
        <f t="shared" si="98"/>
        <v>9</v>
      </c>
      <c r="D6168" s="48">
        <v>42626</v>
      </c>
      <c r="E6168" s="47">
        <v>22</v>
      </c>
      <c r="F6168" s="47">
        <v>18907</v>
      </c>
      <c r="G6168" s="47">
        <v>16885</v>
      </c>
    </row>
    <row r="6169" spans="3:7">
      <c r="C6169" s="49">
        <f t="shared" si="98"/>
        <v>9</v>
      </c>
      <c r="D6169" s="48">
        <v>42626</v>
      </c>
      <c r="E6169" s="47">
        <v>23</v>
      </c>
      <c r="F6169" s="47">
        <v>17410</v>
      </c>
      <c r="G6169" s="47">
        <v>15392</v>
      </c>
    </row>
    <row r="6170" spans="3:7">
      <c r="C6170" s="49">
        <f t="shared" si="98"/>
        <v>9</v>
      </c>
      <c r="D6170" s="48">
        <v>42626</v>
      </c>
      <c r="E6170" s="47">
        <v>24</v>
      </c>
      <c r="F6170" s="47">
        <v>16555</v>
      </c>
      <c r="G6170" s="47">
        <v>14227</v>
      </c>
    </row>
    <row r="6171" spans="3:7">
      <c r="C6171" s="49">
        <f t="shared" si="98"/>
        <v>9</v>
      </c>
      <c r="D6171" s="48">
        <v>42627</v>
      </c>
      <c r="E6171" s="47">
        <v>1</v>
      </c>
      <c r="F6171" s="47">
        <v>15999</v>
      </c>
      <c r="G6171" s="47">
        <v>13672</v>
      </c>
    </row>
    <row r="6172" spans="3:7">
      <c r="C6172" s="49">
        <f t="shared" si="98"/>
        <v>9</v>
      </c>
      <c r="D6172" s="48">
        <v>42627</v>
      </c>
      <c r="E6172" s="47">
        <v>2</v>
      </c>
      <c r="F6172" s="47">
        <v>15555</v>
      </c>
      <c r="G6172" s="47">
        <v>13309</v>
      </c>
    </row>
    <row r="6173" spans="3:7">
      <c r="C6173" s="49">
        <f t="shared" si="98"/>
        <v>9</v>
      </c>
      <c r="D6173" s="48">
        <v>42627</v>
      </c>
      <c r="E6173" s="47">
        <v>3</v>
      </c>
      <c r="F6173" s="47">
        <v>15212</v>
      </c>
      <c r="G6173" s="47">
        <v>13066</v>
      </c>
    </row>
    <row r="6174" spans="3:7">
      <c r="C6174" s="49">
        <f t="shared" si="98"/>
        <v>9</v>
      </c>
      <c r="D6174" s="48">
        <v>42627</v>
      </c>
      <c r="E6174" s="47">
        <v>4</v>
      </c>
      <c r="F6174" s="47">
        <v>15180</v>
      </c>
      <c r="G6174" s="47">
        <v>13032</v>
      </c>
    </row>
    <row r="6175" spans="3:7">
      <c r="C6175" s="49">
        <f t="shared" si="98"/>
        <v>9</v>
      </c>
      <c r="D6175" s="48">
        <v>42627</v>
      </c>
      <c r="E6175" s="47">
        <v>5</v>
      </c>
      <c r="F6175" s="47">
        <v>15626</v>
      </c>
      <c r="G6175" s="47">
        <v>13404</v>
      </c>
    </row>
    <row r="6176" spans="3:7">
      <c r="C6176" s="49">
        <f t="shared" si="98"/>
        <v>9</v>
      </c>
      <c r="D6176" s="48">
        <v>42627</v>
      </c>
      <c r="E6176" s="47">
        <v>6</v>
      </c>
      <c r="F6176" s="47">
        <v>16801</v>
      </c>
      <c r="G6176" s="47">
        <v>14647</v>
      </c>
    </row>
    <row r="6177" spans="3:7">
      <c r="C6177" s="49">
        <f t="shared" si="98"/>
        <v>9</v>
      </c>
      <c r="D6177" s="48">
        <v>42627</v>
      </c>
      <c r="E6177" s="47">
        <v>7</v>
      </c>
      <c r="F6177" s="47">
        <v>17971</v>
      </c>
      <c r="G6177" s="47">
        <v>15951</v>
      </c>
    </row>
    <row r="6178" spans="3:7">
      <c r="C6178" s="49">
        <f t="shared" si="98"/>
        <v>9</v>
      </c>
      <c r="D6178" s="48">
        <v>42627</v>
      </c>
      <c r="E6178" s="47">
        <v>8</v>
      </c>
      <c r="F6178" s="47">
        <v>18128</v>
      </c>
      <c r="G6178" s="47">
        <v>16229</v>
      </c>
    </row>
    <row r="6179" spans="3:7">
      <c r="C6179" s="49">
        <f t="shared" si="98"/>
        <v>9</v>
      </c>
      <c r="D6179" s="48">
        <v>42627</v>
      </c>
      <c r="E6179" s="47">
        <v>9</v>
      </c>
      <c r="F6179" s="47">
        <v>18265</v>
      </c>
      <c r="G6179" s="47">
        <v>16350</v>
      </c>
    </row>
    <row r="6180" spans="3:7">
      <c r="C6180" s="49">
        <f t="shared" si="98"/>
        <v>9</v>
      </c>
      <c r="D6180" s="48">
        <v>42627</v>
      </c>
      <c r="E6180" s="47">
        <v>10</v>
      </c>
      <c r="F6180" s="47">
        <v>18502</v>
      </c>
      <c r="G6180" s="47">
        <v>16467</v>
      </c>
    </row>
    <row r="6181" spans="3:7">
      <c r="C6181" s="49">
        <f t="shared" si="98"/>
        <v>9</v>
      </c>
      <c r="D6181" s="48">
        <v>42627</v>
      </c>
      <c r="E6181" s="47">
        <v>11</v>
      </c>
      <c r="F6181" s="47">
        <v>18256</v>
      </c>
      <c r="G6181" s="47">
        <v>16356</v>
      </c>
    </row>
    <row r="6182" spans="3:7">
      <c r="C6182" s="49">
        <f t="shared" si="98"/>
        <v>9</v>
      </c>
      <c r="D6182" s="48">
        <v>42627</v>
      </c>
      <c r="E6182" s="47">
        <v>12</v>
      </c>
      <c r="F6182" s="47">
        <v>18130</v>
      </c>
      <c r="G6182" s="47">
        <v>16137</v>
      </c>
    </row>
    <row r="6183" spans="3:7">
      <c r="C6183" s="49">
        <f t="shared" si="98"/>
        <v>9</v>
      </c>
      <c r="D6183" s="48">
        <v>42627</v>
      </c>
      <c r="E6183" s="47">
        <v>13</v>
      </c>
      <c r="F6183" s="47">
        <v>17957</v>
      </c>
      <c r="G6183" s="47">
        <v>16115</v>
      </c>
    </row>
    <row r="6184" spans="3:7">
      <c r="C6184" s="49">
        <f t="shared" si="98"/>
        <v>9</v>
      </c>
      <c r="D6184" s="48">
        <v>42627</v>
      </c>
      <c r="E6184" s="47">
        <v>14</v>
      </c>
      <c r="F6184" s="47">
        <v>18305</v>
      </c>
      <c r="G6184" s="47">
        <v>16179</v>
      </c>
    </row>
    <row r="6185" spans="3:7">
      <c r="C6185" s="49">
        <f t="shared" si="98"/>
        <v>9</v>
      </c>
      <c r="D6185" s="48">
        <v>42627</v>
      </c>
      <c r="E6185" s="47">
        <v>15</v>
      </c>
      <c r="F6185" s="47">
        <v>18533</v>
      </c>
      <c r="G6185" s="47">
        <v>16324</v>
      </c>
    </row>
    <row r="6186" spans="3:7">
      <c r="C6186" s="49">
        <f t="shared" si="98"/>
        <v>9</v>
      </c>
      <c r="D6186" s="48">
        <v>42627</v>
      </c>
      <c r="E6186" s="47">
        <v>16</v>
      </c>
      <c r="F6186" s="47">
        <v>18834</v>
      </c>
      <c r="G6186" s="47">
        <v>16720</v>
      </c>
    </row>
    <row r="6187" spans="3:7">
      <c r="C6187" s="49">
        <f t="shared" si="98"/>
        <v>9</v>
      </c>
      <c r="D6187" s="48">
        <v>42627</v>
      </c>
      <c r="E6187" s="47">
        <v>17</v>
      </c>
      <c r="F6187" s="47">
        <v>19234</v>
      </c>
      <c r="G6187" s="47">
        <v>17082</v>
      </c>
    </row>
    <row r="6188" spans="3:7">
      <c r="C6188" s="49">
        <f t="shared" si="98"/>
        <v>9</v>
      </c>
      <c r="D6188" s="48">
        <v>42627</v>
      </c>
      <c r="E6188" s="47">
        <v>18</v>
      </c>
      <c r="F6188" s="47">
        <v>19208</v>
      </c>
      <c r="G6188" s="47">
        <v>17106</v>
      </c>
    </row>
    <row r="6189" spans="3:7">
      <c r="C6189" s="49">
        <f t="shared" si="98"/>
        <v>9</v>
      </c>
      <c r="D6189" s="48">
        <v>42627</v>
      </c>
      <c r="E6189" s="47">
        <v>19</v>
      </c>
      <c r="F6189" s="47">
        <v>19401</v>
      </c>
      <c r="G6189" s="47">
        <v>17358</v>
      </c>
    </row>
    <row r="6190" spans="3:7">
      <c r="C6190" s="49">
        <f t="shared" si="98"/>
        <v>9</v>
      </c>
      <c r="D6190" s="48">
        <v>42627</v>
      </c>
      <c r="E6190" s="47">
        <v>20</v>
      </c>
      <c r="F6190" s="47">
        <v>19461</v>
      </c>
      <c r="G6190" s="47">
        <v>17439</v>
      </c>
    </row>
    <row r="6191" spans="3:7">
      <c r="C6191" s="49">
        <f t="shared" si="98"/>
        <v>9</v>
      </c>
      <c r="D6191" s="48">
        <v>42627</v>
      </c>
      <c r="E6191" s="47">
        <v>21</v>
      </c>
      <c r="F6191" s="47">
        <v>18464</v>
      </c>
      <c r="G6191" s="47">
        <v>16449</v>
      </c>
    </row>
    <row r="6192" spans="3:7">
      <c r="C6192" s="49">
        <f t="shared" si="98"/>
        <v>9</v>
      </c>
      <c r="D6192" s="48">
        <v>42627</v>
      </c>
      <c r="E6192" s="47">
        <v>22</v>
      </c>
      <c r="F6192" s="47">
        <v>17205</v>
      </c>
      <c r="G6192" s="47">
        <v>15149</v>
      </c>
    </row>
    <row r="6193" spans="3:7">
      <c r="C6193" s="49">
        <f t="shared" si="98"/>
        <v>9</v>
      </c>
      <c r="D6193" s="48">
        <v>42627</v>
      </c>
      <c r="E6193" s="47">
        <v>23</v>
      </c>
      <c r="F6193" s="47">
        <v>15948</v>
      </c>
      <c r="G6193" s="47">
        <v>13874</v>
      </c>
    </row>
    <row r="6194" spans="3:7">
      <c r="C6194" s="49">
        <f t="shared" si="98"/>
        <v>9</v>
      </c>
      <c r="D6194" s="48">
        <v>42627</v>
      </c>
      <c r="E6194" s="47">
        <v>24</v>
      </c>
      <c r="F6194" s="47">
        <v>14805</v>
      </c>
      <c r="G6194" s="47">
        <v>12692</v>
      </c>
    </row>
    <row r="6195" spans="3:7">
      <c r="C6195" s="49">
        <f t="shared" si="98"/>
        <v>9</v>
      </c>
      <c r="D6195" s="48">
        <v>42628</v>
      </c>
      <c r="E6195" s="47">
        <v>1</v>
      </c>
      <c r="F6195" s="47">
        <v>14545</v>
      </c>
      <c r="G6195" s="47">
        <v>12278</v>
      </c>
    </row>
    <row r="6196" spans="3:7">
      <c r="C6196" s="49">
        <f t="shared" si="98"/>
        <v>9</v>
      </c>
      <c r="D6196" s="48">
        <v>42628</v>
      </c>
      <c r="E6196" s="47">
        <v>2</v>
      </c>
      <c r="F6196" s="47">
        <v>14259</v>
      </c>
      <c r="G6196" s="47">
        <v>12004</v>
      </c>
    </row>
    <row r="6197" spans="3:7">
      <c r="C6197" s="49">
        <f t="shared" si="98"/>
        <v>9</v>
      </c>
      <c r="D6197" s="48">
        <v>42628</v>
      </c>
      <c r="E6197" s="47">
        <v>3</v>
      </c>
      <c r="F6197" s="47">
        <v>13917</v>
      </c>
      <c r="G6197" s="47">
        <v>11812</v>
      </c>
    </row>
    <row r="6198" spans="3:7">
      <c r="C6198" s="49">
        <f t="shared" si="98"/>
        <v>9</v>
      </c>
      <c r="D6198" s="48">
        <v>42628</v>
      </c>
      <c r="E6198" s="47">
        <v>4</v>
      </c>
      <c r="F6198" s="47">
        <v>13972</v>
      </c>
      <c r="G6198" s="47">
        <v>11842</v>
      </c>
    </row>
    <row r="6199" spans="3:7">
      <c r="C6199" s="49">
        <f t="shared" si="98"/>
        <v>9</v>
      </c>
      <c r="D6199" s="48">
        <v>42628</v>
      </c>
      <c r="E6199" s="47">
        <v>5</v>
      </c>
      <c r="F6199" s="47">
        <v>14465</v>
      </c>
      <c r="G6199" s="47">
        <v>12336</v>
      </c>
    </row>
    <row r="6200" spans="3:7">
      <c r="C6200" s="49">
        <f t="shared" si="98"/>
        <v>9</v>
      </c>
      <c r="D6200" s="48">
        <v>42628</v>
      </c>
      <c r="E6200" s="47">
        <v>6</v>
      </c>
      <c r="F6200" s="47">
        <v>15687</v>
      </c>
      <c r="G6200" s="47">
        <v>13569</v>
      </c>
    </row>
    <row r="6201" spans="3:7">
      <c r="C6201" s="49">
        <f t="shared" si="98"/>
        <v>9</v>
      </c>
      <c r="D6201" s="48">
        <v>42628</v>
      </c>
      <c r="E6201" s="47">
        <v>7</v>
      </c>
      <c r="F6201" s="47">
        <v>16719</v>
      </c>
      <c r="G6201" s="47">
        <v>14792</v>
      </c>
    </row>
    <row r="6202" spans="3:7">
      <c r="C6202" s="49">
        <f t="shared" si="98"/>
        <v>9</v>
      </c>
      <c r="D6202" s="48">
        <v>42628</v>
      </c>
      <c r="E6202" s="47">
        <v>8</v>
      </c>
      <c r="F6202" s="47">
        <v>16966</v>
      </c>
      <c r="G6202" s="47">
        <v>15018</v>
      </c>
    </row>
    <row r="6203" spans="3:7">
      <c r="C6203" s="49">
        <f t="shared" si="98"/>
        <v>9</v>
      </c>
      <c r="D6203" s="48">
        <v>42628</v>
      </c>
      <c r="E6203" s="47">
        <v>9</v>
      </c>
      <c r="F6203" s="47">
        <v>17321</v>
      </c>
      <c r="G6203" s="47">
        <v>14975</v>
      </c>
    </row>
    <row r="6204" spans="3:7">
      <c r="C6204" s="49">
        <f t="shared" si="98"/>
        <v>9</v>
      </c>
      <c r="D6204" s="48">
        <v>42628</v>
      </c>
      <c r="E6204" s="47">
        <v>10</v>
      </c>
      <c r="F6204" s="47">
        <v>17378</v>
      </c>
      <c r="G6204" s="47">
        <v>15048</v>
      </c>
    </row>
    <row r="6205" spans="3:7">
      <c r="C6205" s="49">
        <f t="shared" si="98"/>
        <v>9</v>
      </c>
      <c r="D6205" s="48">
        <v>42628</v>
      </c>
      <c r="E6205" s="47">
        <v>11</v>
      </c>
      <c r="F6205" s="47">
        <v>17493</v>
      </c>
      <c r="G6205" s="47">
        <v>15155</v>
      </c>
    </row>
    <row r="6206" spans="3:7">
      <c r="C6206" s="49">
        <f t="shared" si="98"/>
        <v>9</v>
      </c>
      <c r="D6206" s="48">
        <v>42628</v>
      </c>
      <c r="E6206" s="47">
        <v>12</v>
      </c>
      <c r="F6206" s="47">
        <v>17610</v>
      </c>
      <c r="G6206" s="47">
        <v>15294</v>
      </c>
    </row>
    <row r="6207" spans="3:7">
      <c r="C6207" s="49">
        <f t="shared" si="98"/>
        <v>9</v>
      </c>
      <c r="D6207" s="48">
        <v>42628</v>
      </c>
      <c r="E6207" s="47">
        <v>13</v>
      </c>
      <c r="F6207" s="47">
        <v>17852</v>
      </c>
      <c r="G6207" s="47">
        <v>15456</v>
      </c>
    </row>
    <row r="6208" spans="3:7">
      <c r="C6208" s="49">
        <f t="shared" si="98"/>
        <v>9</v>
      </c>
      <c r="D6208" s="48">
        <v>42628</v>
      </c>
      <c r="E6208" s="47">
        <v>14</v>
      </c>
      <c r="F6208" s="47">
        <v>17674</v>
      </c>
      <c r="G6208" s="47">
        <v>15513</v>
      </c>
    </row>
    <row r="6209" spans="3:7">
      <c r="C6209" s="49">
        <f t="shared" si="98"/>
        <v>9</v>
      </c>
      <c r="D6209" s="48">
        <v>42628</v>
      </c>
      <c r="E6209" s="47">
        <v>15</v>
      </c>
      <c r="F6209" s="47">
        <v>17954</v>
      </c>
      <c r="G6209" s="47">
        <v>15721</v>
      </c>
    </row>
    <row r="6210" spans="3:7">
      <c r="C6210" s="49">
        <f t="shared" si="98"/>
        <v>9</v>
      </c>
      <c r="D6210" s="48">
        <v>42628</v>
      </c>
      <c r="E6210" s="47">
        <v>16</v>
      </c>
      <c r="F6210" s="47">
        <v>18243</v>
      </c>
      <c r="G6210" s="47">
        <v>16087</v>
      </c>
    </row>
    <row r="6211" spans="3:7">
      <c r="C6211" s="49">
        <f t="shared" si="98"/>
        <v>9</v>
      </c>
      <c r="D6211" s="48">
        <v>42628</v>
      </c>
      <c r="E6211" s="47">
        <v>17</v>
      </c>
      <c r="F6211" s="47">
        <v>18579</v>
      </c>
      <c r="G6211" s="47">
        <v>16517</v>
      </c>
    </row>
    <row r="6212" spans="3:7">
      <c r="C6212" s="49">
        <f t="shared" ref="C6212:C6275" si="99">MONTH(D6212)</f>
        <v>9</v>
      </c>
      <c r="D6212" s="48">
        <v>42628</v>
      </c>
      <c r="E6212" s="47">
        <v>18</v>
      </c>
      <c r="F6212" s="47">
        <v>18828</v>
      </c>
      <c r="G6212" s="47">
        <v>16615</v>
      </c>
    </row>
    <row r="6213" spans="3:7">
      <c r="C6213" s="49">
        <f t="shared" si="99"/>
        <v>9</v>
      </c>
      <c r="D6213" s="48">
        <v>42628</v>
      </c>
      <c r="E6213" s="47">
        <v>19</v>
      </c>
      <c r="F6213" s="47">
        <v>18951</v>
      </c>
      <c r="G6213" s="47">
        <v>16814</v>
      </c>
    </row>
    <row r="6214" spans="3:7">
      <c r="C6214" s="49">
        <f t="shared" si="99"/>
        <v>9</v>
      </c>
      <c r="D6214" s="48">
        <v>42628</v>
      </c>
      <c r="E6214" s="47">
        <v>20</v>
      </c>
      <c r="F6214" s="47">
        <v>19354</v>
      </c>
      <c r="G6214" s="47">
        <v>17195</v>
      </c>
    </row>
    <row r="6215" spans="3:7">
      <c r="C6215" s="49">
        <f t="shared" si="99"/>
        <v>9</v>
      </c>
      <c r="D6215" s="48">
        <v>42628</v>
      </c>
      <c r="E6215" s="47">
        <v>21</v>
      </c>
      <c r="F6215" s="47">
        <v>18582</v>
      </c>
      <c r="G6215" s="47">
        <v>16331</v>
      </c>
    </row>
    <row r="6216" spans="3:7">
      <c r="C6216" s="49">
        <f t="shared" si="99"/>
        <v>9</v>
      </c>
      <c r="D6216" s="48">
        <v>42628</v>
      </c>
      <c r="E6216" s="47">
        <v>22</v>
      </c>
      <c r="F6216" s="47">
        <v>17600</v>
      </c>
      <c r="G6216" s="47">
        <v>15288</v>
      </c>
    </row>
    <row r="6217" spans="3:7">
      <c r="C6217" s="49">
        <f t="shared" si="99"/>
        <v>9</v>
      </c>
      <c r="D6217" s="48">
        <v>42628</v>
      </c>
      <c r="E6217" s="47">
        <v>23</v>
      </c>
      <c r="F6217" s="47">
        <v>16117</v>
      </c>
      <c r="G6217" s="47">
        <v>13765</v>
      </c>
    </row>
    <row r="6218" spans="3:7">
      <c r="C6218" s="49">
        <f t="shared" si="99"/>
        <v>9</v>
      </c>
      <c r="D6218" s="48">
        <v>42628</v>
      </c>
      <c r="E6218" s="47">
        <v>24</v>
      </c>
      <c r="F6218" s="47">
        <v>15281</v>
      </c>
      <c r="G6218" s="47">
        <v>12879</v>
      </c>
    </row>
    <row r="6219" spans="3:7">
      <c r="C6219" s="49">
        <f t="shared" si="99"/>
        <v>9</v>
      </c>
      <c r="D6219" s="48">
        <v>42629</v>
      </c>
      <c r="E6219" s="47">
        <v>1</v>
      </c>
      <c r="F6219" s="47">
        <v>14777</v>
      </c>
      <c r="G6219" s="47">
        <v>12358</v>
      </c>
    </row>
    <row r="6220" spans="3:7">
      <c r="C6220" s="49">
        <f t="shared" si="99"/>
        <v>9</v>
      </c>
      <c r="D6220" s="48">
        <v>42629</v>
      </c>
      <c r="E6220" s="47">
        <v>2</v>
      </c>
      <c r="F6220" s="47">
        <v>14344</v>
      </c>
      <c r="G6220" s="47">
        <v>12080</v>
      </c>
    </row>
    <row r="6221" spans="3:7">
      <c r="C6221" s="49">
        <f t="shared" si="99"/>
        <v>9</v>
      </c>
      <c r="D6221" s="48">
        <v>42629</v>
      </c>
      <c r="E6221" s="47">
        <v>3</v>
      </c>
      <c r="F6221" s="47">
        <v>14280</v>
      </c>
      <c r="G6221" s="47">
        <v>11887</v>
      </c>
    </row>
    <row r="6222" spans="3:7">
      <c r="C6222" s="49">
        <f t="shared" si="99"/>
        <v>9</v>
      </c>
      <c r="D6222" s="48">
        <v>42629</v>
      </c>
      <c r="E6222" s="47">
        <v>4</v>
      </c>
      <c r="F6222" s="47">
        <v>14230</v>
      </c>
      <c r="G6222" s="47">
        <v>11969</v>
      </c>
    </row>
    <row r="6223" spans="3:7">
      <c r="C6223" s="49">
        <f t="shared" si="99"/>
        <v>9</v>
      </c>
      <c r="D6223" s="48">
        <v>42629</v>
      </c>
      <c r="E6223" s="47">
        <v>5</v>
      </c>
      <c r="F6223" s="47">
        <v>14721</v>
      </c>
      <c r="G6223" s="47">
        <v>12371</v>
      </c>
    </row>
    <row r="6224" spans="3:7">
      <c r="C6224" s="49">
        <f t="shared" si="99"/>
        <v>9</v>
      </c>
      <c r="D6224" s="48">
        <v>42629</v>
      </c>
      <c r="E6224" s="47">
        <v>6</v>
      </c>
      <c r="F6224" s="47">
        <v>15953</v>
      </c>
      <c r="G6224" s="47">
        <v>13643</v>
      </c>
    </row>
    <row r="6225" spans="3:7">
      <c r="C6225" s="49">
        <f t="shared" si="99"/>
        <v>9</v>
      </c>
      <c r="D6225" s="48">
        <v>42629</v>
      </c>
      <c r="E6225" s="47">
        <v>7</v>
      </c>
      <c r="F6225" s="47">
        <v>16974</v>
      </c>
      <c r="G6225" s="47">
        <v>14705</v>
      </c>
    </row>
    <row r="6226" spans="3:7">
      <c r="C6226" s="49">
        <f t="shared" si="99"/>
        <v>9</v>
      </c>
      <c r="D6226" s="48">
        <v>42629</v>
      </c>
      <c r="E6226" s="47">
        <v>8</v>
      </c>
      <c r="F6226" s="47">
        <v>17311</v>
      </c>
      <c r="G6226" s="47">
        <v>15051</v>
      </c>
    </row>
    <row r="6227" spans="3:7">
      <c r="C6227" s="49">
        <f t="shared" si="99"/>
        <v>9</v>
      </c>
      <c r="D6227" s="48">
        <v>42629</v>
      </c>
      <c r="E6227" s="47">
        <v>9</v>
      </c>
      <c r="F6227" s="47">
        <v>17396</v>
      </c>
      <c r="G6227" s="47">
        <v>15121</v>
      </c>
    </row>
    <row r="6228" spans="3:7">
      <c r="C6228" s="49">
        <f t="shared" si="99"/>
        <v>9</v>
      </c>
      <c r="D6228" s="48">
        <v>42629</v>
      </c>
      <c r="E6228" s="47">
        <v>10</v>
      </c>
      <c r="F6228" s="47">
        <v>17416</v>
      </c>
      <c r="G6228" s="47">
        <v>15195</v>
      </c>
    </row>
    <row r="6229" spans="3:7">
      <c r="C6229" s="49">
        <f t="shared" si="99"/>
        <v>9</v>
      </c>
      <c r="D6229" s="48">
        <v>42629</v>
      </c>
      <c r="E6229" s="47">
        <v>11</v>
      </c>
      <c r="F6229" s="47">
        <v>17412</v>
      </c>
      <c r="G6229" s="47">
        <v>15311</v>
      </c>
    </row>
    <row r="6230" spans="3:7">
      <c r="C6230" s="49">
        <f t="shared" si="99"/>
        <v>9</v>
      </c>
      <c r="D6230" s="48">
        <v>42629</v>
      </c>
      <c r="E6230" s="47">
        <v>12</v>
      </c>
      <c r="F6230" s="47">
        <v>17500</v>
      </c>
      <c r="G6230" s="47">
        <v>15413</v>
      </c>
    </row>
    <row r="6231" spans="3:7">
      <c r="C6231" s="49">
        <f t="shared" si="99"/>
        <v>9</v>
      </c>
      <c r="D6231" s="48">
        <v>42629</v>
      </c>
      <c r="E6231" s="47">
        <v>13</v>
      </c>
      <c r="F6231" s="47">
        <v>17869</v>
      </c>
      <c r="G6231" s="47">
        <v>15576</v>
      </c>
    </row>
    <row r="6232" spans="3:7">
      <c r="C6232" s="49">
        <f t="shared" si="99"/>
        <v>9</v>
      </c>
      <c r="D6232" s="48">
        <v>42629</v>
      </c>
      <c r="E6232" s="47">
        <v>14</v>
      </c>
      <c r="F6232" s="47">
        <v>17823</v>
      </c>
      <c r="G6232" s="47">
        <v>15599</v>
      </c>
    </row>
    <row r="6233" spans="3:7">
      <c r="C6233" s="49">
        <f t="shared" si="99"/>
        <v>9</v>
      </c>
      <c r="D6233" s="48">
        <v>42629</v>
      </c>
      <c r="E6233" s="47">
        <v>15</v>
      </c>
      <c r="F6233" s="47">
        <v>17967</v>
      </c>
      <c r="G6233" s="47">
        <v>15753</v>
      </c>
    </row>
    <row r="6234" spans="3:7">
      <c r="C6234" s="49">
        <f t="shared" si="99"/>
        <v>9</v>
      </c>
      <c r="D6234" s="48">
        <v>42629</v>
      </c>
      <c r="E6234" s="47">
        <v>16</v>
      </c>
      <c r="F6234" s="47">
        <v>18350</v>
      </c>
      <c r="G6234" s="47">
        <v>16139</v>
      </c>
    </row>
    <row r="6235" spans="3:7">
      <c r="C6235" s="49">
        <f t="shared" si="99"/>
        <v>9</v>
      </c>
      <c r="D6235" s="48">
        <v>42629</v>
      </c>
      <c r="E6235" s="47">
        <v>17</v>
      </c>
      <c r="F6235" s="47">
        <v>18804</v>
      </c>
      <c r="G6235" s="47">
        <v>16637</v>
      </c>
    </row>
    <row r="6236" spans="3:7">
      <c r="C6236" s="49">
        <f t="shared" si="99"/>
        <v>9</v>
      </c>
      <c r="D6236" s="48">
        <v>42629</v>
      </c>
      <c r="E6236" s="47">
        <v>18</v>
      </c>
      <c r="F6236" s="47">
        <v>18961</v>
      </c>
      <c r="G6236" s="47">
        <v>16743</v>
      </c>
    </row>
    <row r="6237" spans="3:7">
      <c r="C6237" s="49">
        <f t="shared" si="99"/>
        <v>9</v>
      </c>
      <c r="D6237" s="48">
        <v>42629</v>
      </c>
      <c r="E6237" s="47">
        <v>19</v>
      </c>
      <c r="F6237" s="47">
        <v>19419</v>
      </c>
      <c r="G6237" s="47">
        <v>16936</v>
      </c>
    </row>
    <row r="6238" spans="3:7">
      <c r="C6238" s="49">
        <f t="shared" si="99"/>
        <v>9</v>
      </c>
      <c r="D6238" s="48">
        <v>42629</v>
      </c>
      <c r="E6238" s="47">
        <v>20</v>
      </c>
      <c r="F6238" s="47">
        <v>19526</v>
      </c>
      <c r="G6238" s="47">
        <v>17078</v>
      </c>
    </row>
    <row r="6239" spans="3:7">
      <c r="C6239" s="49">
        <f t="shared" si="99"/>
        <v>9</v>
      </c>
      <c r="D6239" s="48">
        <v>42629</v>
      </c>
      <c r="E6239" s="47">
        <v>21</v>
      </c>
      <c r="F6239" s="47">
        <v>18732</v>
      </c>
      <c r="G6239" s="47">
        <v>16317</v>
      </c>
    </row>
    <row r="6240" spans="3:7">
      <c r="C6240" s="49">
        <f t="shared" si="99"/>
        <v>9</v>
      </c>
      <c r="D6240" s="48">
        <v>42629</v>
      </c>
      <c r="E6240" s="47">
        <v>22</v>
      </c>
      <c r="F6240" s="47">
        <v>17581</v>
      </c>
      <c r="G6240" s="47">
        <v>15343</v>
      </c>
    </row>
    <row r="6241" spans="3:7">
      <c r="C6241" s="49">
        <f t="shared" si="99"/>
        <v>9</v>
      </c>
      <c r="D6241" s="48">
        <v>42629</v>
      </c>
      <c r="E6241" s="47">
        <v>23</v>
      </c>
      <c r="F6241" s="47">
        <v>16561</v>
      </c>
      <c r="G6241" s="47">
        <v>14121</v>
      </c>
    </row>
    <row r="6242" spans="3:7">
      <c r="C6242" s="49">
        <f t="shared" si="99"/>
        <v>9</v>
      </c>
      <c r="D6242" s="48">
        <v>42629</v>
      </c>
      <c r="E6242" s="47">
        <v>24</v>
      </c>
      <c r="F6242" s="47">
        <v>16141</v>
      </c>
      <c r="G6242" s="47">
        <v>13072</v>
      </c>
    </row>
    <row r="6243" spans="3:7">
      <c r="C6243" s="49">
        <f t="shared" si="99"/>
        <v>9</v>
      </c>
      <c r="D6243" s="48">
        <v>42630</v>
      </c>
      <c r="E6243" s="47">
        <v>1</v>
      </c>
      <c r="F6243" s="47">
        <v>15828</v>
      </c>
      <c r="G6243" s="47">
        <v>12514</v>
      </c>
    </row>
    <row r="6244" spans="3:7">
      <c r="C6244" s="49">
        <f t="shared" si="99"/>
        <v>9</v>
      </c>
      <c r="D6244" s="48">
        <v>42630</v>
      </c>
      <c r="E6244" s="47">
        <v>2</v>
      </c>
      <c r="F6244" s="47">
        <v>15403</v>
      </c>
      <c r="G6244" s="47">
        <v>12173</v>
      </c>
    </row>
    <row r="6245" spans="3:7">
      <c r="C6245" s="49">
        <f t="shared" si="99"/>
        <v>9</v>
      </c>
      <c r="D6245" s="48">
        <v>42630</v>
      </c>
      <c r="E6245" s="47">
        <v>3</v>
      </c>
      <c r="F6245" s="47">
        <v>14644</v>
      </c>
      <c r="G6245" s="47">
        <v>11957</v>
      </c>
    </row>
    <row r="6246" spans="3:7">
      <c r="C6246" s="49">
        <f t="shared" si="99"/>
        <v>9</v>
      </c>
      <c r="D6246" s="48">
        <v>42630</v>
      </c>
      <c r="E6246" s="47">
        <v>4</v>
      </c>
      <c r="F6246" s="47">
        <v>14537</v>
      </c>
      <c r="G6246" s="47">
        <v>11839</v>
      </c>
    </row>
    <row r="6247" spans="3:7">
      <c r="C6247" s="49">
        <f t="shared" si="99"/>
        <v>9</v>
      </c>
      <c r="D6247" s="48">
        <v>42630</v>
      </c>
      <c r="E6247" s="47">
        <v>5</v>
      </c>
      <c r="F6247" s="47">
        <v>14640</v>
      </c>
      <c r="G6247" s="47">
        <v>11982</v>
      </c>
    </row>
    <row r="6248" spans="3:7">
      <c r="C6248" s="49">
        <f t="shared" si="99"/>
        <v>9</v>
      </c>
      <c r="D6248" s="48">
        <v>42630</v>
      </c>
      <c r="E6248" s="47">
        <v>6</v>
      </c>
      <c r="F6248" s="47">
        <v>15030</v>
      </c>
      <c r="G6248" s="47">
        <v>12470</v>
      </c>
    </row>
    <row r="6249" spans="3:7">
      <c r="C6249" s="49">
        <f t="shared" si="99"/>
        <v>9</v>
      </c>
      <c r="D6249" s="48">
        <v>42630</v>
      </c>
      <c r="E6249" s="47">
        <v>7</v>
      </c>
      <c r="F6249" s="47">
        <v>15807</v>
      </c>
      <c r="G6249" s="47">
        <v>13200</v>
      </c>
    </row>
    <row r="6250" spans="3:7">
      <c r="C6250" s="49">
        <f t="shared" si="99"/>
        <v>9</v>
      </c>
      <c r="D6250" s="48">
        <v>42630</v>
      </c>
      <c r="E6250" s="47">
        <v>8</v>
      </c>
      <c r="F6250" s="47">
        <v>16727</v>
      </c>
      <c r="G6250" s="47">
        <v>14050</v>
      </c>
    </row>
    <row r="6251" spans="3:7">
      <c r="C6251" s="49">
        <f t="shared" si="99"/>
        <v>9</v>
      </c>
      <c r="D6251" s="48">
        <v>42630</v>
      </c>
      <c r="E6251" s="47">
        <v>9</v>
      </c>
      <c r="F6251" s="47">
        <v>17546</v>
      </c>
      <c r="G6251" s="47">
        <v>14844</v>
      </c>
    </row>
    <row r="6252" spans="3:7">
      <c r="C6252" s="49">
        <f t="shared" si="99"/>
        <v>9</v>
      </c>
      <c r="D6252" s="48">
        <v>42630</v>
      </c>
      <c r="E6252" s="47">
        <v>10</v>
      </c>
      <c r="F6252" s="47">
        <v>18181</v>
      </c>
      <c r="G6252" s="47">
        <v>15512</v>
      </c>
    </row>
    <row r="6253" spans="3:7">
      <c r="C6253" s="49">
        <f t="shared" si="99"/>
        <v>9</v>
      </c>
      <c r="D6253" s="48">
        <v>42630</v>
      </c>
      <c r="E6253" s="47">
        <v>11</v>
      </c>
      <c r="F6253" s="47">
        <v>18660</v>
      </c>
      <c r="G6253" s="47">
        <v>15952</v>
      </c>
    </row>
    <row r="6254" spans="3:7">
      <c r="C6254" s="49">
        <f t="shared" si="99"/>
        <v>9</v>
      </c>
      <c r="D6254" s="48">
        <v>42630</v>
      </c>
      <c r="E6254" s="47">
        <v>12</v>
      </c>
      <c r="F6254" s="47">
        <v>18609</v>
      </c>
      <c r="G6254" s="47">
        <v>16229</v>
      </c>
    </row>
    <row r="6255" spans="3:7">
      <c r="C6255" s="49">
        <f t="shared" si="99"/>
        <v>9</v>
      </c>
      <c r="D6255" s="48">
        <v>42630</v>
      </c>
      <c r="E6255" s="47">
        <v>13</v>
      </c>
      <c r="F6255" s="47">
        <v>18568</v>
      </c>
      <c r="G6255" s="47">
        <v>16113</v>
      </c>
    </row>
    <row r="6256" spans="3:7">
      <c r="C6256" s="49">
        <f t="shared" si="99"/>
        <v>9</v>
      </c>
      <c r="D6256" s="48">
        <v>42630</v>
      </c>
      <c r="E6256" s="47">
        <v>14</v>
      </c>
      <c r="F6256" s="47">
        <v>18558</v>
      </c>
      <c r="G6256" s="47">
        <v>16232</v>
      </c>
    </row>
    <row r="6257" spans="3:7">
      <c r="C6257" s="49">
        <f t="shared" si="99"/>
        <v>9</v>
      </c>
      <c r="D6257" s="48">
        <v>42630</v>
      </c>
      <c r="E6257" s="47">
        <v>15</v>
      </c>
      <c r="F6257" s="47">
        <v>18465</v>
      </c>
      <c r="G6257" s="47">
        <v>16086</v>
      </c>
    </row>
    <row r="6258" spans="3:7">
      <c r="C6258" s="49">
        <f t="shared" si="99"/>
        <v>9</v>
      </c>
      <c r="D6258" s="48">
        <v>42630</v>
      </c>
      <c r="E6258" s="47">
        <v>16</v>
      </c>
      <c r="F6258" s="47">
        <v>18650</v>
      </c>
      <c r="G6258" s="47">
        <v>16163</v>
      </c>
    </row>
    <row r="6259" spans="3:7">
      <c r="C6259" s="49">
        <f t="shared" si="99"/>
        <v>9</v>
      </c>
      <c r="D6259" s="48">
        <v>42630</v>
      </c>
      <c r="E6259" s="47">
        <v>17</v>
      </c>
      <c r="F6259" s="47">
        <v>18747</v>
      </c>
      <c r="G6259" s="47">
        <v>16367</v>
      </c>
    </row>
    <row r="6260" spans="3:7">
      <c r="C6260" s="49">
        <f t="shared" si="99"/>
        <v>9</v>
      </c>
      <c r="D6260" s="48">
        <v>42630</v>
      </c>
      <c r="E6260" s="47">
        <v>18</v>
      </c>
      <c r="F6260" s="47">
        <v>18687</v>
      </c>
      <c r="G6260" s="47">
        <v>16290</v>
      </c>
    </row>
    <row r="6261" spans="3:7">
      <c r="C6261" s="49">
        <f t="shared" si="99"/>
        <v>9</v>
      </c>
      <c r="D6261" s="48">
        <v>42630</v>
      </c>
      <c r="E6261" s="47">
        <v>19</v>
      </c>
      <c r="F6261" s="47">
        <v>18520</v>
      </c>
      <c r="G6261" s="47">
        <v>16344</v>
      </c>
    </row>
    <row r="6262" spans="3:7">
      <c r="C6262" s="49">
        <f t="shared" si="99"/>
        <v>9</v>
      </c>
      <c r="D6262" s="48">
        <v>42630</v>
      </c>
      <c r="E6262" s="47">
        <v>20</v>
      </c>
      <c r="F6262" s="47">
        <v>18433</v>
      </c>
      <c r="G6262" s="47">
        <v>16311</v>
      </c>
    </row>
    <row r="6263" spans="3:7">
      <c r="C6263" s="49">
        <f t="shared" si="99"/>
        <v>9</v>
      </c>
      <c r="D6263" s="48">
        <v>42630</v>
      </c>
      <c r="E6263" s="47">
        <v>21</v>
      </c>
      <c r="F6263" s="47">
        <v>17853</v>
      </c>
      <c r="G6263" s="47">
        <v>15749</v>
      </c>
    </row>
    <row r="6264" spans="3:7">
      <c r="C6264" s="49">
        <f t="shared" si="99"/>
        <v>9</v>
      </c>
      <c r="D6264" s="48">
        <v>42630</v>
      </c>
      <c r="E6264" s="47">
        <v>22</v>
      </c>
      <c r="F6264" s="47">
        <v>17189</v>
      </c>
      <c r="G6264" s="47">
        <v>14932</v>
      </c>
    </row>
    <row r="6265" spans="3:7">
      <c r="C6265" s="49">
        <f t="shared" si="99"/>
        <v>9</v>
      </c>
      <c r="D6265" s="48">
        <v>42630</v>
      </c>
      <c r="E6265" s="47">
        <v>23</v>
      </c>
      <c r="F6265" s="47">
        <v>16161</v>
      </c>
      <c r="G6265" s="47">
        <v>13880</v>
      </c>
    </row>
    <row r="6266" spans="3:7">
      <c r="C6266" s="49">
        <f t="shared" si="99"/>
        <v>9</v>
      </c>
      <c r="D6266" s="48">
        <v>42630</v>
      </c>
      <c r="E6266" s="47">
        <v>24</v>
      </c>
      <c r="F6266" s="47">
        <v>15582</v>
      </c>
      <c r="G6266" s="47">
        <v>12978</v>
      </c>
    </row>
    <row r="6267" spans="3:7">
      <c r="C6267" s="49">
        <f t="shared" si="99"/>
        <v>9</v>
      </c>
      <c r="D6267" s="48">
        <v>42631</v>
      </c>
      <c r="E6267" s="47">
        <v>1</v>
      </c>
      <c r="F6267" s="47">
        <v>15205</v>
      </c>
      <c r="G6267" s="47">
        <v>12476</v>
      </c>
    </row>
    <row r="6268" spans="3:7">
      <c r="C6268" s="49">
        <f t="shared" si="99"/>
        <v>9</v>
      </c>
      <c r="D6268" s="48">
        <v>42631</v>
      </c>
      <c r="E6268" s="47">
        <v>2</v>
      </c>
      <c r="F6268" s="47">
        <v>14978</v>
      </c>
      <c r="G6268" s="47">
        <v>12144</v>
      </c>
    </row>
    <row r="6269" spans="3:7">
      <c r="C6269" s="49">
        <f t="shared" si="99"/>
        <v>9</v>
      </c>
      <c r="D6269" s="48">
        <v>42631</v>
      </c>
      <c r="E6269" s="47">
        <v>3</v>
      </c>
      <c r="F6269" s="47">
        <v>14828</v>
      </c>
      <c r="G6269" s="47">
        <v>11904</v>
      </c>
    </row>
    <row r="6270" spans="3:7">
      <c r="C6270" s="49">
        <f t="shared" si="99"/>
        <v>9</v>
      </c>
      <c r="D6270" s="48">
        <v>42631</v>
      </c>
      <c r="E6270" s="47">
        <v>4</v>
      </c>
      <c r="F6270" s="47">
        <v>14663</v>
      </c>
      <c r="G6270" s="47">
        <v>11811</v>
      </c>
    </row>
    <row r="6271" spans="3:7">
      <c r="C6271" s="49">
        <f t="shared" si="99"/>
        <v>9</v>
      </c>
      <c r="D6271" s="48">
        <v>42631</v>
      </c>
      <c r="E6271" s="47">
        <v>5</v>
      </c>
      <c r="F6271" s="47">
        <v>14491</v>
      </c>
      <c r="G6271" s="47">
        <v>11855</v>
      </c>
    </row>
    <row r="6272" spans="3:7">
      <c r="C6272" s="49">
        <f t="shared" si="99"/>
        <v>9</v>
      </c>
      <c r="D6272" s="48">
        <v>42631</v>
      </c>
      <c r="E6272" s="47">
        <v>6</v>
      </c>
      <c r="F6272" s="47">
        <v>14945</v>
      </c>
      <c r="G6272" s="47">
        <v>12170</v>
      </c>
    </row>
    <row r="6273" spans="3:7">
      <c r="C6273" s="49">
        <f t="shared" si="99"/>
        <v>9</v>
      </c>
      <c r="D6273" s="48">
        <v>42631</v>
      </c>
      <c r="E6273" s="47">
        <v>7</v>
      </c>
      <c r="F6273" s="47">
        <v>15248</v>
      </c>
      <c r="G6273" s="47">
        <v>12548</v>
      </c>
    </row>
    <row r="6274" spans="3:7">
      <c r="C6274" s="49">
        <f t="shared" si="99"/>
        <v>9</v>
      </c>
      <c r="D6274" s="48">
        <v>42631</v>
      </c>
      <c r="E6274" s="47">
        <v>8</v>
      </c>
      <c r="F6274" s="47">
        <v>15967</v>
      </c>
      <c r="G6274" s="47">
        <v>13302</v>
      </c>
    </row>
    <row r="6275" spans="3:7">
      <c r="C6275" s="49">
        <f t="shared" si="99"/>
        <v>9</v>
      </c>
      <c r="D6275" s="48">
        <v>42631</v>
      </c>
      <c r="E6275" s="47">
        <v>9</v>
      </c>
      <c r="F6275" s="47">
        <v>16345</v>
      </c>
      <c r="G6275" s="47">
        <v>13982</v>
      </c>
    </row>
    <row r="6276" spans="3:7">
      <c r="C6276" s="49">
        <f t="shared" ref="C6276:C6339" si="100">MONTH(D6276)</f>
        <v>9</v>
      </c>
      <c r="D6276" s="48">
        <v>42631</v>
      </c>
      <c r="E6276" s="47">
        <v>10</v>
      </c>
      <c r="F6276" s="47">
        <v>16781</v>
      </c>
      <c r="G6276" s="47">
        <v>14455</v>
      </c>
    </row>
    <row r="6277" spans="3:7">
      <c r="C6277" s="49">
        <f t="shared" si="100"/>
        <v>9</v>
      </c>
      <c r="D6277" s="48">
        <v>42631</v>
      </c>
      <c r="E6277" s="47">
        <v>11</v>
      </c>
      <c r="F6277" s="47">
        <v>17128</v>
      </c>
      <c r="G6277" s="47">
        <v>14920</v>
      </c>
    </row>
    <row r="6278" spans="3:7">
      <c r="C6278" s="49">
        <f t="shared" si="100"/>
        <v>9</v>
      </c>
      <c r="D6278" s="48">
        <v>42631</v>
      </c>
      <c r="E6278" s="47">
        <v>12</v>
      </c>
      <c r="F6278" s="47">
        <v>17618</v>
      </c>
      <c r="G6278" s="47">
        <v>15387</v>
      </c>
    </row>
    <row r="6279" spans="3:7">
      <c r="C6279" s="49">
        <f t="shared" si="100"/>
        <v>9</v>
      </c>
      <c r="D6279" s="48">
        <v>42631</v>
      </c>
      <c r="E6279" s="47">
        <v>13</v>
      </c>
      <c r="F6279" s="47">
        <v>17822</v>
      </c>
      <c r="G6279" s="47">
        <v>15643</v>
      </c>
    </row>
    <row r="6280" spans="3:7">
      <c r="C6280" s="49">
        <f t="shared" si="100"/>
        <v>9</v>
      </c>
      <c r="D6280" s="48">
        <v>42631</v>
      </c>
      <c r="E6280" s="47">
        <v>14</v>
      </c>
      <c r="F6280" s="47">
        <v>18346</v>
      </c>
      <c r="G6280" s="47">
        <v>15892</v>
      </c>
    </row>
    <row r="6281" spans="3:7">
      <c r="C6281" s="49">
        <f t="shared" si="100"/>
        <v>9</v>
      </c>
      <c r="D6281" s="48">
        <v>42631</v>
      </c>
      <c r="E6281" s="47">
        <v>15</v>
      </c>
      <c r="F6281" s="47">
        <v>18806</v>
      </c>
      <c r="G6281" s="47">
        <v>16107</v>
      </c>
    </row>
    <row r="6282" spans="3:7">
      <c r="C6282" s="49">
        <f t="shared" si="100"/>
        <v>9</v>
      </c>
      <c r="D6282" s="48">
        <v>42631</v>
      </c>
      <c r="E6282" s="47">
        <v>16</v>
      </c>
      <c r="F6282" s="47">
        <v>19524</v>
      </c>
      <c r="G6282" s="47">
        <v>16667</v>
      </c>
    </row>
    <row r="6283" spans="3:7">
      <c r="C6283" s="49">
        <f t="shared" si="100"/>
        <v>9</v>
      </c>
      <c r="D6283" s="48">
        <v>42631</v>
      </c>
      <c r="E6283" s="47">
        <v>17</v>
      </c>
      <c r="F6283" s="47">
        <v>20063</v>
      </c>
      <c r="G6283" s="47">
        <v>17237</v>
      </c>
    </row>
    <row r="6284" spans="3:7">
      <c r="C6284" s="49">
        <f t="shared" si="100"/>
        <v>9</v>
      </c>
      <c r="D6284" s="48">
        <v>42631</v>
      </c>
      <c r="E6284" s="47">
        <v>18</v>
      </c>
      <c r="F6284" s="47">
        <v>19883</v>
      </c>
      <c r="G6284" s="47">
        <v>17395</v>
      </c>
    </row>
    <row r="6285" spans="3:7">
      <c r="C6285" s="49">
        <f t="shared" si="100"/>
        <v>9</v>
      </c>
      <c r="D6285" s="48">
        <v>42631</v>
      </c>
      <c r="E6285" s="47">
        <v>19</v>
      </c>
      <c r="F6285" s="47">
        <v>19950</v>
      </c>
      <c r="G6285" s="47">
        <v>17517</v>
      </c>
    </row>
    <row r="6286" spans="3:7">
      <c r="C6286" s="49">
        <f t="shared" si="100"/>
        <v>9</v>
      </c>
      <c r="D6286" s="48">
        <v>42631</v>
      </c>
      <c r="E6286" s="47">
        <v>20</v>
      </c>
      <c r="F6286" s="47">
        <v>20029</v>
      </c>
      <c r="G6286" s="47">
        <v>17614</v>
      </c>
    </row>
    <row r="6287" spans="3:7">
      <c r="C6287" s="49">
        <f t="shared" si="100"/>
        <v>9</v>
      </c>
      <c r="D6287" s="48">
        <v>42631</v>
      </c>
      <c r="E6287" s="47">
        <v>21</v>
      </c>
      <c r="F6287" s="47">
        <v>19621</v>
      </c>
      <c r="G6287" s="47">
        <v>16875</v>
      </c>
    </row>
    <row r="6288" spans="3:7">
      <c r="C6288" s="49">
        <f t="shared" si="100"/>
        <v>9</v>
      </c>
      <c r="D6288" s="48">
        <v>42631</v>
      </c>
      <c r="E6288" s="47">
        <v>22</v>
      </c>
      <c r="F6288" s="47">
        <v>18178</v>
      </c>
      <c r="G6288" s="47">
        <v>15756</v>
      </c>
    </row>
    <row r="6289" spans="3:7">
      <c r="C6289" s="49">
        <f t="shared" si="100"/>
        <v>9</v>
      </c>
      <c r="D6289" s="48">
        <v>42631</v>
      </c>
      <c r="E6289" s="47">
        <v>23</v>
      </c>
      <c r="F6289" s="47">
        <v>16925</v>
      </c>
      <c r="G6289" s="47">
        <v>14518</v>
      </c>
    </row>
    <row r="6290" spans="3:7">
      <c r="C6290" s="49">
        <f t="shared" si="100"/>
        <v>9</v>
      </c>
      <c r="D6290" s="48">
        <v>42631</v>
      </c>
      <c r="E6290" s="47">
        <v>24</v>
      </c>
      <c r="F6290" s="47">
        <v>16067</v>
      </c>
      <c r="G6290" s="47">
        <v>13534</v>
      </c>
    </row>
    <row r="6291" spans="3:7">
      <c r="C6291" s="49">
        <f t="shared" si="100"/>
        <v>9</v>
      </c>
      <c r="D6291" s="48">
        <v>42632</v>
      </c>
      <c r="E6291" s="47">
        <v>1</v>
      </c>
      <c r="F6291" s="47">
        <v>15580</v>
      </c>
      <c r="G6291" s="47">
        <v>12968</v>
      </c>
    </row>
    <row r="6292" spans="3:7">
      <c r="C6292" s="49">
        <f t="shared" si="100"/>
        <v>9</v>
      </c>
      <c r="D6292" s="48">
        <v>42632</v>
      </c>
      <c r="E6292" s="47">
        <v>2</v>
      </c>
      <c r="F6292" s="47">
        <v>15077</v>
      </c>
      <c r="G6292" s="47">
        <v>12644</v>
      </c>
    </row>
    <row r="6293" spans="3:7">
      <c r="C6293" s="49">
        <f t="shared" si="100"/>
        <v>9</v>
      </c>
      <c r="D6293" s="48">
        <v>42632</v>
      </c>
      <c r="E6293" s="47">
        <v>3</v>
      </c>
      <c r="F6293" s="47">
        <v>15214</v>
      </c>
      <c r="G6293" s="47">
        <v>12472</v>
      </c>
    </row>
    <row r="6294" spans="3:7">
      <c r="C6294" s="49">
        <f t="shared" si="100"/>
        <v>9</v>
      </c>
      <c r="D6294" s="48">
        <v>42632</v>
      </c>
      <c r="E6294" s="47">
        <v>4</v>
      </c>
      <c r="F6294" s="47">
        <v>15447</v>
      </c>
      <c r="G6294" s="47">
        <v>12534</v>
      </c>
    </row>
    <row r="6295" spans="3:7">
      <c r="C6295" s="49">
        <f t="shared" si="100"/>
        <v>9</v>
      </c>
      <c r="D6295" s="48">
        <v>42632</v>
      </c>
      <c r="E6295" s="47">
        <v>5</v>
      </c>
      <c r="F6295" s="47">
        <v>15894</v>
      </c>
      <c r="G6295" s="47">
        <v>13007</v>
      </c>
    </row>
    <row r="6296" spans="3:7">
      <c r="C6296" s="49">
        <f t="shared" si="100"/>
        <v>9</v>
      </c>
      <c r="D6296" s="48">
        <v>42632</v>
      </c>
      <c r="E6296" s="47">
        <v>6</v>
      </c>
      <c r="F6296" s="47">
        <v>17172</v>
      </c>
      <c r="G6296" s="47">
        <v>14321</v>
      </c>
    </row>
    <row r="6297" spans="3:7">
      <c r="C6297" s="49">
        <f t="shared" si="100"/>
        <v>9</v>
      </c>
      <c r="D6297" s="48">
        <v>42632</v>
      </c>
      <c r="E6297" s="47">
        <v>7</v>
      </c>
      <c r="F6297" s="47">
        <v>17764</v>
      </c>
      <c r="G6297" s="47">
        <v>15714</v>
      </c>
    </row>
    <row r="6298" spans="3:7">
      <c r="C6298" s="49">
        <f t="shared" si="100"/>
        <v>9</v>
      </c>
      <c r="D6298" s="48">
        <v>42632</v>
      </c>
      <c r="E6298" s="47">
        <v>8</v>
      </c>
      <c r="F6298" s="47">
        <v>18377</v>
      </c>
      <c r="G6298" s="47">
        <v>16130</v>
      </c>
    </row>
    <row r="6299" spans="3:7">
      <c r="C6299" s="49">
        <f t="shared" si="100"/>
        <v>9</v>
      </c>
      <c r="D6299" s="48">
        <v>42632</v>
      </c>
      <c r="E6299" s="47">
        <v>9</v>
      </c>
      <c r="F6299" s="47">
        <v>18680</v>
      </c>
      <c r="G6299" s="47">
        <v>16353</v>
      </c>
    </row>
    <row r="6300" spans="3:7">
      <c r="C6300" s="49">
        <f t="shared" si="100"/>
        <v>9</v>
      </c>
      <c r="D6300" s="48">
        <v>42632</v>
      </c>
      <c r="E6300" s="47">
        <v>10</v>
      </c>
      <c r="F6300" s="47">
        <v>19204</v>
      </c>
      <c r="G6300" s="47">
        <v>16870</v>
      </c>
    </row>
    <row r="6301" spans="3:7">
      <c r="C6301" s="49">
        <f t="shared" si="100"/>
        <v>9</v>
      </c>
      <c r="D6301" s="48">
        <v>42632</v>
      </c>
      <c r="E6301" s="47">
        <v>11</v>
      </c>
      <c r="F6301" s="47">
        <v>19443</v>
      </c>
      <c r="G6301" s="47">
        <v>17127</v>
      </c>
    </row>
    <row r="6302" spans="3:7">
      <c r="C6302" s="49">
        <f t="shared" si="100"/>
        <v>9</v>
      </c>
      <c r="D6302" s="48">
        <v>42632</v>
      </c>
      <c r="E6302" s="47">
        <v>12</v>
      </c>
      <c r="F6302" s="47">
        <v>19773</v>
      </c>
      <c r="G6302" s="47">
        <v>17430</v>
      </c>
    </row>
    <row r="6303" spans="3:7">
      <c r="C6303" s="49">
        <f t="shared" si="100"/>
        <v>9</v>
      </c>
      <c r="D6303" s="48">
        <v>42632</v>
      </c>
      <c r="E6303" s="47">
        <v>13</v>
      </c>
      <c r="F6303" s="47">
        <v>20315</v>
      </c>
      <c r="G6303" s="47">
        <v>17828</v>
      </c>
    </row>
    <row r="6304" spans="3:7">
      <c r="C6304" s="49">
        <f t="shared" si="100"/>
        <v>9</v>
      </c>
      <c r="D6304" s="48">
        <v>42632</v>
      </c>
      <c r="E6304" s="47">
        <v>14</v>
      </c>
      <c r="F6304" s="47">
        <v>20540</v>
      </c>
      <c r="G6304" s="47">
        <v>18113</v>
      </c>
    </row>
    <row r="6305" spans="3:7">
      <c r="C6305" s="49">
        <f t="shared" si="100"/>
        <v>9</v>
      </c>
      <c r="D6305" s="48">
        <v>42632</v>
      </c>
      <c r="E6305" s="47">
        <v>15</v>
      </c>
      <c r="F6305" s="47">
        <v>20761</v>
      </c>
      <c r="G6305" s="47">
        <v>18476</v>
      </c>
    </row>
    <row r="6306" spans="3:7">
      <c r="C6306" s="49">
        <f t="shared" si="100"/>
        <v>9</v>
      </c>
      <c r="D6306" s="48">
        <v>42632</v>
      </c>
      <c r="E6306" s="47">
        <v>16</v>
      </c>
      <c r="F6306" s="47">
        <v>21307</v>
      </c>
      <c r="G6306" s="47">
        <v>18986</v>
      </c>
    </row>
    <row r="6307" spans="3:7">
      <c r="C6307" s="49">
        <f t="shared" si="100"/>
        <v>9</v>
      </c>
      <c r="D6307" s="48">
        <v>42632</v>
      </c>
      <c r="E6307" s="47">
        <v>17</v>
      </c>
      <c r="F6307" s="47">
        <v>21934</v>
      </c>
      <c r="G6307" s="47">
        <v>19524</v>
      </c>
    </row>
    <row r="6308" spans="3:7">
      <c r="C6308" s="49">
        <f t="shared" si="100"/>
        <v>9</v>
      </c>
      <c r="D6308" s="48">
        <v>42632</v>
      </c>
      <c r="E6308" s="47">
        <v>18</v>
      </c>
      <c r="F6308" s="47">
        <v>22121</v>
      </c>
      <c r="G6308" s="47">
        <v>19841</v>
      </c>
    </row>
    <row r="6309" spans="3:7">
      <c r="C6309" s="49">
        <f t="shared" si="100"/>
        <v>9</v>
      </c>
      <c r="D6309" s="48">
        <v>42632</v>
      </c>
      <c r="E6309" s="47">
        <v>19</v>
      </c>
      <c r="F6309" s="47">
        <v>21893</v>
      </c>
      <c r="G6309" s="47">
        <v>19618</v>
      </c>
    </row>
    <row r="6310" spans="3:7">
      <c r="C6310" s="49">
        <f t="shared" si="100"/>
        <v>9</v>
      </c>
      <c r="D6310" s="48">
        <v>42632</v>
      </c>
      <c r="E6310" s="47">
        <v>20</v>
      </c>
      <c r="F6310" s="47">
        <v>21693</v>
      </c>
      <c r="G6310" s="47">
        <v>19541</v>
      </c>
    </row>
    <row r="6311" spans="3:7">
      <c r="C6311" s="49">
        <f t="shared" si="100"/>
        <v>9</v>
      </c>
      <c r="D6311" s="48">
        <v>42632</v>
      </c>
      <c r="E6311" s="47">
        <v>21</v>
      </c>
      <c r="F6311" s="47">
        <v>20481</v>
      </c>
      <c r="G6311" s="47">
        <v>18536</v>
      </c>
    </row>
    <row r="6312" spans="3:7">
      <c r="C6312" s="49">
        <f t="shared" si="100"/>
        <v>9</v>
      </c>
      <c r="D6312" s="48">
        <v>42632</v>
      </c>
      <c r="E6312" s="47">
        <v>22</v>
      </c>
      <c r="F6312" s="47">
        <v>19168</v>
      </c>
      <c r="G6312" s="47">
        <v>17095</v>
      </c>
    </row>
    <row r="6313" spans="3:7">
      <c r="C6313" s="49">
        <f t="shared" si="100"/>
        <v>9</v>
      </c>
      <c r="D6313" s="48">
        <v>42632</v>
      </c>
      <c r="E6313" s="47">
        <v>23</v>
      </c>
      <c r="F6313" s="47">
        <v>17608</v>
      </c>
      <c r="G6313" s="47">
        <v>15501</v>
      </c>
    </row>
    <row r="6314" spans="3:7">
      <c r="C6314" s="49">
        <f t="shared" si="100"/>
        <v>9</v>
      </c>
      <c r="D6314" s="48">
        <v>42632</v>
      </c>
      <c r="E6314" s="47">
        <v>24</v>
      </c>
      <c r="F6314" s="47">
        <v>16463</v>
      </c>
      <c r="G6314" s="47">
        <v>14346</v>
      </c>
    </row>
    <row r="6315" spans="3:7">
      <c r="C6315" s="49">
        <f t="shared" si="100"/>
        <v>9</v>
      </c>
      <c r="D6315" s="48">
        <v>42633</v>
      </c>
      <c r="E6315" s="47">
        <v>1</v>
      </c>
      <c r="F6315" s="47">
        <v>15735</v>
      </c>
      <c r="G6315" s="47">
        <v>13623</v>
      </c>
    </row>
    <row r="6316" spans="3:7">
      <c r="C6316" s="49">
        <f t="shared" si="100"/>
        <v>9</v>
      </c>
      <c r="D6316" s="48">
        <v>42633</v>
      </c>
      <c r="E6316" s="47">
        <v>2</v>
      </c>
      <c r="F6316" s="47">
        <v>15406</v>
      </c>
      <c r="G6316" s="47">
        <v>13184</v>
      </c>
    </row>
    <row r="6317" spans="3:7">
      <c r="C6317" s="49">
        <f t="shared" si="100"/>
        <v>9</v>
      </c>
      <c r="D6317" s="48">
        <v>42633</v>
      </c>
      <c r="E6317" s="47">
        <v>3</v>
      </c>
      <c r="F6317" s="47">
        <v>15199</v>
      </c>
      <c r="G6317" s="47">
        <v>12914</v>
      </c>
    </row>
    <row r="6318" spans="3:7">
      <c r="C6318" s="49">
        <f t="shared" si="100"/>
        <v>9</v>
      </c>
      <c r="D6318" s="48">
        <v>42633</v>
      </c>
      <c r="E6318" s="47">
        <v>4</v>
      </c>
      <c r="F6318" s="47">
        <v>15189</v>
      </c>
      <c r="G6318" s="47">
        <v>12905</v>
      </c>
    </row>
    <row r="6319" spans="3:7">
      <c r="C6319" s="49">
        <f t="shared" si="100"/>
        <v>9</v>
      </c>
      <c r="D6319" s="48">
        <v>42633</v>
      </c>
      <c r="E6319" s="47">
        <v>5</v>
      </c>
      <c r="F6319" s="47">
        <v>15812</v>
      </c>
      <c r="G6319" s="47">
        <v>13451</v>
      </c>
    </row>
    <row r="6320" spans="3:7">
      <c r="C6320" s="49">
        <f t="shared" si="100"/>
        <v>9</v>
      </c>
      <c r="D6320" s="48">
        <v>42633</v>
      </c>
      <c r="E6320" s="47">
        <v>6</v>
      </c>
      <c r="F6320" s="47">
        <v>17024</v>
      </c>
      <c r="G6320" s="47">
        <v>14903</v>
      </c>
    </row>
    <row r="6321" spans="3:7">
      <c r="C6321" s="49">
        <f t="shared" si="100"/>
        <v>9</v>
      </c>
      <c r="D6321" s="48">
        <v>42633</v>
      </c>
      <c r="E6321" s="47">
        <v>7</v>
      </c>
      <c r="F6321" s="47">
        <v>18432</v>
      </c>
      <c r="G6321" s="47">
        <v>16388</v>
      </c>
    </row>
    <row r="6322" spans="3:7">
      <c r="C6322" s="49">
        <f t="shared" si="100"/>
        <v>9</v>
      </c>
      <c r="D6322" s="48">
        <v>42633</v>
      </c>
      <c r="E6322" s="47">
        <v>8</v>
      </c>
      <c r="F6322" s="47">
        <v>18724</v>
      </c>
      <c r="G6322" s="47">
        <v>16765</v>
      </c>
    </row>
    <row r="6323" spans="3:7">
      <c r="C6323" s="49">
        <f t="shared" si="100"/>
        <v>9</v>
      </c>
      <c r="D6323" s="48">
        <v>42633</v>
      </c>
      <c r="E6323" s="47">
        <v>9</v>
      </c>
      <c r="F6323" s="47">
        <v>19126</v>
      </c>
      <c r="G6323" s="47">
        <v>17029</v>
      </c>
    </row>
    <row r="6324" spans="3:7">
      <c r="C6324" s="49">
        <f t="shared" si="100"/>
        <v>9</v>
      </c>
      <c r="D6324" s="48">
        <v>42633</v>
      </c>
      <c r="E6324" s="47">
        <v>10</v>
      </c>
      <c r="F6324" s="47">
        <v>19579</v>
      </c>
      <c r="G6324" s="47">
        <v>17455</v>
      </c>
    </row>
    <row r="6325" spans="3:7">
      <c r="C6325" s="49">
        <f t="shared" si="100"/>
        <v>9</v>
      </c>
      <c r="D6325" s="48">
        <v>42633</v>
      </c>
      <c r="E6325" s="47">
        <v>11</v>
      </c>
      <c r="F6325" s="47">
        <v>19789</v>
      </c>
      <c r="G6325" s="47">
        <v>17662</v>
      </c>
    </row>
    <row r="6326" spans="3:7">
      <c r="C6326" s="49">
        <f t="shared" si="100"/>
        <v>9</v>
      </c>
      <c r="D6326" s="48">
        <v>42633</v>
      </c>
      <c r="E6326" s="47">
        <v>12</v>
      </c>
      <c r="F6326" s="47">
        <v>19903</v>
      </c>
      <c r="G6326" s="47">
        <v>17947</v>
      </c>
    </row>
    <row r="6327" spans="3:7">
      <c r="C6327" s="49">
        <f t="shared" si="100"/>
        <v>9</v>
      </c>
      <c r="D6327" s="48">
        <v>42633</v>
      </c>
      <c r="E6327" s="47">
        <v>13</v>
      </c>
      <c r="F6327" s="47">
        <v>20198</v>
      </c>
      <c r="G6327" s="47">
        <v>18296</v>
      </c>
    </row>
    <row r="6328" spans="3:7">
      <c r="C6328" s="49">
        <f t="shared" si="100"/>
        <v>9</v>
      </c>
      <c r="D6328" s="48">
        <v>42633</v>
      </c>
      <c r="E6328" s="47">
        <v>14</v>
      </c>
      <c r="F6328" s="47">
        <v>20430</v>
      </c>
      <c r="G6328" s="47">
        <v>18577</v>
      </c>
    </row>
    <row r="6329" spans="3:7">
      <c r="C6329" s="49">
        <f t="shared" si="100"/>
        <v>9</v>
      </c>
      <c r="D6329" s="48">
        <v>42633</v>
      </c>
      <c r="E6329" s="47">
        <v>15</v>
      </c>
      <c r="F6329" s="47">
        <v>20566</v>
      </c>
      <c r="G6329" s="47">
        <v>18680</v>
      </c>
    </row>
    <row r="6330" spans="3:7">
      <c r="C6330" s="49">
        <f t="shared" si="100"/>
        <v>9</v>
      </c>
      <c r="D6330" s="48">
        <v>42633</v>
      </c>
      <c r="E6330" s="47">
        <v>16</v>
      </c>
      <c r="F6330" s="47">
        <v>21204</v>
      </c>
      <c r="G6330" s="47">
        <v>19141</v>
      </c>
    </row>
    <row r="6331" spans="3:7">
      <c r="C6331" s="49">
        <f t="shared" si="100"/>
        <v>9</v>
      </c>
      <c r="D6331" s="48">
        <v>42633</v>
      </c>
      <c r="E6331" s="47">
        <v>17</v>
      </c>
      <c r="F6331" s="47">
        <v>21417</v>
      </c>
      <c r="G6331" s="47">
        <v>19485</v>
      </c>
    </row>
    <row r="6332" spans="3:7">
      <c r="C6332" s="49">
        <f t="shared" si="100"/>
        <v>9</v>
      </c>
      <c r="D6332" s="48">
        <v>42633</v>
      </c>
      <c r="E6332" s="47">
        <v>18</v>
      </c>
      <c r="F6332" s="47">
        <v>21552</v>
      </c>
      <c r="G6332" s="47">
        <v>19339</v>
      </c>
    </row>
    <row r="6333" spans="3:7">
      <c r="C6333" s="49">
        <f t="shared" si="100"/>
        <v>9</v>
      </c>
      <c r="D6333" s="48">
        <v>42633</v>
      </c>
      <c r="E6333" s="47">
        <v>19</v>
      </c>
      <c r="F6333" s="47">
        <v>21524</v>
      </c>
      <c r="G6333" s="47">
        <v>19303</v>
      </c>
    </row>
    <row r="6334" spans="3:7">
      <c r="C6334" s="49">
        <f t="shared" si="100"/>
        <v>9</v>
      </c>
      <c r="D6334" s="48">
        <v>42633</v>
      </c>
      <c r="E6334" s="47">
        <v>20</v>
      </c>
      <c r="F6334" s="47">
        <v>21145</v>
      </c>
      <c r="G6334" s="47">
        <v>19016</v>
      </c>
    </row>
    <row r="6335" spans="3:7">
      <c r="C6335" s="49">
        <f t="shared" si="100"/>
        <v>9</v>
      </c>
      <c r="D6335" s="48">
        <v>42633</v>
      </c>
      <c r="E6335" s="47">
        <v>21</v>
      </c>
      <c r="F6335" s="47">
        <v>19975</v>
      </c>
      <c r="G6335" s="47">
        <v>17951</v>
      </c>
    </row>
    <row r="6336" spans="3:7">
      <c r="C6336" s="49">
        <f t="shared" si="100"/>
        <v>9</v>
      </c>
      <c r="D6336" s="48">
        <v>42633</v>
      </c>
      <c r="E6336" s="47">
        <v>22</v>
      </c>
      <c r="F6336" s="47">
        <v>18579</v>
      </c>
      <c r="G6336" s="47">
        <v>16523</v>
      </c>
    </row>
    <row r="6337" spans="3:7">
      <c r="C6337" s="49">
        <f t="shared" si="100"/>
        <v>9</v>
      </c>
      <c r="D6337" s="48">
        <v>42633</v>
      </c>
      <c r="E6337" s="47">
        <v>23</v>
      </c>
      <c r="F6337" s="47">
        <v>17006</v>
      </c>
      <c r="G6337" s="47">
        <v>14870</v>
      </c>
    </row>
    <row r="6338" spans="3:7">
      <c r="C6338" s="49">
        <f t="shared" si="100"/>
        <v>9</v>
      </c>
      <c r="D6338" s="48">
        <v>42633</v>
      </c>
      <c r="E6338" s="47">
        <v>24</v>
      </c>
      <c r="F6338" s="47">
        <v>15974</v>
      </c>
      <c r="G6338" s="47">
        <v>13763</v>
      </c>
    </row>
    <row r="6339" spans="3:7">
      <c r="C6339" s="49">
        <f t="shared" si="100"/>
        <v>9</v>
      </c>
      <c r="D6339" s="48">
        <v>42634</v>
      </c>
      <c r="E6339" s="47">
        <v>1</v>
      </c>
      <c r="F6339" s="47">
        <v>15448</v>
      </c>
      <c r="G6339" s="47">
        <v>13131</v>
      </c>
    </row>
    <row r="6340" spans="3:7">
      <c r="C6340" s="49">
        <f t="shared" ref="C6340:C6403" si="101">MONTH(D6340)</f>
        <v>9</v>
      </c>
      <c r="D6340" s="48">
        <v>42634</v>
      </c>
      <c r="E6340" s="47">
        <v>2</v>
      </c>
      <c r="F6340" s="47">
        <v>14996</v>
      </c>
      <c r="G6340" s="47">
        <v>12722</v>
      </c>
    </row>
    <row r="6341" spans="3:7">
      <c r="C6341" s="49">
        <f t="shared" si="101"/>
        <v>9</v>
      </c>
      <c r="D6341" s="48">
        <v>42634</v>
      </c>
      <c r="E6341" s="47">
        <v>3</v>
      </c>
      <c r="F6341" s="47">
        <v>14938</v>
      </c>
      <c r="G6341" s="47">
        <v>12483</v>
      </c>
    </row>
    <row r="6342" spans="3:7">
      <c r="C6342" s="49">
        <f t="shared" si="101"/>
        <v>9</v>
      </c>
      <c r="D6342" s="48">
        <v>42634</v>
      </c>
      <c r="E6342" s="47">
        <v>4</v>
      </c>
      <c r="F6342" s="47">
        <v>14743</v>
      </c>
      <c r="G6342" s="47">
        <v>12458</v>
      </c>
    </row>
    <row r="6343" spans="3:7">
      <c r="C6343" s="49">
        <f t="shared" si="101"/>
        <v>9</v>
      </c>
      <c r="D6343" s="48">
        <v>42634</v>
      </c>
      <c r="E6343" s="47">
        <v>5</v>
      </c>
      <c r="F6343" s="47">
        <v>15055</v>
      </c>
      <c r="G6343" s="47">
        <v>12891</v>
      </c>
    </row>
    <row r="6344" spans="3:7">
      <c r="C6344" s="49">
        <f t="shared" si="101"/>
        <v>9</v>
      </c>
      <c r="D6344" s="48">
        <v>42634</v>
      </c>
      <c r="E6344" s="47">
        <v>6</v>
      </c>
      <c r="F6344" s="47">
        <v>16103</v>
      </c>
      <c r="G6344" s="47">
        <v>14027</v>
      </c>
    </row>
    <row r="6345" spans="3:7">
      <c r="C6345" s="49">
        <f t="shared" si="101"/>
        <v>9</v>
      </c>
      <c r="D6345" s="48">
        <v>42634</v>
      </c>
      <c r="E6345" s="47">
        <v>7</v>
      </c>
      <c r="F6345" s="47">
        <v>17574</v>
      </c>
      <c r="G6345" s="47">
        <v>15377</v>
      </c>
    </row>
    <row r="6346" spans="3:7">
      <c r="C6346" s="49">
        <f t="shared" si="101"/>
        <v>9</v>
      </c>
      <c r="D6346" s="48">
        <v>42634</v>
      </c>
      <c r="E6346" s="47">
        <v>8</v>
      </c>
      <c r="F6346" s="47">
        <v>17813</v>
      </c>
      <c r="G6346" s="47">
        <v>15600</v>
      </c>
    </row>
    <row r="6347" spans="3:7">
      <c r="C6347" s="49">
        <f t="shared" si="101"/>
        <v>9</v>
      </c>
      <c r="D6347" s="48">
        <v>42634</v>
      </c>
      <c r="E6347" s="47">
        <v>9</v>
      </c>
      <c r="F6347" s="47">
        <v>17988</v>
      </c>
      <c r="G6347" s="47">
        <v>15801</v>
      </c>
    </row>
    <row r="6348" spans="3:7">
      <c r="C6348" s="49">
        <f t="shared" si="101"/>
        <v>9</v>
      </c>
      <c r="D6348" s="48">
        <v>42634</v>
      </c>
      <c r="E6348" s="47">
        <v>10</v>
      </c>
      <c r="F6348" s="47">
        <v>18455</v>
      </c>
      <c r="G6348" s="47">
        <v>16288</v>
      </c>
    </row>
    <row r="6349" spans="3:7">
      <c r="C6349" s="49">
        <f t="shared" si="101"/>
        <v>9</v>
      </c>
      <c r="D6349" s="48">
        <v>42634</v>
      </c>
      <c r="E6349" s="47">
        <v>11</v>
      </c>
      <c r="F6349" s="47">
        <v>18611</v>
      </c>
      <c r="G6349" s="47">
        <v>16541</v>
      </c>
    </row>
    <row r="6350" spans="3:7">
      <c r="C6350" s="49">
        <f t="shared" si="101"/>
        <v>9</v>
      </c>
      <c r="D6350" s="48">
        <v>42634</v>
      </c>
      <c r="E6350" s="47">
        <v>12</v>
      </c>
      <c r="F6350" s="47">
        <v>17303</v>
      </c>
      <c r="G6350" s="47">
        <v>15299</v>
      </c>
    </row>
    <row r="6351" spans="3:7">
      <c r="C6351" s="49">
        <f t="shared" si="101"/>
        <v>9</v>
      </c>
      <c r="D6351" s="48">
        <v>42634</v>
      </c>
      <c r="E6351" s="47">
        <v>13</v>
      </c>
      <c r="F6351" s="47">
        <v>19350</v>
      </c>
      <c r="G6351" s="47">
        <v>17241</v>
      </c>
    </row>
    <row r="6352" spans="3:7">
      <c r="C6352" s="49">
        <f t="shared" si="101"/>
        <v>9</v>
      </c>
      <c r="D6352" s="48">
        <v>42634</v>
      </c>
      <c r="E6352" s="47">
        <v>14</v>
      </c>
      <c r="F6352" s="47">
        <v>19497</v>
      </c>
      <c r="G6352" s="47">
        <v>17435</v>
      </c>
    </row>
    <row r="6353" spans="3:7">
      <c r="C6353" s="49">
        <f t="shared" si="101"/>
        <v>9</v>
      </c>
      <c r="D6353" s="48">
        <v>42634</v>
      </c>
      <c r="E6353" s="47">
        <v>15</v>
      </c>
      <c r="F6353" s="47">
        <v>19704</v>
      </c>
      <c r="G6353" s="47">
        <v>17599</v>
      </c>
    </row>
    <row r="6354" spans="3:7">
      <c r="C6354" s="49">
        <f t="shared" si="101"/>
        <v>9</v>
      </c>
      <c r="D6354" s="48">
        <v>42634</v>
      </c>
      <c r="E6354" s="47">
        <v>16</v>
      </c>
      <c r="F6354" s="47">
        <v>20222</v>
      </c>
      <c r="G6354" s="47">
        <v>18177</v>
      </c>
    </row>
    <row r="6355" spans="3:7">
      <c r="C6355" s="49">
        <f t="shared" si="101"/>
        <v>9</v>
      </c>
      <c r="D6355" s="48">
        <v>42634</v>
      </c>
      <c r="E6355" s="47">
        <v>17</v>
      </c>
      <c r="F6355" s="47">
        <v>20490</v>
      </c>
      <c r="G6355" s="47">
        <v>18543</v>
      </c>
    </row>
    <row r="6356" spans="3:7">
      <c r="C6356" s="49">
        <f t="shared" si="101"/>
        <v>9</v>
      </c>
      <c r="D6356" s="48">
        <v>42634</v>
      </c>
      <c r="E6356" s="47">
        <v>18</v>
      </c>
      <c r="F6356" s="47">
        <v>20349</v>
      </c>
      <c r="G6356" s="47">
        <v>18435</v>
      </c>
    </row>
    <row r="6357" spans="3:7">
      <c r="C6357" s="49">
        <f t="shared" si="101"/>
        <v>9</v>
      </c>
      <c r="D6357" s="48">
        <v>42634</v>
      </c>
      <c r="E6357" s="47">
        <v>19</v>
      </c>
      <c r="F6357" s="47">
        <v>20707</v>
      </c>
      <c r="G6357" s="47">
        <v>18717</v>
      </c>
    </row>
    <row r="6358" spans="3:7">
      <c r="C6358" s="49">
        <f t="shared" si="101"/>
        <v>9</v>
      </c>
      <c r="D6358" s="48">
        <v>42634</v>
      </c>
      <c r="E6358" s="47">
        <v>20</v>
      </c>
      <c r="F6358" s="47">
        <v>20700</v>
      </c>
      <c r="G6358" s="47">
        <v>18787</v>
      </c>
    </row>
    <row r="6359" spans="3:7">
      <c r="C6359" s="49">
        <f t="shared" si="101"/>
        <v>9</v>
      </c>
      <c r="D6359" s="48">
        <v>42634</v>
      </c>
      <c r="E6359" s="47">
        <v>21</v>
      </c>
      <c r="F6359" s="47">
        <v>19692</v>
      </c>
      <c r="G6359" s="47">
        <v>17728</v>
      </c>
    </row>
    <row r="6360" spans="3:7">
      <c r="C6360" s="49">
        <f t="shared" si="101"/>
        <v>9</v>
      </c>
      <c r="D6360" s="48">
        <v>42634</v>
      </c>
      <c r="E6360" s="47">
        <v>22</v>
      </c>
      <c r="F6360" s="47">
        <v>18186</v>
      </c>
      <c r="G6360" s="47">
        <v>16175</v>
      </c>
    </row>
    <row r="6361" spans="3:7">
      <c r="C6361" s="49">
        <f t="shared" si="101"/>
        <v>9</v>
      </c>
      <c r="D6361" s="48">
        <v>42634</v>
      </c>
      <c r="E6361" s="47">
        <v>23</v>
      </c>
      <c r="F6361" s="47">
        <v>17046</v>
      </c>
      <c r="G6361" s="47">
        <v>14922</v>
      </c>
    </row>
    <row r="6362" spans="3:7">
      <c r="C6362" s="49">
        <f t="shared" si="101"/>
        <v>9</v>
      </c>
      <c r="D6362" s="48">
        <v>42634</v>
      </c>
      <c r="E6362" s="47">
        <v>24</v>
      </c>
      <c r="F6362" s="47">
        <v>16093</v>
      </c>
      <c r="G6362" s="47">
        <v>13828</v>
      </c>
    </row>
    <row r="6363" spans="3:7">
      <c r="C6363" s="49">
        <f t="shared" si="101"/>
        <v>9</v>
      </c>
      <c r="D6363" s="48">
        <v>42635</v>
      </c>
      <c r="E6363" s="47">
        <v>1</v>
      </c>
      <c r="F6363" s="47">
        <v>15450</v>
      </c>
      <c r="G6363" s="47">
        <v>13125</v>
      </c>
    </row>
    <row r="6364" spans="3:7">
      <c r="C6364" s="49">
        <f t="shared" si="101"/>
        <v>9</v>
      </c>
      <c r="D6364" s="48">
        <v>42635</v>
      </c>
      <c r="E6364" s="47">
        <v>2</v>
      </c>
      <c r="F6364" s="47">
        <v>15129</v>
      </c>
      <c r="G6364" s="47">
        <v>12715</v>
      </c>
    </row>
    <row r="6365" spans="3:7">
      <c r="C6365" s="49">
        <f t="shared" si="101"/>
        <v>9</v>
      </c>
      <c r="D6365" s="48">
        <v>42635</v>
      </c>
      <c r="E6365" s="47">
        <v>3</v>
      </c>
      <c r="F6365" s="47">
        <v>14754</v>
      </c>
      <c r="G6365" s="47">
        <v>12491</v>
      </c>
    </row>
    <row r="6366" spans="3:7">
      <c r="C6366" s="49">
        <f t="shared" si="101"/>
        <v>9</v>
      </c>
      <c r="D6366" s="48">
        <v>42635</v>
      </c>
      <c r="E6366" s="47">
        <v>4</v>
      </c>
      <c r="F6366" s="47">
        <v>14876</v>
      </c>
      <c r="G6366" s="47">
        <v>12473</v>
      </c>
    </row>
    <row r="6367" spans="3:7">
      <c r="C6367" s="49">
        <f t="shared" si="101"/>
        <v>9</v>
      </c>
      <c r="D6367" s="48">
        <v>42635</v>
      </c>
      <c r="E6367" s="47">
        <v>5</v>
      </c>
      <c r="F6367" s="47">
        <v>15413</v>
      </c>
      <c r="G6367" s="47">
        <v>12977</v>
      </c>
    </row>
    <row r="6368" spans="3:7">
      <c r="C6368" s="49">
        <f t="shared" si="101"/>
        <v>9</v>
      </c>
      <c r="D6368" s="48">
        <v>42635</v>
      </c>
      <c r="E6368" s="47">
        <v>6</v>
      </c>
      <c r="F6368" s="47">
        <v>16513</v>
      </c>
      <c r="G6368" s="47">
        <v>14282</v>
      </c>
    </row>
    <row r="6369" spans="3:7">
      <c r="C6369" s="49">
        <f t="shared" si="101"/>
        <v>9</v>
      </c>
      <c r="D6369" s="48">
        <v>42635</v>
      </c>
      <c r="E6369" s="47">
        <v>7</v>
      </c>
      <c r="F6369" s="47">
        <v>17799</v>
      </c>
      <c r="G6369" s="47">
        <v>15647</v>
      </c>
    </row>
    <row r="6370" spans="3:7">
      <c r="C6370" s="49">
        <f t="shared" si="101"/>
        <v>9</v>
      </c>
      <c r="D6370" s="48">
        <v>42635</v>
      </c>
      <c r="E6370" s="47">
        <v>8</v>
      </c>
      <c r="F6370" s="47">
        <v>18040</v>
      </c>
      <c r="G6370" s="47">
        <v>15983</v>
      </c>
    </row>
    <row r="6371" spans="3:7">
      <c r="C6371" s="49">
        <f t="shared" si="101"/>
        <v>9</v>
      </c>
      <c r="D6371" s="48">
        <v>42635</v>
      </c>
      <c r="E6371" s="47">
        <v>9</v>
      </c>
      <c r="F6371" s="47">
        <v>18401</v>
      </c>
      <c r="G6371" s="47">
        <v>16339</v>
      </c>
    </row>
    <row r="6372" spans="3:7">
      <c r="C6372" s="49">
        <f t="shared" si="101"/>
        <v>9</v>
      </c>
      <c r="D6372" s="48">
        <v>42635</v>
      </c>
      <c r="E6372" s="47">
        <v>10</v>
      </c>
      <c r="F6372" s="47">
        <v>18582</v>
      </c>
      <c r="G6372" s="47">
        <v>16611</v>
      </c>
    </row>
    <row r="6373" spans="3:7">
      <c r="C6373" s="49">
        <f t="shared" si="101"/>
        <v>9</v>
      </c>
      <c r="D6373" s="48">
        <v>42635</v>
      </c>
      <c r="E6373" s="47">
        <v>11</v>
      </c>
      <c r="F6373" s="47">
        <v>18874</v>
      </c>
      <c r="G6373" s="47">
        <v>17053</v>
      </c>
    </row>
    <row r="6374" spans="3:7">
      <c r="C6374" s="49">
        <f t="shared" si="101"/>
        <v>9</v>
      </c>
      <c r="D6374" s="48">
        <v>42635</v>
      </c>
      <c r="E6374" s="47">
        <v>12</v>
      </c>
      <c r="F6374" s="47">
        <v>19409</v>
      </c>
      <c r="G6374" s="47">
        <v>17522</v>
      </c>
    </row>
    <row r="6375" spans="3:7">
      <c r="C6375" s="49">
        <f t="shared" si="101"/>
        <v>9</v>
      </c>
      <c r="D6375" s="48">
        <v>42635</v>
      </c>
      <c r="E6375" s="47">
        <v>13</v>
      </c>
      <c r="F6375" s="47">
        <v>19998</v>
      </c>
      <c r="G6375" s="47">
        <v>17976</v>
      </c>
    </row>
    <row r="6376" spans="3:7">
      <c r="C6376" s="49">
        <f t="shared" si="101"/>
        <v>9</v>
      </c>
      <c r="D6376" s="48">
        <v>42635</v>
      </c>
      <c r="E6376" s="47">
        <v>14</v>
      </c>
      <c r="F6376" s="47">
        <v>20297</v>
      </c>
      <c r="G6376" s="47">
        <v>18350</v>
      </c>
    </row>
    <row r="6377" spans="3:7">
      <c r="C6377" s="49">
        <f t="shared" si="101"/>
        <v>9</v>
      </c>
      <c r="D6377" s="48">
        <v>42635</v>
      </c>
      <c r="E6377" s="47">
        <v>15</v>
      </c>
      <c r="F6377" s="47">
        <v>20823</v>
      </c>
      <c r="G6377" s="47">
        <v>18808</v>
      </c>
    </row>
    <row r="6378" spans="3:7">
      <c r="C6378" s="49">
        <f t="shared" si="101"/>
        <v>9</v>
      </c>
      <c r="D6378" s="48">
        <v>42635</v>
      </c>
      <c r="E6378" s="47">
        <v>16</v>
      </c>
      <c r="F6378" s="47">
        <v>21169</v>
      </c>
      <c r="G6378" s="47">
        <v>19346</v>
      </c>
    </row>
    <row r="6379" spans="3:7">
      <c r="C6379" s="49">
        <f t="shared" si="101"/>
        <v>9</v>
      </c>
      <c r="D6379" s="48">
        <v>42635</v>
      </c>
      <c r="E6379" s="47">
        <v>17</v>
      </c>
      <c r="F6379" s="47">
        <v>21470</v>
      </c>
      <c r="G6379" s="47">
        <v>19320</v>
      </c>
    </row>
    <row r="6380" spans="3:7">
      <c r="C6380" s="49">
        <f t="shared" si="101"/>
        <v>9</v>
      </c>
      <c r="D6380" s="48">
        <v>42635</v>
      </c>
      <c r="E6380" s="47">
        <v>18</v>
      </c>
      <c r="F6380" s="47">
        <v>21313</v>
      </c>
      <c r="G6380" s="47">
        <v>19146</v>
      </c>
    </row>
    <row r="6381" spans="3:7">
      <c r="C6381" s="49">
        <f t="shared" si="101"/>
        <v>9</v>
      </c>
      <c r="D6381" s="48">
        <v>42635</v>
      </c>
      <c r="E6381" s="47">
        <v>19</v>
      </c>
      <c r="F6381" s="47">
        <v>21636</v>
      </c>
      <c r="G6381" s="47">
        <v>19492</v>
      </c>
    </row>
    <row r="6382" spans="3:7">
      <c r="C6382" s="49">
        <f t="shared" si="101"/>
        <v>9</v>
      </c>
      <c r="D6382" s="48">
        <v>42635</v>
      </c>
      <c r="E6382" s="47">
        <v>20</v>
      </c>
      <c r="F6382" s="47">
        <v>21333</v>
      </c>
      <c r="G6382" s="47">
        <v>19454</v>
      </c>
    </row>
    <row r="6383" spans="3:7">
      <c r="C6383" s="49">
        <f t="shared" si="101"/>
        <v>9</v>
      </c>
      <c r="D6383" s="48">
        <v>42635</v>
      </c>
      <c r="E6383" s="47">
        <v>21</v>
      </c>
      <c r="F6383" s="47">
        <v>20387</v>
      </c>
      <c r="G6383" s="47">
        <v>18547</v>
      </c>
    </row>
    <row r="6384" spans="3:7">
      <c r="C6384" s="49">
        <f t="shared" si="101"/>
        <v>9</v>
      </c>
      <c r="D6384" s="48">
        <v>42635</v>
      </c>
      <c r="E6384" s="47">
        <v>22</v>
      </c>
      <c r="F6384" s="47">
        <v>19132</v>
      </c>
      <c r="G6384" s="47">
        <v>17220</v>
      </c>
    </row>
    <row r="6385" spans="3:7">
      <c r="C6385" s="49">
        <f t="shared" si="101"/>
        <v>9</v>
      </c>
      <c r="D6385" s="48">
        <v>42635</v>
      </c>
      <c r="E6385" s="47">
        <v>23</v>
      </c>
      <c r="F6385" s="47">
        <v>17745</v>
      </c>
      <c r="G6385" s="47">
        <v>15848</v>
      </c>
    </row>
    <row r="6386" spans="3:7">
      <c r="C6386" s="49">
        <f t="shared" si="101"/>
        <v>9</v>
      </c>
      <c r="D6386" s="48">
        <v>42635</v>
      </c>
      <c r="E6386" s="47">
        <v>24</v>
      </c>
      <c r="F6386" s="47">
        <v>16756</v>
      </c>
      <c r="G6386" s="47">
        <v>14695</v>
      </c>
    </row>
    <row r="6387" spans="3:7">
      <c r="C6387" s="49">
        <f t="shared" si="101"/>
        <v>9</v>
      </c>
      <c r="D6387" s="48">
        <v>42636</v>
      </c>
      <c r="E6387" s="47">
        <v>1</v>
      </c>
      <c r="F6387" s="47">
        <v>16172</v>
      </c>
      <c r="G6387" s="47">
        <v>14020</v>
      </c>
    </row>
    <row r="6388" spans="3:7">
      <c r="C6388" s="49">
        <f t="shared" si="101"/>
        <v>9</v>
      </c>
      <c r="D6388" s="48">
        <v>42636</v>
      </c>
      <c r="E6388" s="47">
        <v>2</v>
      </c>
      <c r="F6388" s="47">
        <v>15740</v>
      </c>
      <c r="G6388" s="47">
        <v>13541</v>
      </c>
    </row>
    <row r="6389" spans="3:7">
      <c r="C6389" s="49">
        <f t="shared" si="101"/>
        <v>9</v>
      </c>
      <c r="D6389" s="48">
        <v>42636</v>
      </c>
      <c r="E6389" s="47">
        <v>3</v>
      </c>
      <c r="F6389" s="47">
        <v>15295</v>
      </c>
      <c r="G6389" s="47">
        <v>13270</v>
      </c>
    </row>
    <row r="6390" spans="3:7">
      <c r="C6390" s="49">
        <f t="shared" si="101"/>
        <v>9</v>
      </c>
      <c r="D6390" s="48">
        <v>42636</v>
      </c>
      <c r="E6390" s="47">
        <v>4</v>
      </c>
      <c r="F6390" s="47">
        <v>15461</v>
      </c>
      <c r="G6390" s="47">
        <v>13301</v>
      </c>
    </row>
    <row r="6391" spans="3:7">
      <c r="C6391" s="49">
        <f t="shared" si="101"/>
        <v>9</v>
      </c>
      <c r="D6391" s="48">
        <v>42636</v>
      </c>
      <c r="E6391" s="47">
        <v>5</v>
      </c>
      <c r="F6391" s="47">
        <v>15702</v>
      </c>
      <c r="G6391" s="47">
        <v>13634</v>
      </c>
    </row>
    <row r="6392" spans="3:7">
      <c r="C6392" s="49">
        <f t="shared" si="101"/>
        <v>9</v>
      </c>
      <c r="D6392" s="48">
        <v>42636</v>
      </c>
      <c r="E6392" s="47">
        <v>6</v>
      </c>
      <c r="F6392" s="47">
        <v>16787</v>
      </c>
      <c r="G6392" s="47">
        <v>14964</v>
      </c>
    </row>
    <row r="6393" spans="3:7">
      <c r="C6393" s="49">
        <f t="shared" si="101"/>
        <v>9</v>
      </c>
      <c r="D6393" s="48">
        <v>42636</v>
      </c>
      <c r="E6393" s="47">
        <v>7</v>
      </c>
      <c r="F6393" s="47">
        <v>18440</v>
      </c>
      <c r="G6393" s="47">
        <v>16423</v>
      </c>
    </row>
    <row r="6394" spans="3:7">
      <c r="C6394" s="49">
        <f t="shared" si="101"/>
        <v>9</v>
      </c>
      <c r="D6394" s="48">
        <v>42636</v>
      </c>
      <c r="E6394" s="47">
        <v>8</v>
      </c>
      <c r="F6394" s="47">
        <v>18953</v>
      </c>
      <c r="G6394" s="47">
        <v>17020</v>
      </c>
    </row>
    <row r="6395" spans="3:7">
      <c r="C6395" s="49">
        <f t="shared" si="101"/>
        <v>9</v>
      </c>
      <c r="D6395" s="48">
        <v>42636</v>
      </c>
      <c r="E6395" s="47">
        <v>9</v>
      </c>
      <c r="F6395" s="47">
        <v>19353</v>
      </c>
      <c r="G6395" s="47">
        <v>17232</v>
      </c>
    </row>
    <row r="6396" spans="3:7">
      <c r="C6396" s="49">
        <f t="shared" si="101"/>
        <v>9</v>
      </c>
      <c r="D6396" s="48">
        <v>42636</v>
      </c>
      <c r="E6396" s="47">
        <v>10</v>
      </c>
      <c r="F6396" s="47">
        <v>19005</v>
      </c>
      <c r="G6396" s="47">
        <v>17122</v>
      </c>
    </row>
    <row r="6397" spans="3:7">
      <c r="C6397" s="49">
        <f t="shared" si="101"/>
        <v>9</v>
      </c>
      <c r="D6397" s="48">
        <v>42636</v>
      </c>
      <c r="E6397" s="47">
        <v>11</v>
      </c>
      <c r="F6397" s="47">
        <v>18732</v>
      </c>
      <c r="G6397" s="47">
        <v>16787</v>
      </c>
    </row>
    <row r="6398" spans="3:7">
      <c r="C6398" s="49">
        <f t="shared" si="101"/>
        <v>9</v>
      </c>
      <c r="D6398" s="48">
        <v>42636</v>
      </c>
      <c r="E6398" s="47">
        <v>12</v>
      </c>
      <c r="F6398" s="47">
        <v>18533</v>
      </c>
      <c r="G6398" s="47">
        <v>16479</v>
      </c>
    </row>
    <row r="6399" spans="3:7">
      <c r="C6399" s="49">
        <f t="shared" si="101"/>
        <v>9</v>
      </c>
      <c r="D6399" s="48">
        <v>42636</v>
      </c>
      <c r="E6399" s="47">
        <v>13</v>
      </c>
      <c r="F6399" s="47">
        <v>18495</v>
      </c>
      <c r="G6399" s="47">
        <v>16302</v>
      </c>
    </row>
    <row r="6400" spans="3:7">
      <c r="C6400" s="49">
        <f t="shared" si="101"/>
        <v>9</v>
      </c>
      <c r="D6400" s="48">
        <v>42636</v>
      </c>
      <c r="E6400" s="47">
        <v>14</v>
      </c>
      <c r="F6400" s="47">
        <v>18420</v>
      </c>
      <c r="G6400" s="47">
        <v>16130</v>
      </c>
    </row>
    <row r="6401" spans="3:7">
      <c r="C6401" s="49">
        <f t="shared" si="101"/>
        <v>9</v>
      </c>
      <c r="D6401" s="48">
        <v>42636</v>
      </c>
      <c r="E6401" s="47">
        <v>15</v>
      </c>
      <c r="F6401" s="47">
        <v>18223</v>
      </c>
      <c r="G6401" s="47">
        <v>15955</v>
      </c>
    </row>
    <row r="6402" spans="3:7">
      <c r="C6402" s="49">
        <f t="shared" si="101"/>
        <v>9</v>
      </c>
      <c r="D6402" s="48">
        <v>42636</v>
      </c>
      <c r="E6402" s="47">
        <v>16</v>
      </c>
      <c r="F6402" s="47">
        <v>18212</v>
      </c>
      <c r="G6402" s="47">
        <v>15948</v>
      </c>
    </row>
    <row r="6403" spans="3:7">
      <c r="C6403" s="49">
        <f t="shared" si="101"/>
        <v>9</v>
      </c>
      <c r="D6403" s="48">
        <v>42636</v>
      </c>
      <c r="E6403" s="47">
        <v>17</v>
      </c>
      <c r="F6403" s="47">
        <v>18309</v>
      </c>
      <c r="G6403" s="47">
        <v>16065</v>
      </c>
    </row>
    <row r="6404" spans="3:7">
      <c r="C6404" s="49">
        <f t="shared" ref="C6404:C6467" si="102">MONTH(D6404)</f>
        <v>9</v>
      </c>
      <c r="D6404" s="48">
        <v>42636</v>
      </c>
      <c r="E6404" s="47">
        <v>18</v>
      </c>
      <c r="F6404" s="47">
        <v>18037</v>
      </c>
      <c r="G6404" s="47">
        <v>16022</v>
      </c>
    </row>
    <row r="6405" spans="3:7">
      <c r="C6405" s="49">
        <f t="shared" si="102"/>
        <v>9</v>
      </c>
      <c r="D6405" s="48">
        <v>42636</v>
      </c>
      <c r="E6405" s="47">
        <v>19</v>
      </c>
      <c r="F6405" s="47">
        <v>18784</v>
      </c>
      <c r="G6405" s="47">
        <v>16502</v>
      </c>
    </row>
    <row r="6406" spans="3:7">
      <c r="C6406" s="49">
        <f t="shared" si="102"/>
        <v>9</v>
      </c>
      <c r="D6406" s="48">
        <v>42636</v>
      </c>
      <c r="E6406" s="47">
        <v>20</v>
      </c>
      <c r="F6406" s="47">
        <v>19387</v>
      </c>
      <c r="G6406" s="47">
        <v>16578</v>
      </c>
    </row>
    <row r="6407" spans="3:7">
      <c r="C6407" s="49">
        <f t="shared" si="102"/>
        <v>9</v>
      </c>
      <c r="D6407" s="48">
        <v>42636</v>
      </c>
      <c r="E6407" s="47">
        <v>21</v>
      </c>
      <c r="F6407" s="47">
        <v>18817</v>
      </c>
      <c r="G6407" s="47">
        <v>15890</v>
      </c>
    </row>
    <row r="6408" spans="3:7">
      <c r="C6408" s="49">
        <f t="shared" si="102"/>
        <v>9</v>
      </c>
      <c r="D6408" s="48">
        <v>42636</v>
      </c>
      <c r="E6408" s="47">
        <v>22</v>
      </c>
      <c r="F6408" s="47">
        <v>17815</v>
      </c>
      <c r="G6408" s="47">
        <v>14790</v>
      </c>
    </row>
    <row r="6409" spans="3:7">
      <c r="C6409" s="49">
        <f t="shared" si="102"/>
        <v>9</v>
      </c>
      <c r="D6409" s="48">
        <v>42636</v>
      </c>
      <c r="E6409" s="47">
        <v>23</v>
      </c>
      <c r="F6409" s="47">
        <v>16340</v>
      </c>
      <c r="G6409" s="47">
        <v>13566</v>
      </c>
    </row>
    <row r="6410" spans="3:7">
      <c r="C6410" s="49">
        <f t="shared" si="102"/>
        <v>9</v>
      </c>
      <c r="D6410" s="48">
        <v>42636</v>
      </c>
      <c r="E6410" s="47">
        <v>24</v>
      </c>
      <c r="F6410" s="47">
        <v>15866</v>
      </c>
      <c r="G6410" s="47">
        <v>12615</v>
      </c>
    </row>
    <row r="6411" spans="3:7">
      <c r="C6411" s="49">
        <f t="shared" si="102"/>
        <v>9</v>
      </c>
      <c r="D6411" s="48">
        <v>42637</v>
      </c>
      <c r="E6411" s="47">
        <v>1</v>
      </c>
      <c r="F6411" s="47">
        <v>15313</v>
      </c>
      <c r="G6411" s="47">
        <v>12027</v>
      </c>
    </row>
    <row r="6412" spans="3:7">
      <c r="C6412" s="49">
        <f t="shared" si="102"/>
        <v>9</v>
      </c>
      <c r="D6412" s="48">
        <v>42637</v>
      </c>
      <c r="E6412" s="47">
        <v>2</v>
      </c>
      <c r="F6412" s="47">
        <v>14949</v>
      </c>
      <c r="G6412" s="47">
        <v>11675</v>
      </c>
    </row>
    <row r="6413" spans="3:7">
      <c r="C6413" s="49">
        <f t="shared" si="102"/>
        <v>9</v>
      </c>
      <c r="D6413" s="48">
        <v>42637</v>
      </c>
      <c r="E6413" s="47">
        <v>3</v>
      </c>
      <c r="F6413" s="47">
        <v>14722</v>
      </c>
      <c r="G6413" s="47">
        <v>11492</v>
      </c>
    </row>
    <row r="6414" spans="3:7">
      <c r="C6414" s="49">
        <f t="shared" si="102"/>
        <v>9</v>
      </c>
      <c r="D6414" s="48">
        <v>42637</v>
      </c>
      <c r="E6414" s="47">
        <v>4</v>
      </c>
      <c r="F6414" s="47">
        <v>14567</v>
      </c>
      <c r="G6414" s="47">
        <v>11441</v>
      </c>
    </row>
    <row r="6415" spans="3:7">
      <c r="C6415" s="49">
        <f t="shared" si="102"/>
        <v>9</v>
      </c>
      <c r="D6415" s="48">
        <v>42637</v>
      </c>
      <c r="E6415" s="47">
        <v>5</v>
      </c>
      <c r="F6415" s="47">
        <v>14725</v>
      </c>
      <c r="G6415" s="47">
        <v>11476</v>
      </c>
    </row>
    <row r="6416" spans="3:7">
      <c r="C6416" s="49">
        <f t="shared" si="102"/>
        <v>9</v>
      </c>
      <c r="D6416" s="48">
        <v>42637</v>
      </c>
      <c r="E6416" s="47">
        <v>6</v>
      </c>
      <c r="F6416" s="47">
        <v>14777</v>
      </c>
      <c r="G6416" s="47">
        <v>11871</v>
      </c>
    </row>
    <row r="6417" spans="3:7">
      <c r="C6417" s="49">
        <f t="shared" si="102"/>
        <v>9</v>
      </c>
      <c r="D6417" s="48">
        <v>42637</v>
      </c>
      <c r="E6417" s="47">
        <v>7</v>
      </c>
      <c r="F6417" s="47">
        <v>15500</v>
      </c>
      <c r="G6417" s="47">
        <v>12461</v>
      </c>
    </row>
    <row r="6418" spans="3:7">
      <c r="C6418" s="49">
        <f t="shared" si="102"/>
        <v>9</v>
      </c>
      <c r="D6418" s="48">
        <v>42637</v>
      </c>
      <c r="E6418" s="47">
        <v>8</v>
      </c>
      <c r="F6418" s="47">
        <v>15943</v>
      </c>
      <c r="G6418" s="47">
        <v>13070</v>
      </c>
    </row>
    <row r="6419" spans="3:7">
      <c r="C6419" s="49">
        <f t="shared" si="102"/>
        <v>9</v>
      </c>
      <c r="D6419" s="48">
        <v>42637</v>
      </c>
      <c r="E6419" s="47">
        <v>9</v>
      </c>
      <c r="F6419" s="47">
        <v>16309</v>
      </c>
      <c r="G6419" s="47">
        <v>13294</v>
      </c>
    </row>
    <row r="6420" spans="3:7">
      <c r="C6420" s="49">
        <f t="shared" si="102"/>
        <v>9</v>
      </c>
      <c r="D6420" s="48">
        <v>42637</v>
      </c>
      <c r="E6420" s="47">
        <v>10</v>
      </c>
      <c r="F6420" s="47">
        <v>16356</v>
      </c>
      <c r="G6420" s="47">
        <v>13314</v>
      </c>
    </row>
    <row r="6421" spans="3:7">
      <c r="C6421" s="49">
        <f t="shared" si="102"/>
        <v>9</v>
      </c>
      <c r="D6421" s="48">
        <v>42637</v>
      </c>
      <c r="E6421" s="47">
        <v>11</v>
      </c>
      <c r="F6421" s="47">
        <v>16467</v>
      </c>
      <c r="G6421" s="47">
        <v>13340</v>
      </c>
    </row>
    <row r="6422" spans="3:7">
      <c r="C6422" s="49">
        <f t="shared" si="102"/>
        <v>9</v>
      </c>
      <c r="D6422" s="48">
        <v>42637</v>
      </c>
      <c r="E6422" s="47">
        <v>12</v>
      </c>
      <c r="F6422" s="47">
        <v>16263</v>
      </c>
      <c r="G6422" s="47">
        <v>13316</v>
      </c>
    </row>
    <row r="6423" spans="3:7">
      <c r="C6423" s="49">
        <f t="shared" si="102"/>
        <v>9</v>
      </c>
      <c r="D6423" s="48">
        <v>42637</v>
      </c>
      <c r="E6423" s="47">
        <v>13</v>
      </c>
      <c r="F6423" s="47">
        <v>16116</v>
      </c>
      <c r="G6423" s="47">
        <v>13252</v>
      </c>
    </row>
    <row r="6424" spans="3:7">
      <c r="C6424" s="49">
        <f t="shared" si="102"/>
        <v>9</v>
      </c>
      <c r="D6424" s="48">
        <v>42637</v>
      </c>
      <c r="E6424" s="47">
        <v>14</v>
      </c>
      <c r="F6424" s="47">
        <v>15983</v>
      </c>
      <c r="G6424" s="47">
        <v>13177</v>
      </c>
    </row>
    <row r="6425" spans="3:7">
      <c r="C6425" s="49">
        <f t="shared" si="102"/>
        <v>9</v>
      </c>
      <c r="D6425" s="48">
        <v>42637</v>
      </c>
      <c r="E6425" s="47">
        <v>15</v>
      </c>
      <c r="F6425" s="47">
        <v>16024</v>
      </c>
      <c r="G6425" s="47">
        <v>13174</v>
      </c>
    </row>
    <row r="6426" spans="3:7">
      <c r="C6426" s="49">
        <f t="shared" si="102"/>
        <v>9</v>
      </c>
      <c r="D6426" s="48">
        <v>42637</v>
      </c>
      <c r="E6426" s="47">
        <v>16</v>
      </c>
      <c r="F6426" s="47">
        <v>16204</v>
      </c>
      <c r="G6426" s="47">
        <v>13521</v>
      </c>
    </row>
    <row r="6427" spans="3:7">
      <c r="C6427" s="49">
        <f t="shared" si="102"/>
        <v>9</v>
      </c>
      <c r="D6427" s="48">
        <v>42637</v>
      </c>
      <c r="E6427" s="47">
        <v>17</v>
      </c>
      <c r="F6427" s="47">
        <v>16744</v>
      </c>
      <c r="G6427" s="47">
        <v>14108</v>
      </c>
    </row>
    <row r="6428" spans="3:7">
      <c r="C6428" s="49">
        <f t="shared" si="102"/>
        <v>9</v>
      </c>
      <c r="D6428" s="48">
        <v>42637</v>
      </c>
      <c r="E6428" s="47">
        <v>18</v>
      </c>
      <c r="F6428" s="47">
        <v>17140</v>
      </c>
      <c r="G6428" s="47">
        <v>14533</v>
      </c>
    </row>
    <row r="6429" spans="3:7">
      <c r="C6429" s="49">
        <f t="shared" si="102"/>
        <v>9</v>
      </c>
      <c r="D6429" s="48">
        <v>42637</v>
      </c>
      <c r="E6429" s="47">
        <v>19</v>
      </c>
      <c r="F6429" s="47">
        <v>17332</v>
      </c>
      <c r="G6429" s="47">
        <v>14939</v>
      </c>
    </row>
    <row r="6430" spans="3:7">
      <c r="C6430" s="49">
        <f t="shared" si="102"/>
        <v>9</v>
      </c>
      <c r="D6430" s="48">
        <v>42637</v>
      </c>
      <c r="E6430" s="47">
        <v>20</v>
      </c>
      <c r="F6430" s="47">
        <v>17290</v>
      </c>
      <c r="G6430" s="47">
        <v>15071</v>
      </c>
    </row>
    <row r="6431" spans="3:7">
      <c r="C6431" s="49">
        <f t="shared" si="102"/>
        <v>9</v>
      </c>
      <c r="D6431" s="48">
        <v>42637</v>
      </c>
      <c r="E6431" s="47">
        <v>21</v>
      </c>
      <c r="F6431" s="47">
        <v>16758</v>
      </c>
      <c r="G6431" s="47">
        <v>14244</v>
      </c>
    </row>
    <row r="6432" spans="3:7">
      <c r="C6432" s="49">
        <f t="shared" si="102"/>
        <v>9</v>
      </c>
      <c r="D6432" s="48">
        <v>42637</v>
      </c>
      <c r="E6432" s="47">
        <v>22</v>
      </c>
      <c r="F6432" s="47">
        <v>16495</v>
      </c>
      <c r="G6432" s="47">
        <v>13522</v>
      </c>
    </row>
    <row r="6433" spans="3:7">
      <c r="C6433" s="49">
        <f t="shared" si="102"/>
        <v>9</v>
      </c>
      <c r="D6433" s="48">
        <v>42637</v>
      </c>
      <c r="E6433" s="47">
        <v>23</v>
      </c>
      <c r="F6433" s="47">
        <v>15847</v>
      </c>
      <c r="G6433" s="47">
        <v>12647</v>
      </c>
    </row>
    <row r="6434" spans="3:7">
      <c r="C6434" s="49">
        <f t="shared" si="102"/>
        <v>9</v>
      </c>
      <c r="D6434" s="48">
        <v>42637</v>
      </c>
      <c r="E6434" s="47">
        <v>24</v>
      </c>
      <c r="F6434" s="47">
        <v>15038</v>
      </c>
      <c r="G6434" s="47">
        <v>11823</v>
      </c>
    </row>
    <row r="6435" spans="3:7">
      <c r="C6435" s="49">
        <f t="shared" si="102"/>
        <v>9</v>
      </c>
      <c r="D6435" s="48">
        <v>42638</v>
      </c>
      <c r="E6435" s="47">
        <v>1</v>
      </c>
      <c r="F6435" s="47">
        <v>14856</v>
      </c>
      <c r="G6435" s="47">
        <v>11423</v>
      </c>
    </row>
    <row r="6436" spans="3:7">
      <c r="C6436" s="49">
        <f t="shared" si="102"/>
        <v>9</v>
      </c>
      <c r="D6436" s="48">
        <v>42638</v>
      </c>
      <c r="E6436" s="47">
        <v>2</v>
      </c>
      <c r="F6436" s="47">
        <v>14890</v>
      </c>
      <c r="G6436" s="47">
        <v>11116</v>
      </c>
    </row>
    <row r="6437" spans="3:7">
      <c r="C6437" s="49">
        <f t="shared" si="102"/>
        <v>9</v>
      </c>
      <c r="D6437" s="48">
        <v>42638</v>
      </c>
      <c r="E6437" s="47">
        <v>3</v>
      </c>
      <c r="F6437" s="47">
        <v>14638</v>
      </c>
      <c r="G6437" s="47">
        <v>10941</v>
      </c>
    </row>
    <row r="6438" spans="3:7">
      <c r="C6438" s="49">
        <f t="shared" si="102"/>
        <v>9</v>
      </c>
      <c r="D6438" s="48">
        <v>42638</v>
      </c>
      <c r="E6438" s="47">
        <v>4</v>
      </c>
      <c r="F6438" s="47">
        <v>14666</v>
      </c>
      <c r="G6438" s="47">
        <v>10855</v>
      </c>
    </row>
    <row r="6439" spans="3:7">
      <c r="C6439" s="49">
        <f t="shared" si="102"/>
        <v>9</v>
      </c>
      <c r="D6439" s="48">
        <v>42638</v>
      </c>
      <c r="E6439" s="47">
        <v>5</v>
      </c>
      <c r="F6439" s="47">
        <v>14502</v>
      </c>
      <c r="G6439" s="47">
        <v>10881</v>
      </c>
    </row>
    <row r="6440" spans="3:7">
      <c r="C6440" s="49">
        <f t="shared" si="102"/>
        <v>9</v>
      </c>
      <c r="D6440" s="48">
        <v>42638</v>
      </c>
      <c r="E6440" s="47">
        <v>6</v>
      </c>
      <c r="F6440" s="47">
        <v>14969</v>
      </c>
      <c r="G6440" s="47">
        <v>11218</v>
      </c>
    </row>
    <row r="6441" spans="3:7">
      <c r="C6441" s="49">
        <f t="shared" si="102"/>
        <v>9</v>
      </c>
      <c r="D6441" s="48">
        <v>42638</v>
      </c>
      <c r="E6441" s="47">
        <v>7</v>
      </c>
      <c r="F6441" s="47">
        <v>15142</v>
      </c>
      <c r="G6441" s="47">
        <v>11675</v>
      </c>
    </row>
    <row r="6442" spans="3:7">
      <c r="C6442" s="49">
        <f t="shared" si="102"/>
        <v>9</v>
      </c>
      <c r="D6442" s="48">
        <v>42638</v>
      </c>
      <c r="E6442" s="47">
        <v>8</v>
      </c>
      <c r="F6442" s="47">
        <v>15504</v>
      </c>
      <c r="G6442" s="47">
        <v>12156</v>
      </c>
    </row>
    <row r="6443" spans="3:7">
      <c r="C6443" s="49">
        <f t="shared" si="102"/>
        <v>9</v>
      </c>
      <c r="D6443" s="48">
        <v>42638</v>
      </c>
      <c r="E6443" s="47">
        <v>9</v>
      </c>
      <c r="F6443" s="47">
        <v>15392</v>
      </c>
      <c r="G6443" s="47">
        <v>12471</v>
      </c>
    </row>
    <row r="6444" spans="3:7">
      <c r="C6444" s="49">
        <f t="shared" si="102"/>
        <v>9</v>
      </c>
      <c r="D6444" s="48">
        <v>42638</v>
      </c>
      <c r="E6444" s="47">
        <v>10</v>
      </c>
      <c r="F6444" s="47">
        <v>15573</v>
      </c>
      <c r="G6444" s="47">
        <v>12638</v>
      </c>
    </row>
    <row r="6445" spans="3:7">
      <c r="C6445" s="49">
        <f t="shared" si="102"/>
        <v>9</v>
      </c>
      <c r="D6445" s="48">
        <v>42638</v>
      </c>
      <c r="E6445" s="47">
        <v>11</v>
      </c>
      <c r="F6445" s="47">
        <v>15740</v>
      </c>
      <c r="G6445" s="47">
        <v>12720</v>
      </c>
    </row>
    <row r="6446" spans="3:7">
      <c r="C6446" s="49">
        <f t="shared" si="102"/>
        <v>9</v>
      </c>
      <c r="D6446" s="48">
        <v>42638</v>
      </c>
      <c r="E6446" s="47">
        <v>12</v>
      </c>
      <c r="F6446" s="47">
        <v>15901</v>
      </c>
      <c r="G6446" s="47">
        <v>12798</v>
      </c>
    </row>
    <row r="6447" spans="3:7">
      <c r="C6447" s="49">
        <f t="shared" si="102"/>
        <v>9</v>
      </c>
      <c r="D6447" s="48">
        <v>42638</v>
      </c>
      <c r="E6447" s="47">
        <v>13</v>
      </c>
      <c r="F6447" s="47">
        <v>16025</v>
      </c>
      <c r="G6447" s="47">
        <v>12793</v>
      </c>
    </row>
    <row r="6448" spans="3:7">
      <c r="C6448" s="49">
        <f t="shared" si="102"/>
        <v>9</v>
      </c>
      <c r="D6448" s="48">
        <v>42638</v>
      </c>
      <c r="E6448" s="47">
        <v>14</v>
      </c>
      <c r="F6448" s="47">
        <v>15975</v>
      </c>
      <c r="G6448" s="47">
        <v>12874</v>
      </c>
    </row>
    <row r="6449" spans="3:7">
      <c r="C6449" s="49">
        <f t="shared" si="102"/>
        <v>9</v>
      </c>
      <c r="D6449" s="48">
        <v>42638</v>
      </c>
      <c r="E6449" s="47">
        <v>15</v>
      </c>
      <c r="F6449" s="47">
        <v>16252</v>
      </c>
      <c r="G6449" s="47">
        <v>13112</v>
      </c>
    </row>
    <row r="6450" spans="3:7">
      <c r="C6450" s="49">
        <f t="shared" si="102"/>
        <v>9</v>
      </c>
      <c r="D6450" s="48">
        <v>42638</v>
      </c>
      <c r="E6450" s="47">
        <v>16</v>
      </c>
      <c r="F6450" s="47">
        <v>16522</v>
      </c>
      <c r="G6450" s="47">
        <v>13642</v>
      </c>
    </row>
    <row r="6451" spans="3:7">
      <c r="C6451" s="49">
        <f t="shared" si="102"/>
        <v>9</v>
      </c>
      <c r="D6451" s="48">
        <v>42638</v>
      </c>
      <c r="E6451" s="47">
        <v>17</v>
      </c>
      <c r="F6451" s="47">
        <v>17185</v>
      </c>
      <c r="G6451" s="47">
        <v>14336</v>
      </c>
    </row>
    <row r="6452" spans="3:7">
      <c r="C6452" s="49">
        <f t="shared" si="102"/>
        <v>9</v>
      </c>
      <c r="D6452" s="48">
        <v>42638</v>
      </c>
      <c r="E6452" s="47">
        <v>18</v>
      </c>
      <c r="F6452" s="47">
        <v>17383</v>
      </c>
      <c r="G6452" s="47">
        <v>14657</v>
      </c>
    </row>
    <row r="6453" spans="3:7">
      <c r="C6453" s="49">
        <f t="shared" si="102"/>
        <v>9</v>
      </c>
      <c r="D6453" s="48">
        <v>42638</v>
      </c>
      <c r="E6453" s="47">
        <v>19</v>
      </c>
      <c r="F6453" s="47">
        <v>17789</v>
      </c>
      <c r="G6453" s="47">
        <v>15309</v>
      </c>
    </row>
    <row r="6454" spans="3:7">
      <c r="C6454" s="49">
        <f t="shared" si="102"/>
        <v>9</v>
      </c>
      <c r="D6454" s="48">
        <v>42638</v>
      </c>
      <c r="E6454" s="47">
        <v>20</v>
      </c>
      <c r="F6454" s="47">
        <v>18013</v>
      </c>
      <c r="G6454" s="47">
        <v>15322</v>
      </c>
    </row>
    <row r="6455" spans="3:7">
      <c r="C6455" s="49">
        <f t="shared" si="102"/>
        <v>9</v>
      </c>
      <c r="D6455" s="48">
        <v>42638</v>
      </c>
      <c r="E6455" s="47">
        <v>21</v>
      </c>
      <c r="F6455" s="47">
        <v>17242</v>
      </c>
      <c r="G6455" s="47">
        <v>14472</v>
      </c>
    </row>
    <row r="6456" spans="3:7">
      <c r="C6456" s="49">
        <f t="shared" si="102"/>
        <v>9</v>
      </c>
      <c r="D6456" s="48">
        <v>42638</v>
      </c>
      <c r="E6456" s="47">
        <v>22</v>
      </c>
      <c r="F6456" s="47">
        <v>16588</v>
      </c>
      <c r="G6456" s="47">
        <v>13521</v>
      </c>
    </row>
    <row r="6457" spans="3:7">
      <c r="C6457" s="49">
        <f t="shared" si="102"/>
        <v>9</v>
      </c>
      <c r="D6457" s="48">
        <v>42638</v>
      </c>
      <c r="E6457" s="47">
        <v>23</v>
      </c>
      <c r="F6457" s="47">
        <v>15872</v>
      </c>
      <c r="G6457" s="47">
        <v>12562</v>
      </c>
    </row>
    <row r="6458" spans="3:7">
      <c r="C6458" s="49">
        <f t="shared" si="102"/>
        <v>9</v>
      </c>
      <c r="D6458" s="48">
        <v>42638</v>
      </c>
      <c r="E6458" s="47">
        <v>24</v>
      </c>
      <c r="F6458" s="47">
        <v>15470</v>
      </c>
      <c r="G6458" s="47">
        <v>11832</v>
      </c>
    </row>
    <row r="6459" spans="3:7">
      <c r="C6459" s="49">
        <f t="shared" si="102"/>
        <v>9</v>
      </c>
      <c r="D6459" s="48">
        <v>42639</v>
      </c>
      <c r="E6459" s="47">
        <v>1</v>
      </c>
      <c r="F6459" s="47">
        <v>14960</v>
      </c>
      <c r="G6459" s="47">
        <v>11566</v>
      </c>
    </row>
    <row r="6460" spans="3:7">
      <c r="C6460" s="49">
        <f t="shared" si="102"/>
        <v>9</v>
      </c>
      <c r="D6460" s="48">
        <v>42639</v>
      </c>
      <c r="E6460" s="47">
        <v>2</v>
      </c>
      <c r="F6460" s="47">
        <v>14830</v>
      </c>
      <c r="G6460" s="47">
        <v>11313</v>
      </c>
    </row>
    <row r="6461" spans="3:7">
      <c r="C6461" s="49">
        <f t="shared" si="102"/>
        <v>9</v>
      </c>
      <c r="D6461" s="48">
        <v>42639</v>
      </c>
      <c r="E6461" s="47">
        <v>3</v>
      </c>
      <c r="F6461" s="47">
        <v>14537</v>
      </c>
      <c r="G6461" s="47">
        <v>11276</v>
      </c>
    </row>
    <row r="6462" spans="3:7">
      <c r="C6462" s="49">
        <f t="shared" si="102"/>
        <v>9</v>
      </c>
      <c r="D6462" s="48">
        <v>42639</v>
      </c>
      <c r="E6462" s="47">
        <v>4</v>
      </c>
      <c r="F6462" s="47">
        <v>14484</v>
      </c>
      <c r="G6462" s="47">
        <v>11415</v>
      </c>
    </row>
    <row r="6463" spans="3:7">
      <c r="C6463" s="49">
        <f t="shared" si="102"/>
        <v>9</v>
      </c>
      <c r="D6463" s="48">
        <v>42639</v>
      </c>
      <c r="E6463" s="47">
        <v>5</v>
      </c>
      <c r="F6463" s="47">
        <v>15195</v>
      </c>
      <c r="G6463" s="47">
        <v>11955</v>
      </c>
    </row>
    <row r="6464" spans="3:7">
      <c r="C6464" s="49">
        <f t="shared" si="102"/>
        <v>9</v>
      </c>
      <c r="D6464" s="48">
        <v>42639</v>
      </c>
      <c r="E6464" s="47">
        <v>6</v>
      </c>
      <c r="F6464" s="47">
        <v>16089</v>
      </c>
      <c r="G6464" s="47">
        <v>13285</v>
      </c>
    </row>
    <row r="6465" spans="3:7">
      <c r="C6465" s="49">
        <f t="shared" si="102"/>
        <v>9</v>
      </c>
      <c r="D6465" s="48">
        <v>42639</v>
      </c>
      <c r="E6465" s="47">
        <v>7</v>
      </c>
      <c r="F6465" s="47">
        <v>17375</v>
      </c>
      <c r="G6465" s="47">
        <v>14708</v>
      </c>
    </row>
    <row r="6466" spans="3:7">
      <c r="C6466" s="49">
        <f t="shared" si="102"/>
        <v>9</v>
      </c>
      <c r="D6466" s="48">
        <v>42639</v>
      </c>
      <c r="E6466" s="47">
        <v>8</v>
      </c>
      <c r="F6466" s="47">
        <v>17812</v>
      </c>
      <c r="G6466" s="47">
        <v>15121</v>
      </c>
    </row>
    <row r="6467" spans="3:7">
      <c r="C6467" s="49">
        <f t="shared" si="102"/>
        <v>9</v>
      </c>
      <c r="D6467" s="48">
        <v>42639</v>
      </c>
      <c r="E6467" s="47">
        <v>9</v>
      </c>
      <c r="F6467" s="47">
        <v>18119</v>
      </c>
      <c r="G6467" s="47">
        <v>15366</v>
      </c>
    </row>
    <row r="6468" spans="3:7">
      <c r="C6468" s="49">
        <f t="shared" ref="C6468:C6531" si="103">MONTH(D6468)</f>
        <v>9</v>
      </c>
      <c r="D6468" s="48">
        <v>42639</v>
      </c>
      <c r="E6468" s="47">
        <v>10</v>
      </c>
      <c r="F6468" s="47">
        <v>18350</v>
      </c>
      <c r="G6468" s="47">
        <v>15724</v>
      </c>
    </row>
    <row r="6469" spans="3:7">
      <c r="C6469" s="49">
        <f t="shared" si="103"/>
        <v>9</v>
      </c>
      <c r="D6469" s="48">
        <v>42639</v>
      </c>
      <c r="E6469" s="47">
        <v>11</v>
      </c>
      <c r="F6469" s="47">
        <v>18476</v>
      </c>
      <c r="G6469" s="47">
        <v>15886</v>
      </c>
    </row>
    <row r="6470" spans="3:7">
      <c r="C6470" s="49">
        <f t="shared" si="103"/>
        <v>9</v>
      </c>
      <c r="D6470" s="48">
        <v>42639</v>
      </c>
      <c r="E6470" s="47">
        <v>12</v>
      </c>
      <c r="F6470" s="47">
        <v>18299</v>
      </c>
      <c r="G6470" s="47">
        <v>15983</v>
      </c>
    </row>
    <row r="6471" spans="3:7">
      <c r="C6471" s="49">
        <f t="shared" si="103"/>
        <v>9</v>
      </c>
      <c r="D6471" s="48">
        <v>42639</v>
      </c>
      <c r="E6471" s="47">
        <v>13</v>
      </c>
      <c r="F6471" s="47">
        <v>18341</v>
      </c>
      <c r="G6471" s="47">
        <v>16077</v>
      </c>
    </row>
    <row r="6472" spans="3:7">
      <c r="C6472" s="49">
        <f t="shared" si="103"/>
        <v>9</v>
      </c>
      <c r="D6472" s="48">
        <v>42639</v>
      </c>
      <c r="E6472" s="47">
        <v>14</v>
      </c>
      <c r="F6472" s="47">
        <v>18606</v>
      </c>
      <c r="G6472" s="47">
        <v>16112</v>
      </c>
    </row>
    <row r="6473" spans="3:7">
      <c r="C6473" s="49">
        <f t="shared" si="103"/>
        <v>9</v>
      </c>
      <c r="D6473" s="48">
        <v>42639</v>
      </c>
      <c r="E6473" s="47">
        <v>15</v>
      </c>
      <c r="F6473" s="47">
        <v>18673</v>
      </c>
      <c r="G6473" s="47">
        <v>16116</v>
      </c>
    </row>
    <row r="6474" spans="3:7">
      <c r="C6474" s="49">
        <f t="shared" si="103"/>
        <v>9</v>
      </c>
      <c r="D6474" s="48">
        <v>42639</v>
      </c>
      <c r="E6474" s="47">
        <v>16</v>
      </c>
      <c r="F6474" s="47">
        <v>18902</v>
      </c>
      <c r="G6474" s="47">
        <v>16440</v>
      </c>
    </row>
    <row r="6475" spans="3:7">
      <c r="C6475" s="49">
        <f t="shared" si="103"/>
        <v>9</v>
      </c>
      <c r="D6475" s="48">
        <v>42639</v>
      </c>
      <c r="E6475" s="47">
        <v>17</v>
      </c>
      <c r="F6475" s="47">
        <v>17449</v>
      </c>
      <c r="G6475" s="47">
        <v>16359</v>
      </c>
    </row>
    <row r="6476" spans="3:7">
      <c r="C6476" s="49">
        <f t="shared" si="103"/>
        <v>9</v>
      </c>
      <c r="D6476" s="48">
        <v>42639</v>
      </c>
      <c r="E6476" s="47">
        <v>18</v>
      </c>
      <c r="F6476" s="47">
        <v>17365</v>
      </c>
      <c r="G6476" s="47">
        <v>16238</v>
      </c>
    </row>
    <row r="6477" spans="3:7">
      <c r="C6477" s="49">
        <f t="shared" si="103"/>
        <v>9</v>
      </c>
      <c r="D6477" s="48">
        <v>42639</v>
      </c>
      <c r="E6477" s="47">
        <v>19</v>
      </c>
      <c r="F6477" s="47">
        <v>17880</v>
      </c>
      <c r="G6477" s="47">
        <v>16705</v>
      </c>
    </row>
    <row r="6478" spans="3:7">
      <c r="C6478" s="49">
        <f t="shared" si="103"/>
        <v>9</v>
      </c>
      <c r="D6478" s="48">
        <v>42639</v>
      </c>
      <c r="E6478" s="47">
        <v>20</v>
      </c>
      <c r="F6478" s="47">
        <v>18329</v>
      </c>
      <c r="G6478" s="47">
        <v>16686</v>
      </c>
    </row>
    <row r="6479" spans="3:7">
      <c r="C6479" s="49">
        <f t="shared" si="103"/>
        <v>9</v>
      </c>
      <c r="D6479" s="48">
        <v>42639</v>
      </c>
      <c r="E6479" s="47">
        <v>21</v>
      </c>
      <c r="F6479" s="47">
        <v>17980</v>
      </c>
      <c r="G6479" s="47">
        <v>15834</v>
      </c>
    </row>
    <row r="6480" spans="3:7">
      <c r="C6480" s="49">
        <f t="shared" si="103"/>
        <v>9</v>
      </c>
      <c r="D6480" s="48">
        <v>42639</v>
      </c>
      <c r="E6480" s="47">
        <v>22</v>
      </c>
      <c r="F6480" s="47">
        <v>16942</v>
      </c>
      <c r="G6480" s="47">
        <v>14625</v>
      </c>
    </row>
    <row r="6481" spans="3:7">
      <c r="C6481" s="49">
        <f t="shared" si="103"/>
        <v>9</v>
      </c>
      <c r="D6481" s="48">
        <v>42639</v>
      </c>
      <c r="E6481" s="47">
        <v>23</v>
      </c>
      <c r="F6481" s="47">
        <v>16031</v>
      </c>
      <c r="G6481" s="47">
        <v>13405</v>
      </c>
    </row>
    <row r="6482" spans="3:7">
      <c r="C6482" s="49">
        <f t="shared" si="103"/>
        <v>9</v>
      </c>
      <c r="D6482" s="48">
        <v>42639</v>
      </c>
      <c r="E6482" s="47">
        <v>24</v>
      </c>
      <c r="F6482" s="47">
        <v>14935</v>
      </c>
      <c r="G6482" s="47">
        <v>12430</v>
      </c>
    </row>
    <row r="6483" spans="3:7">
      <c r="C6483" s="49">
        <f t="shared" si="103"/>
        <v>9</v>
      </c>
      <c r="D6483" s="48">
        <v>42640</v>
      </c>
      <c r="E6483" s="47">
        <v>1</v>
      </c>
      <c r="F6483" s="47">
        <v>14655</v>
      </c>
      <c r="G6483" s="47">
        <v>11954</v>
      </c>
    </row>
    <row r="6484" spans="3:7">
      <c r="C6484" s="49">
        <f t="shared" si="103"/>
        <v>9</v>
      </c>
      <c r="D6484" s="48">
        <v>42640</v>
      </c>
      <c r="E6484" s="47">
        <v>2</v>
      </c>
      <c r="F6484" s="47">
        <v>14157</v>
      </c>
      <c r="G6484" s="47">
        <v>11688</v>
      </c>
    </row>
    <row r="6485" spans="3:7">
      <c r="C6485" s="49">
        <f t="shared" si="103"/>
        <v>9</v>
      </c>
      <c r="D6485" s="48">
        <v>42640</v>
      </c>
      <c r="E6485" s="47">
        <v>3</v>
      </c>
      <c r="F6485" s="47">
        <v>13817</v>
      </c>
      <c r="G6485" s="47">
        <v>11549</v>
      </c>
    </row>
    <row r="6486" spans="3:7">
      <c r="C6486" s="49">
        <f t="shared" si="103"/>
        <v>9</v>
      </c>
      <c r="D6486" s="48">
        <v>42640</v>
      </c>
      <c r="E6486" s="47">
        <v>4</v>
      </c>
      <c r="F6486" s="47">
        <v>13888</v>
      </c>
      <c r="G6486" s="47">
        <v>11547</v>
      </c>
    </row>
    <row r="6487" spans="3:7">
      <c r="C6487" s="49">
        <f t="shared" si="103"/>
        <v>9</v>
      </c>
      <c r="D6487" s="48">
        <v>42640</v>
      </c>
      <c r="E6487" s="47">
        <v>5</v>
      </c>
      <c r="F6487" s="47">
        <v>14707</v>
      </c>
      <c r="G6487" s="47">
        <v>12120</v>
      </c>
    </row>
    <row r="6488" spans="3:7">
      <c r="C6488" s="49">
        <f t="shared" si="103"/>
        <v>9</v>
      </c>
      <c r="D6488" s="48">
        <v>42640</v>
      </c>
      <c r="E6488" s="47">
        <v>6</v>
      </c>
      <c r="F6488" s="47">
        <v>16056</v>
      </c>
      <c r="G6488" s="47">
        <v>13313</v>
      </c>
    </row>
    <row r="6489" spans="3:7">
      <c r="C6489" s="49">
        <f t="shared" si="103"/>
        <v>9</v>
      </c>
      <c r="D6489" s="48">
        <v>42640</v>
      </c>
      <c r="E6489" s="47">
        <v>7</v>
      </c>
      <c r="F6489" s="47">
        <v>17450</v>
      </c>
      <c r="G6489" s="47">
        <v>14686</v>
      </c>
    </row>
    <row r="6490" spans="3:7">
      <c r="C6490" s="49">
        <f t="shared" si="103"/>
        <v>9</v>
      </c>
      <c r="D6490" s="48">
        <v>42640</v>
      </c>
      <c r="E6490" s="47">
        <v>8</v>
      </c>
      <c r="F6490" s="47">
        <v>17508</v>
      </c>
      <c r="G6490" s="47">
        <v>14767</v>
      </c>
    </row>
    <row r="6491" spans="3:7">
      <c r="C6491" s="49">
        <f t="shared" si="103"/>
        <v>9</v>
      </c>
      <c r="D6491" s="48">
        <v>42640</v>
      </c>
      <c r="E6491" s="47">
        <v>9</v>
      </c>
      <c r="F6491" s="47">
        <v>17226</v>
      </c>
      <c r="G6491" s="47">
        <v>14570</v>
      </c>
    </row>
    <row r="6492" spans="3:7">
      <c r="C6492" s="49">
        <f t="shared" si="103"/>
        <v>9</v>
      </c>
      <c r="D6492" s="48">
        <v>42640</v>
      </c>
      <c r="E6492" s="47">
        <v>10</v>
      </c>
      <c r="F6492" s="47">
        <v>17274</v>
      </c>
      <c r="G6492" s="47">
        <v>14671</v>
      </c>
    </row>
    <row r="6493" spans="3:7">
      <c r="C6493" s="49">
        <f t="shared" si="103"/>
        <v>9</v>
      </c>
      <c r="D6493" s="48">
        <v>42640</v>
      </c>
      <c r="E6493" s="47">
        <v>11</v>
      </c>
      <c r="F6493" s="47">
        <v>17126</v>
      </c>
      <c r="G6493" s="47">
        <v>14546</v>
      </c>
    </row>
    <row r="6494" spans="3:7">
      <c r="C6494" s="49">
        <f t="shared" si="103"/>
        <v>9</v>
      </c>
      <c r="D6494" s="48">
        <v>42640</v>
      </c>
      <c r="E6494" s="47">
        <v>12</v>
      </c>
      <c r="F6494" s="47">
        <v>16872</v>
      </c>
      <c r="G6494" s="47">
        <v>14570</v>
      </c>
    </row>
    <row r="6495" spans="3:7">
      <c r="C6495" s="49">
        <f t="shared" si="103"/>
        <v>9</v>
      </c>
      <c r="D6495" s="48">
        <v>42640</v>
      </c>
      <c r="E6495" s="47">
        <v>13</v>
      </c>
      <c r="F6495" s="47">
        <v>17594</v>
      </c>
      <c r="G6495" s="47">
        <v>14900</v>
      </c>
    </row>
    <row r="6496" spans="3:7">
      <c r="C6496" s="49">
        <f t="shared" si="103"/>
        <v>9</v>
      </c>
      <c r="D6496" s="48">
        <v>42640</v>
      </c>
      <c r="E6496" s="47">
        <v>14</v>
      </c>
      <c r="F6496" s="47">
        <v>17630</v>
      </c>
      <c r="G6496" s="47">
        <v>14950</v>
      </c>
    </row>
    <row r="6497" spans="3:7">
      <c r="C6497" s="49">
        <f t="shared" si="103"/>
        <v>9</v>
      </c>
      <c r="D6497" s="48">
        <v>42640</v>
      </c>
      <c r="E6497" s="47">
        <v>15</v>
      </c>
      <c r="F6497" s="47">
        <v>17902</v>
      </c>
      <c r="G6497" s="47">
        <v>15178</v>
      </c>
    </row>
    <row r="6498" spans="3:7">
      <c r="C6498" s="49">
        <f t="shared" si="103"/>
        <v>9</v>
      </c>
      <c r="D6498" s="48">
        <v>42640</v>
      </c>
      <c r="E6498" s="47">
        <v>16</v>
      </c>
      <c r="F6498" s="47">
        <v>18239</v>
      </c>
      <c r="G6498" s="47">
        <v>15518</v>
      </c>
    </row>
    <row r="6499" spans="3:7">
      <c r="C6499" s="49">
        <f t="shared" si="103"/>
        <v>9</v>
      </c>
      <c r="D6499" s="48">
        <v>42640</v>
      </c>
      <c r="E6499" s="47">
        <v>17</v>
      </c>
      <c r="F6499" s="47">
        <v>18535</v>
      </c>
      <c r="G6499" s="47">
        <v>15881</v>
      </c>
    </row>
    <row r="6500" spans="3:7">
      <c r="C6500" s="49">
        <f t="shared" si="103"/>
        <v>9</v>
      </c>
      <c r="D6500" s="48">
        <v>42640</v>
      </c>
      <c r="E6500" s="47">
        <v>18</v>
      </c>
      <c r="F6500" s="47">
        <v>18603</v>
      </c>
      <c r="G6500" s="47">
        <v>16077</v>
      </c>
    </row>
    <row r="6501" spans="3:7">
      <c r="C6501" s="49">
        <f t="shared" si="103"/>
        <v>9</v>
      </c>
      <c r="D6501" s="48">
        <v>42640</v>
      </c>
      <c r="E6501" s="47">
        <v>19</v>
      </c>
      <c r="F6501" s="47">
        <v>18828</v>
      </c>
      <c r="G6501" s="47">
        <v>16973</v>
      </c>
    </row>
    <row r="6502" spans="3:7">
      <c r="C6502" s="49">
        <f t="shared" si="103"/>
        <v>9</v>
      </c>
      <c r="D6502" s="48">
        <v>42640</v>
      </c>
      <c r="E6502" s="47">
        <v>20</v>
      </c>
      <c r="F6502" s="47">
        <v>18472</v>
      </c>
      <c r="G6502" s="47">
        <v>16960</v>
      </c>
    </row>
    <row r="6503" spans="3:7">
      <c r="C6503" s="49">
        <f t="shared" si="103"/>
        <v>9</v>
      </c>
      <c r="D6503" s="48">
        <v>42640</v>
      </c>
      <c r="E6503" s="47">
        <v>21</v>
      </c>
      <c r="F6503" s="47">
        <v>17940</v>
      </c>
      <c r="G6503" s="47">
        <v>16079</v>
      </c>
    </row>
    <row r="6504" spans="3:7">
      <c r="C6504" s="49">
        <f t="shared" si="103"/>
        <v>9</v>
      </c>
      <c r="D6504" s="48">
        <v>42640</v>
      </c>
      <c r="E6504" s="47">
        <v>22</v>
      </c>
      <c r="F6504" s="47">
        <v>16816</v>
      </c>
      <c r="G6504" s="47">
        <v>14929</v>
      </c>
    </row>
    <row r="6505" spans="3:7">
      <c r="C6505" s="49">
        <f t="shared" si="103"/>
        <v>9</v>
      </c>
      <c r="D6505" s="48">
        <v>42640</v>
      </c>
      <c r="E6505" s="47">
        <v>23</v>
      </c>
      <c r="F6505" s="47">
        <v>15739</v>
      </c>
      <c r="G6505" s="47">
        <v>13693</v>
      </c>
    </row>
    <row r="6506" spans="3:7">
      <c r="C6506" s="49">
        <f t="shared" si="103"/>
        <v>9</v>
      </c>
      <c r="D6506" s="48">
        <v>42640</v>
      </c>
      <c r="E6506" s="47">
        <v>24</v>
      </c>
      <c r="F6506" s="47">
        <v>14884</v>
      </c>
      <c r="G6506" s="47">
        <v>12784</v>
      </c>
    </row>
    <row r="6507" spans="3:7">
      <c r="C6507" s="49">
        <f t="shared" si="103"/>
        <v>9</v>
      </c>
      <c r="D6507" s="48">
        <v>42641</v>
      </c>
      <c r="E6507" s="47">
        <v>1</v>
      </c>
      <c r="F6507" s="47">
        <v>14994</v>
      </c>
      <c r="G6507" s="47">
        <v>12314</v>
      </c>
    </row>
    <row r="6508" spans="3:7">
      <c r="C6508" s="49">
        <f t="shared" si="103"/>
        <v>9</v>
      </c>
      <c r="D6508" s="48">
        <v>42641</v>
      </c>
      <c r="E6508" s="47">
        <v>2</v>
      </c>
      <c r="F6508" s="47">
        <v>14860</v>
      </c>
      <c r="G6508" s="47">
        <v>11998</v>
      </c>
    </row>
    <row r="6509" spans="3:7">
      <c r="C6509" s="49">
        <f t="shared" si="103"/>
        <v>9</v>
      </c>
      <c r="D6509" s="48">
        <v>42641</v>
      </c>
      <c r="E6509" s="47">
        <v>3</v>
      </c>
      <c r="F6509" s="47">
        <v>14782</v>
      </c>
      <c r="G6509" s="47">
        <v>11825</v>
      </c>
    </row>
    <row r="6510" spans="3:7">
      <c r="C6510" s="49">
        <f t="shared" si="103"/>
        <v>9</v>
      </c>
      <c r="D6510" s="48">
        <v>42641</v>
      </c>
      <c r="E6510" s="47">
        <v>4</v>
      </c>
      <c r="F6510" s="47">
        <v>14758</v>
      </c>
      <c r="G6510" s="47">
        <v>11868</v>
      </c>
    </row>
    <row r="6511" spans="3:7">
      <c r="C6511" s="49">
        <f t="shared" si="103"/>
        <v>9</v>
      </c>
      <c r="D6511" s="48">
        <v>42641</v>
      </c>
      <c r="E6511" s="47">
        <v>5</v>
      </c>
      <c r="F6511" s="47">
        <v>15272</v>
      </c>
      <c r="G6511" s="47">
        <v>12313</v>
      </c>
    </row>
    <row r="6512" spans="3:7">
      <c r="C6512" s="49">
        <f t="shared" si="103"/>
        <v>9</v>
      </c>
      <c r="D6512" s="48">
        <v>42641</v>
      </c>
      <c r="E6512" s="47">
        <v>6</v>
      </c>
      <c r="F6512" s="47">
        <v>16249</v>
      </c>
      <c r="G6512" s="47">
        <v>13586</v>
      </c>
    </row>
    <row r="6513" spans="3:7">
      <c r="C6513" s="49">
        <f t="shared" si="103"/>
        <v>9</v>
      </c>
      <c r="D6513" s="48">
        <v>42641</v>
      </c>
      <c r="E6513" s="47">
        <v>7</v>
      </c>
      <c r="F6513" s="47">
        <v>17430</v>
      </c>
      <c r="G6513" s="47">
        <v>14960</v>
      </c>
    </row>
    <row r="6514" spans="3:7">
      <c r="C6514" s="49">
        <f t="shared" si="103"/>
        <v>9</v>
      </c>
      <c r="D6514" s="48">
        <v>42641</v>
      </c>
      <c r="E6514" s="47">
        <v>8</v>
      </c>
      <c r="F6514" s="47">
        <v>17419</v>
      </c>
      <c r="G6514" s="47">
        <v>15090</v>
      </c>
    </row>
    <row r="6515" spans="3:7">
      <c r="C6515" s="49">
        <f t="shared" si="103"/>
        <v>9</v>
      </c>
      <c r="D6515" s="48">
        <v>42641</v>
      </c>
      <c r="E6515" s="47">
        <v>9</v>
      </c>
      <c r="F6515" s="47">
        <v>17827</v>
      </c>
      <c r="G6515" s="47">
        <v>15204</v>
      </c>
    </row>
    <row r="6516" spans="3:7">
      <c r="C6516" s="49">
        <f t="shared" si="103"/>
        <v>9</v>
      </c>
      <c r="D6516" s="48">
        <v>42641</v>
      </c>
      <c r="E6516" s="47">
        <v>10</v>
      </c>
      <c r="F6516" s="47">
        <v>17938</v>
      </c>
      <c r="G6516" s="47">
        <v>15220</v>
      </c>
    </row>
    <row r="6517" spans="3:7">
      <c r="C6517" s="49">
        <f t="shared" si="103"/>
        <v>9</v>
      </c>
      <c r="D6517" s="48">
        <v>42641</v>
      </c>
      <c r="E6517" s="47">
        <v>11</v>
      </c>
      <c r="F6517" s="47">
        <v>18069</v>
      </c>
      <c r="G6517" s="47">
        <v>15305</v>
      </c>
    </row>
    <row r="6518" spans="3:7">
      <c r="C6518" s="49">
        <f t="shared" si="103"/>
        <v>9</v>
      </c>
      <c r="D6518" s="48">
        <v>42641</v>
      </c>
      <c r="E6518" s="47">
        <v>12</v>
      </c>
      <c r="F6518" s="47">
        <v>18031</v>
      </c>
      <c r="G6518" s="47">
        <v>15257</v>
      </c>
    </row>
    <row r="6519" spans="3:7">
      <c r="C6519" s="49">
        <f t="shared" si="103"/>
        <v>9</v>
      </c>
      <c r="D6519" s="48">
        <v>42641</v>
      </c>
      <c r="E6519" s="47">
        <v>13</v>
      </c>
      <c r="F6519" s="47">
        <v>18045</v>
      </c>
      <c r="G6519" s="47">
        <v>15362</v>
      </c>
    </row>
    <row r="6520" spans="3:7">
      <c r="C6520" s="49">
        <f t="shared" si="103"/>
        <v>9</v>
      </c>
      <c r="D6520" s="48">
        <v>42641</v>
      </c>
      <c r="E6520" s="47">
        <v>14</v>
      </c>
      <c r="F6520" s="47">
        <v>17952</v>
      </c>
      <c r="G6520" s="47">
        <v>15302</v>
      </c>
    </row>
    <row r="6521" spans="3:7">
      <c r="C6521" s="49">
        <f t="shared" si="103"/>
        <v>9</v>
      </c>
      <c r="D6521" s="48">
        <v>42641</v>
      </c>
      <c r="E6521" s="47">
        <v>15</v>
      </c>
      <c r="F6521" s="47">
        <v>17674</v>
      </c>
      <c r="G6521" s="47">
        <v>15114</v>
      </c>
    </row>
    <row r="6522" spans="3:7">
      <c r="C6522" s="49">
        <f t="shared" si="103"/>
        <v>9</v>
      </c>
      <c r="D6522" s="48">
        <v>42641</v>
      </c>
      <c r="E6522" s="47">
        <v>16</v>
      </c>
      <c r="F6522" s="47">
        <v>18283</v>
      </c>
      <c r="G6522" s="47">
        <v>15770</v>
      </c>
    </row>
    <row r="6523" spans="3:7">
      <c r="C6523" s="49">
        <f t="shared" si="103"/>
        <v>9</v>
      </c>
      <c r="D6523" s="48">
        <v>42641</v>
      </c>
      <c r="E6523" s="47">
        <v>17</v>
      </c>
      <c r="F6523" s="47">
        <v>18425</v>
      </c>
      <c r="G6523" s="47">
        <v>15995</v>
      </c>
    </row>
    <row r="6524" spans="3:7">
      <c r="C6524" s="49">
        <f t="shared" si="103"/>
        <v>9</v>
      </c>
      <c r="D6524" s="48">
        <v>42641</v>
      </c>
      <c r="E6524" s="47">
        <v>18</v>
      </c>
      <c r="F6524" s="47">
        <v>18404</v>
      </c>
      <c r="G6524" s="47">
        <v>16175</v>
      </c>
    </row>
    <row r="6525" spans="3:7">
      <c r="C6525" s="49">
        <f t="shared" si="103"/>
        <v>9</v>
      </c>
      <c r="D6525" s="48">
        <v>42641</v>
      </c>
      <c r="E6525" s="47">
        <v>19</v>
      </c>
      <c r="F6525" s="47">
        <v>18782</v>
      </c>
      <c r="G6525" s="47">
        <v>16842</v>
      </c>
    </row>
    <row r="6526" spans="3:7">
      <c r="C6526" s="49">
        <f t="shared" si="103"/>
        <v>9</v>
      </c>
      <c r="D6526" s="48">
        <v>42641</v>
      </c>
      <c r="E6526" s="47">
        <v>20</v>
      </c>
      <c r="F6526" s="47">
        <v>18572</v>
      </c>
      <c r="G6526" s="47">
        <v>16574</v>
      </c>
    </row>
    <row r="6527" spans="3:7">
      <c r="C6527" s="49">
        <f t="shared" si="103"/>
        <v>9</v>
      </c>
      <c r="D6527" s="48">
        <v>42641</v>
      </c>
      <c r="E6527" s="47">
        <v>21</v>
      </c>
      <c r="F6527" s="47">
        <v>18043</v>
      </c>
      <c r="G6527" s="47">
        <v>15846</v>
      </c>
    </row>
    <row r="6528" spans="3:7">
      <c r="C6528" s="49">
        <f t="shared" si="103"/>
        <v>9</v>
      </c>
      <c r="D6528" s="48">
        <v>42641</v>
      </c>
      <c r="E6528" s="47">
        <v>22</v>
      </c>
      <c r="F6528" s="47">
        <v>17131</v>
      </c>
      <c r="G6528" s="47">
        <v>14688</v>
      </c>
    </row>
    <row r="6529" spans="3:7">
      <c r="C6529" s="49">
        <f t="shared" si="103"/>
        <v>9</v>
      </c>
      <c r="D6529" s="48">
        <v>42641</v>
      </c>
      <c r="E6529" s="47">
        <v>23</v>
      </c>
      <c r="F6529" s="47">
        <v>16151</v>
      </c>
      <c r="G6529" s="47">
        <v>13450</v>
      </c>
    </row>
    <row r="6530" spans="3:7">
      <c r="C6530" s="49">
        <f t="shared" si="103"/>
        <v>9</v>
      </c>
      <c r="D6530" s="48">
        <v>42641</v>
      </c>
      <c r="E6530" s="47">
        <v>24</v>
      </c>
      <c r="F6530" s="47">
        <v>15486</v>
      </c>
      <c r="G6530" s="47">
        <v>12584</v>
      </c>
    </row>
    <row r="6531" spans="3:7">
      <c r="C6531" s="49">
        <f t="shared" si="103"/>
        <v>9</v>
      </c>
      <c r="D6531" s="48">
        <v>42642</v>
      </c>
      <c r="E6531" s="47">
        <v>1</v>
      </c>
      <c r="F6531" s="47">
        <v>14919</v>
      </c>
      <c r="G6531" s="47">
        <v>12057</v>
      </c>
    </row>
    <row r="6532" spans="3:7">
      <c r="C6532" s="49">
        <f t="shared" ref="C6532:C6595" si="104">MONTH(D6532)</f>
        <v>9</v>
      </c>
      <c r="D6532" s="48">
        <v>42642</v>
      </c>
      <c r="E6532" s="47">
        <v>2</v>
      </c>
      <c r="F6532" s="47">
        <v>14479</v>
      </c>
      <c r="G6532" s="47">
        <v>11756</v>
      </c>
    </row>
    <row r="6533" spans="3:7">
      <c r="C6533" s="49">
        <f t="shared" si="104"/>
        <v>9</v>
      </c>
      <c r="D6533" s="48">
        <v>42642</v>
      </c>
      <c r="E6533" s="47">
        <v>3</v>
      </c>
      <c r="F6533" s="47">
        <v>14266</v>
      </c>
      <c r="G6533" s="47">
        <v>11624</v>
      </c>
    </row>
    <row r="6534" spans="3:7">
      <c r="C6534" s="49">
        <f t="shared" si="104"/>
        <v>9</v>
      </c>
      <c r="D6534" s="48">
        <v>42642</v>
      </c>
      <c r="E6534" s="47">
        <v>4</v>
      </c>
      <c r="F6534" s="47">
        <v>14359</v>
      </c>
      <c r="G6534" s="47">
        <v>11693</v>
      </c>
    </row>
    <row r="6535" spans="3:7">
      <c r="C6535" s="49">
        <f t="shared" si="104"/>
        <v>9</v>
      </c>
      <c r="D6535" s="48">
        <v>42642</v>
      </c>
      <c r="E6535" s="47">
        <v>5</v>
      </c>
      <c r="F6535" s="47">
        <v>14854</v>
      </c>
      <c r="G6535" s="47">
        <v>12178</v>
      </c>
    </row>
    <row r="6536" spans="3:7">
      <c r="C6536" s="49">
        <f t="shared" si="104"/>
        <v>9</v>
      </c>
      <c r="D6536" s="48">
        <v>42642</v>
      </c>
      <c r="E6536" s="47">
        <v>6</v>
      </c>
      <c r="F6536" s="47">
        <v>16269</v>
      </c>
      <c r="G6536" s="47">
        <v>13463</v>
      </c>
    </row>
    <row r="6537" spans="3:7">
      <c r="C6537" s="49">
        <f t="shared" si="104"/>
        <v>9</v>
      </c>
      <c r="D6537" s="48">
        <v>42642</v>
      </c>
      <c r="E6537" s="47">
        <v>7</v>
      </c>
      <c r="F6537" s="47">
        <v>17704</v>
      </c>
      <c r="G6537" s="47">
        <v>14943</v>
      </c>
    </row>
    <row r="6538" spans="3:7">
      <c r="C6538" s="49">
        <f t="shared" si="104"/>
        <v>9</v>
      </c>
      <c r="D6538" s="48">
        <v>42642</v>
      </c>
      <c r="E6538" s="47">
        <v>8</v>
      </c>
      <c r="F6538" s="47">
        <v>18153</v>
      </c>
      <c r="G6538" s="47">
        <v>15415</v>
      </c>
    </row>
    <row r="6539" spans="3:7">
      <c r="C6539" s="49">
        <f t="shared" si="104"/>
        <v>9</v>
      </c>
      <c r="D6539" s="48">
        <v>42642</v>
      </c>
      <c r="E6539" s="47">
        <v>9</v>
      </c>
      <c r="F6539" s="47">
        <v>18159</v>
      </c>
      <c r="G6539" s="47">
        <v>15536</v>
      </c>
    </row>
    <row r="6540" spans="3:7">
      <c r="C6540" s="49">
        <f t="shared" si="104"/>
        <v>9</v>
      </c>
      <c r="D6540" s="48">
        <v>42642</v>
      </c>
      <c r="E6540" s="47">
        <v>10</v>
      </c>
      <c r="F6540" s="47">
        <v>18119</v>
      </c>
      <c r="G6540" s="47">
        <v>15499</v>
      </c>
    </row>
    <row r="6541" spans="3:7">
      <c r="C6541" s="49">
        <f t="shared" si="104"/>
        <v>9</v>
      </c>
      <c r="D6541" s="48">
        <v>42642</v>
      </c>
      <c r="E6541" s="47">
        <v>11</v>
      </c>
      <c r="F6541" s="47">
        <v>17977</v>
      </c>
      <c r="G6541" s="47">
        <v>15275</v>
      </c>
    </row>
    <row r="6542" spans="3:7">
      <c r="C6542" s="49">
        <f t="shared" si="104"/>
        <v>9</v>
      </c>
      <c r="D6542" s="48">
        <v>42642</v>
      </c>
      <c r="E6542" s="47">
        <v>12</v>
      </c>
      <c r="F6542" s="47">
        <v>18003</v>
      </c>
      <c r="G6542" s="47">
        <v>15284</v>
      </c>
    </row>
    <row r="6543" spans="3:7">
      <c r="C6543" s="49">
        <f t="shared" si="104"/>
        <v>9</v>
      </c>
      <c r="D6543" s="48">
        <v>42642</v>
      </c>
      <c r="E6543" s="47">
        <v>13</v>
      </c>
      <c r="F6543" s="47">
        <v>17852</v>
      </c>
      <c r="G6543" s="47">
        <v>15239</v>
      </c>
    </row>
    <row r="6544" spans="3:7">
      <c r="C6544" s="49">
        <f t="shared" si="104"/>
        <v>9</v>
      </c>
      <c r="D6544" s="48">
        <v>42642</v>
      </c>
      <c r="E6544" s="47">
        <v>14</v>
      </c>
      <c r="F6544" s="47">
        <v>17855</v>
      </c>
      <c r="G6544" s="47">
        <v>15234</v>
      </c>
    </row>
    <row r="6545" spans="3:7">
      <c r="C6545" s="49">
        <f t="shared" si="104"/>
        <v>9</v>
      </c>
      <c r="D6545" s="48">
        <v>42642</v>
      </c>
      <c r="E6545" s="47">
        <v>15</v>
      </c>
      <c r="F6545" s="47">
        <v>18005</v>
      </c>
      <c r="G6545" s="47">
        <v>15380</v>
      </c>
    </row>
    <row r="6546" spans="3:7">
      <c r="C6546" s="49">
        <f t="shared" si="104"/>
        <v>9</v>
      </c>
      <c r="D6546" s="48">
        <v>42642</v>
      </c>
      <c r="E6546" s="47">
        <v>16</v>
      </c>
      <c r="F6546" s="47">
        <v>18473</v>
      </c>
      <c r="G6546" s="47">
        <v>15755</v>
      </c>
    </row>
    <row r="6547" spans="3:7">
      <c r="C6547" s="49">
        <f t="shared" si="104"/>
        <v>9</v>
      </c>
      <c r="D6547" s="48">
        <v>42642</v>
      </c>
      <c r="E6547" s="47">
        <v>17</v>
      </c>
      <c r="F6547" s="47">
        <v>18503</v>
      </c>
      <c r="G6547" s="47">
        <v>15883</v>
      </c>
    </row>
    <row r="6548" spans="3:7">
      <c r="C6548" s="49">
        <f t="shared" si="104"/>
        <v>9</v>
      </c>
      <c r="D6548" s="48">
        <v>42642</v>
      </c>
      <c r="E6548" s="47">
        <v>18</v>
      </c>
      <c r="F6548" s="47">
        <v>18553</v>
      </c>
      <c r="G6548" s="47">
        <v>16032</v>
      </c>
    </row>
    <row r="6549" spans="3:7">
      <c r="C6549" s="49">
        <f t="shared" si="104"/>
        <v>9</v>
      </c>
      <c r="D6549" s="48">
        <v>42642</v>
      </c>
      <c r="E6549" s="47">
        <v>19</v>
      </c>
      <c r="F6549" s="47">
        <v>19321</v>
      </c>
      <c r="G6549" s="47">
        <v>16689</v>
      </c>
    </row>
    <row r="6550" spans="3:7">
      <c r="C6550" s="49">
        <f t="shared" si="104"/>
        <v>9</v>
      </c>
      <c r="D6550" s="48">
        <v>42642</v>
      </c>
      <c r="E6550" s="47">
        <v>20</v>
      </c>
      <c r="F6550" s="47">
        <v>18800</v>
      </c>
      <c r="G6550" s="47">
        <v>16344</v>
      </c>
    </row>
    <row r="6551" spans="3:7">
      <c r="C6551" s="49">
        <f t="shared" si="104"/>
        <v>9</v>
      </c>
      <c r="D6551" s="48">
        <v>42642</v>
      </c>
      <c r="E6551" s="47">
        <v>21</v>
      </c>
      <c r="F6551" s="47">
        <v>18196</v>
      </c>
      <c r="G6551" s="47">
        <v>15593</v>
      </c>
    </row>
    <row r="6552" spans="3:7">
      <c r="C6552" s="49">
        <f t="shared" si="104"/>
        <v>9</v>
      </c>
      <c r="D6552" s="48">
        <v>42642</v>
      </c>
      <c r="E6552" s="47">
        <v>22</v>
      </c>
      <c r="F6552" s="47">
        <v>16999</v>
      </c>
      <c r="G6552" s="47">
        <v>14407</v>
      </c>
    </row>
    <row r="6553" spans="3:7">
      <c r="C6553" s="49">
        <f t="shared" si="104"/>
        <v>9</v>
      </c>
      <c r="D6553" s="48">
        <v>42642</v>
      </c>
      <c r="E6553" s="47">
        <v>23</v>
      </c>
      <c r="F6553" s="47">
        <v>16100</v>
      </c>
      <c r="G6553" s="47">
        <v>13292</v>
      </c>
    </row>
    <row r="6554" spans="3:7">
      <c r="C6554" s="49">
        <f t="shared" si="104"/>
        <v>9</v>
      </c>
      <c r="D6554" s="48">
        <v>42642</v>
      </c>
      <c r="E6554" s="47">
        <v>24</v>
      </c>
      <c r="F6554" s="47">
        <v>15297</v>
      </c>
      <c r="G6554" s="47">
        <v>12441</v>
      </c>
    </row>
    <row r="6555" spans="3:7">
      <c r="C6555" s="49">
        <f t="shared" si="104"/>
        <v>9</v>
      </c>
      <c r="D6555" s="48">
        <v>42643</v>
      </c>
      <c r="E6555" s="47">
        <v>1</v>
      </c>
      <c r="F6555" s="47">
        <v>14580</v>
      </c>
      <c r="G6555" s="47">
        <v>11924</v>
      </c>
    </row>
    <row r="6556" spans="3:7">
      <c r="C6556" s="49">
        <f t="shared" si="104"/>
        <v>9</v>
      </c>
      <c r="D6556" s="48">
        <v>42643</v>
      </c>
      <c r="E6556" s="47">
        <v>2</v>
      </c>
      <c r="F6556" s="47">
        <v>14218</v>
      </c>
      <c r="G6556" s="47">
        <v>11607</v>
      </c>
    </row>
    <row r="6557" spans="3:7">
      <c r="C6557" s="49">
        <f t="shared" si="104"/>
        <v>9</v>
      </c>
      <c r="D6557" s="48">
        <v>42643</v>
      </c>
      <c r="E6557" s="47">
        <v>3</v>
      </c>
      <c r="F6557" s="47">
        <v>14306</v>
      </c>
      <c r="G6557" s="47">
        <v>11475</v>
      </c>
    </row>
    <row r="6558" spans="3:7">
      <c r="C6558" s="49">
        <f t="shared" si="104"/>
        <v>9</v>
      </c>
      <c r="D6558" s="48">
        <v>42643</v>
      </c>
      <c r="E6558" s="47">
        <v>4</v>
      </c>
      <c r="F6558" s="47">
        <v>14275</v>
      </c>
      <c r="G6558" s="47">
        <v>11578</v>
      </c>
    </row>
    <row r="6559" spans="3:7">
      <c r="C6559" s="49">
        <f t="shared" si="104"/>
        <v>9</v>
      </c>
      <c r="D6559" s="48">
        <v>42643</v>
      </c>
      <c r="E6559" s="47">
        <v>5</v>
      </c>
      <c r="F6559" s="47">
        <v>14871</v>
      </c>
      <c r="G6559" s="47">
        <v>12014</v>
      </c>
    </row>
    <row r="6560" spans="3:7">
      <c r="C6560" s="49">
        <f t="shared" si="104"/>
        <v>9</v>
      </c>
      <c r="D6560" s="48">
        <v>42643</v>
      </c>
      <c r="E6560" s="47">
        <v>6</v>
      </c>
      <c r="F6560" s="47">
        <v>16070</v>
      </c>
      <c r="G6560" s="47">
        <v>13342</v>
      </c>
    </row>
    <row r="6561" spans="3:7">
      <c r="C6561" s="49">
        <f t="shared" si="104"/>
        <v>9</v>
      </c>
      <c r="D6561" s="48">
        <v>42643</v>
      </c>
      <c r="E6561" s="47">
        <v>7</v>
      </c>
      <c r="F6561" s="47">
        <v>17508</v>
      </c>
      <c r="G6561" s="47">
        <v>14786</v>
      </c>
    </row>
    <row r="6562" spans="3:7">
      <c r="C6562" s="49">
        <f t="shared" si="104"/>
        <v>9</v>
      </c>
      <c r="D6562" s="48">
        <v>42643</v>
      </c>
      <c r="E6562" s="47">
        <v>8</v>
      </c>
      <c r="F6562" s="47">
        <v>17706</v>
      </c>
      <c r="G6562" s="47">
        <v>15118</v>
      </c>
    </row>
    <row r="6563" spans="3:7">
      <c r="C6563" s="49">
        <f t="shared" si="104"/>
        <v>9</v>
      </c>
      <c r="D6563" s="48">
        <v>42643</v>
      </c>
      <c r="E6563" s="47">
        <v>9</v>
      </c>
      <c r="F6563" s="47">
        <v>17877</v>
      </c>
      <c r="G6563" s="47">
        <v>15261</v>
      </c>
    </row>
    <row r="6564" spans="3:7">
      <c r="C6564" s="49">
        <f t="shared" si="104"/>
        <v>9</v>
      </c>
      <c r="D6564" s="48">
        <v>42643</v>
      </c>
      <c r="E6564" s="47">
        <v>10</v>
      </c>
      <c r="F6564" s="47">
        <v>17815</v>
      </c>
      <c r="G6564" s="47">
        <v>15235</v>
      </c>
    </row>
    <row r="6565" spans="3:7">
      <c r="C6565" s="49">
        <f t="shared" si="104"/>
        <v>9</v>
      </c>
      <c r="D6565" s="48">
        <v>42643</v>
      </c>
      <c r="E6565" s="47">
        <v>11</v>
      </c>
      <c r="F6565" s="47">
        <v>17521</v>
      </c>
      <c r="G6565" s="47">
        <v>15079</v>
      </c>
    </row>
    <row r="6566" spans="3:7">
      <c r="C6566" s="49">
        <f t="shared" si="104"/>
        <v>9</v>
      </c>
      <c r="D6566" s="48">
        <v>42643</v>
      </c>
      <c r="E6566" s="47">
        <v>12</v>
      </c>
      <c r="F6566" s="47">
        <v>17643</v>
      </c>
      <c r="G6566" s="47">
        <v>14962</v>
      </c>
    </row>
    <row r="6567" spans="3:7">
      <c r="C6567" s="49">
        <f t="shared" si="104"/>
        <v>9</v>
      </c>
      <c r="D6567" s="48">
        <v>42643</v>
      </c>
      <c r="E6567" s="47">
        <v>13</v>
      </c>
      <c r="F6567" s="47">
        <v>17626</v>
      </c>
      <c r="G6567" s="47">
        <v>14991</v>
      </c>
    </row>
    <row r="6568" spans="3:7">
      <c r="C6568" s="49">
        <f t="shared" si="104"/>
        <v>9</v>
      </c>
      <c r="D6568" s="48">
        <v>42643</v>
      </c>
      <c r="E6568" s="47">
        <v>14</v>
      </c>
      <c r="F6568" s="47">
        <v>17583</v>
      </c>
      <c r="G6568" s="47">
        <v>14938</v>
      </c>
    </row>
    <row r="6569" spans="3:7">
      <c r="C6569" s="49">
        <f t="shared" si="104"/>
        <v>9</v>
      </c>
      <c r="D6569" s="48">
        <v>42643</v>
      </c>
      <c r="E6569" s="47">
        <v>15</v>
      </c>
      <c r="F6569" s="47">
        <v>17549</v>
      </c>
      <c r="G6569" s="47">
        <v>14930</v>
      </c>
    </row>
    <row r="6570" spans="3:7">
      <c r="C6570" s="49">
        <f t="shared" si="104"/>
        <v>9</v>
      </c>
      <c r="D6570" s="48">
        <v>42643</v>
      </c>
      <c r="E6570" s="47">
        <v>16</v>
      </c>
      <c r="F6570" s="47">
        <v>17635</v>
      </c>
      <c r="G6570" s="47">
        <v>15087</v>
      </c>
    </row>
    <row r="6571" spans="3:7">
      <c r="C6571" s="49">
        <f t="shared" si="104"/>
        <v>9</v>
      </c>
      <c r="D6571" s="48">
        <v>42643</v>
      </c>
      <c r="E6571" s="47">
        <v>17</v>
      </c>
      <c r="F6571" s="47">
        <v>17885</v>
      </c>
      <c r="G6571" s="47">
        <v>15268</v>
      </c>
    </row>
    <row r="6572" spans="3:7">
      <c r="C6572" s="49">
        <f t="shared" si="104"/>
        <v>9</v>
      </c>
      <c r="D6572" s="48">
        <v>42643</v>
      </c>
      <c r="E6572" s="47">
        <v>18</v>
      </c>
      <c r="F6572" s="47">
        <v>17916</v>
      </c>
      <c r="G6572" s="47">
        <v>15367</v>
      </c>
    </row>
    <row r="6573" spans="3:7">
      <c r="C6573" s="49">
        <f t="shared" si="104"/>
        <v>9</v>
      </c>
      <c r="D6573" s="48">
        <v>42643</v>
      </c>
      <c r="E6573" s="47">
        <v>19</v>
      </c>
      <c r="F6573" s="47">
        <v>18630</v>
      </c>
      <c r="G6573" s="47">
        <v>16076</v>
      </c>
    </row>
    <row r="6574" spans="3:7">
      <c r="C6574" s="49">
        <f t="shared" si="104"/>
        <v>9</v>
      </c>
      <c r="D6574" s="48">
        <v>42643</v>
      </c>
      <c r="E6574" s="47">
        <v>20</v>
      </c>
      <c r="F6574" s="47">
        <v>18268</v>
      </c>
      <c r="G6574" s="47">
        <v>15811</v>
      </c>
    </row>
    <row r="6575" spans="3:7">
      <c r="C6575" s="49">
        <f t="shared" si="104"/>
        <v>9</v>
      </c>
      <c r="D6575" s="48">
        <v>42643</v>
      </c>
      <c r="E6575" s="47">
        <v>21</v>
      </c>
      <c r="F6575" s="47">
        <v>17844</v>
      </c>
      <c r="G6575" s="47">
        <v>15282</v>
      </c>
    </row>
    <row r="6576" spans="3:7">
      <c r="C6576" s="49">
        <f t="shared" si="104"/>
        <v>9</v>
      </c>
      <c r="D6576" s="48">
        <v>42643</v>
      </c>
      <c r="E6576" s="47">
        <v>22</v>
      </c>
      <c r="F6576" s="47">
        <v>16942</v>
      </c>
      <c r="G6576" s="47">
        <v>14342</v>
      </c>
    </row>
    <row r="6577" spans="3:7">
      <c r="C6577" s="49">
        <f t="shared" si="104"/>
        <v>9</v>
      </c>
      <c r="D6577" s="48">
        <v>42643</v>
      </c>
      <c r="E6577" s="47">
        <v>23</v>
      </c>
      <c r="F6577" s="47">
        <v>15891</v>
      </c>
      <c r="G6577" s="47">
        <v>13213</v>
      </c>
    </row>
    <row r="6578" spans="3:7">
      <c r="C6578" s="49">
        <f t="shared" si="104"/>
        <v>9</v>
      </c>
      <c r="D6578" s="48">
        <v>42643</v>
      </c>
      <c r="E6578" s="47">
        <v>24</v>
      </c>
      <c r="F6578" s="47">
        <v>15252</v>
      </c>
      <c r="G6578" s="47">
        <v>12312</v>
      </c>
    </row>
    <row r="6579" spans="3:7">
      <c r="C6579" s="49">
        <f t="shared" si="104"/>
        <v>10</v>
      </c>
      <c r="D6579" s="48">
        <v>42644</v>
      </c>
      <c r="E6579" s="47">
        <v>1</v>
      </c>
      <c r="F6579" s="47">
        <v>14799</v>
      </c>
      <c r="G6579" s="47">
        <v>11747</v>
      </c>
    </row>
    <row r="6580" spans="3:7">
      <c r="C6580" s="49">
        <f t="shared" si="104"/>
        <v>10</v>
      </c>
      <c r="D6580" s="48">
        <v>42644</v>
      </c>
      <c r="E6580" s="47">
        <v>2</v>
      </c>
      <c r="F6580" s="47">
        <v>14386</v>
      </c>
      <c r="G6580" s="47">
        <v>11329</v>
      </c>
    </row>
    <row r="6581" spans="3:7">
      <c r="C6581" s="49">
        <f t="shared" si="104"/>
        <v>10</v>
      </c>
      <c r="D6581" s="48">
        <v>42644</v>
      </c>
      <c r="E6581" s="47">
        <v>3</v>
      </c>
      <c r="F6581" s="47">
        <v>14223</v>
      </c>
      <c r="G6581" s="47">
        <v>11198</v>
      </c>
    </row>
    <row r="6582" spans="3:7">
      <c r="C6582" s="49">
        <f t="shared" si="104"/>
        <v>10</v>
      </c>
      <c r="D6582" s="48">
        <v>42644</v>
      </c>
      <c r="E6582" s="47">
        <v>4</v>
      </c>
      <c r="F6582" s="47">
        <v>14010</v>
      </c>
      <c r="G6582" s="47">
        <v>11180</v>
      </c>
    </row>
    <row r="6583" spans="3:7">
      <c r="C6583" s="49">
        <f t="shared" si="104"/>
        <v>10</v>
      </c>
      <c r="D6583" s="48">
        <v>42644</v>
      </c>
      <c r="E6583" s="47">
        <v>5</v>
      </c>
      <c r="F6583" s="47">
        <v>13964</v>
      </c>
      <c r="G6583" s="47">
        <v>11402</v>
      </c>
    </row>
    <row r="6584" spans="3:7">
      <c r="C6584" s="49">
        <f t="shared" si="104"/>
        <v>10</v>
      </c>
      <c r="D6584" s="48">
        <v>42644</v>
      </c>
      <c r="E6584" s="47">
        <v>6</v>
      </c>
      <c r="F6584" s="47">
        <v>14738</v>
      </c>
      <c r="G6584" s="47">
        <v>11936</v>
      </c>
    </row>
    <row r="6585" spans="3:7">
      <c r="C6585" s="49">
        <f t="shared" si="104"/>
        <v>10</v>
      </c>
      <c r="D6585" s="48">
        <v>42644</v>
      </c>
      <c r="E6585" s="47">
        <v>7</v>
      </c>
      <c r="F6585" s="47">
        <v>15502</v>
      </c>
      <c r="G6585" s="47">
        <v>12742</v>
      </c>
    </row>
    <row r="6586" spans="3:7">
      <c r="C6586" s="49">
        <f t="shared" si="104"/>
        <v>10</v>
      </c>
      <c r="D6586" s="48">
        <v>42644</v>
      </c>
      <c r="E6586" s="47">
        <v>8</v>
      </c>
      <c r="F6586" s="47">
        <v>16015</v>
      </c>
      <c r="G6586" s="47">
        <v>13485</v>
      </c>
    </row>
    <row r="6587" spans="3:7">
      <c r="C6587" s="49">
        <f t="shared" si="104"/>
        <v>10</v>
      </c>
      <c r="D6587" s="48">
        <v>42644</v>
      </c>
      <c r="E6587" s="47">
        <v>9</v>
      </c>
      <c r="F6587" s="47">
        <v>16735</v>
      </c>
      <c r="G6587" s="47">
        <v>14111</v>
      </c>
    </row>
    <row r="6588" spans="3:7">
      <c r="C6588" s="49">
        <f t="shared" si="104"/>
        <v>10</v>
      </c>
      <c r="D6588" s="48">
        <v>42644</v>
      </c>
      <c r="E6588" s="47">
        <v>10</v>
      </c>
      <c r="F6588" s="47">
        <v>16977</v>
      </c>
      <c r="G6588" s="47">
        <v>14454</v>
      </c>
    </row>
    <row r="6589" spans="3:7">
      <c r="C6589" s="49">
        <f t="shared" si="104"/>
        <v>10</v>
      </c>
      <c r="D6589" s="48">
        <v>42644</v>
      </c>
      <c r="E6589" s="47">
        <v>11</v>
      </c>
      <c r="F6589" s="47">
        <v>17148</v>
      </c>
      <c r="G6589" s="47">
        <v>14515</v>
      </c>
    </row>
    <row r="6590" spans="3:7">
      <c r="C6590" s="49">
        <f t="shared" si="104"/>
        <v>10</v>
      </c>
      <c r="D6590" s="48">
        <v>42644</v>
      </c>
      <c r="E6590" s="47">
        <v>12</v>
      </c>
      <c r="F6590" s="47">
        <v>17129</v>
      </c>
      <c r="G6590" s="47">
        <v>14499</v>
      </c>
    </row>
    <row r="6591" spans="3:7">
      <c r="C6591" s="49">
        <f t="shared" si="104"/>
        <v>10</v>
      </c>
      <c r="D6591" s="48">
        <v>42644</v>
      </c>
      <c r="E6591" s="47">
        <v>13</v>
      </c>
      <c r="F6591" s="47">
        <v>17019</v>
      </c>
      <c r="G6591" s="47">
        <v>14406</v>
      </c>
    </row>
    <row r="6592" spans="3:7">
      <c r="C6592" s="49">
        <f t="shared" si="104"/>
        <v>10</v>
      </c>
      <c r="D6592" s="48">
        <v>42644</v>
      </c>
      <c r="E6592" s="47">
        <v>14</v>
      </c>
      <c r="F6592" s="47">
        <v>16958</v>
      </c>
      <c r="G6592" s="47">
        <v>14294</v>
      </c>
    </row>
    <row r="6593" spans="3:7">
      <c r="C6593" s="49">
        <f t="shared" si="104"/>
        <v>10</v>
      </c>
      <c r="D6593" s="48">
        <v>42644</v>
      </c>
      <c r="E6593" s="47">
        <v>15</v>
      </c>
      <c r="F6593" s="47">
        <v>16991</v>
      </c>
      <c r="G6593" s="47">
        <v>14330</v>
      </c>
    </row>
    <row r="6594" spans="3:7">
      <c r="C6594" s="49">
        <f t="shared" si="104"/>
        <v>10</v>
      </c>
      <c r="D6594" s="48">
        <v>42644</v>
      </c>
      <c r="E6594" s="47">
        <v>16</v>
      </c>
      <c r="F6594" s="47">
        <v>17167</v>
      </c>
      <c r="G6594" s="47">
        <v>14614</v>
      </c>
    </row>
    <row r="6595" spans="3:7">
      <c r="C6595" s="49">
        <f t="shared" si="104"/>
        <v>10</v>
      </c>
      <c r="D6595" s="48">
        <v>42644</v>
      </c>
      <c r="E6595" s="47">
        <v>17</v>
      </c>
      <c r="F6595" s="47">
        <v>17440</v>
      </c>
      <c r="G6595" s="47">
        <v>14907</v>
      </c>
    </row>
    <row r="6596" spans="3:7">
      <c r="C6596" s="49">
        <f t="shared" ref="C6596:C6659" si="105">MONTH(D6596)</f>
        <v>10</v>
      </c>
      <c r="D6596" s="48">
        <v>42644</v>
      </c>
      <c r="E6596" s="47">
        <v>18</v>
      </c>
      <c r="F6596" s="47">
        <v>17452</v>
      </c>
      <c r="G6596" s="47">
        <v>15113</v>
      </c>
    </row>
    <row r="6597" spans="3:7">
      <c r="C6597" s="49">
        <f t="shared" si="105"/>
        <v>10</v>
      </c>
      <c r="D6597" s="48">
        <v>42644</v>
      </c>
      <c r="E6597" s="47">
        <v>19</v>
      </c>
      <c r="F6597" s="47">
        <v>17616</v>
      </c>
      <c r="G6597" s="47">
        <v>15317</v>
      </c>
    </row>
    <row r="6598" spans="3:7">
      <c r="C6598" s="49">
        <f t="shared" si="105"/>
        <v>10</v>
      </c>
      <c r="D6598" s="48">
        <v>42644</v>
      </c>
      <c r="E6598" s="47">
        <v>20</v>
      </c>
      <c r="F6598" s="47">
        <v>17405</v>
      </c>
      <c r="G6598" s="47">
        <v>14908</v>
      </c>
    </row>
    <row r="6599" spans="3:7">
      <c r="C6599" s="49">
        <f t="shared" si="105"/>
        <v>10</v>
      </c>
      <c r="D6599" s="48">
        <v>42644</v>
      </c>
      <c r="E6599" s="47">
        <v>21</v>
      </c>
      <c r="F6599" s="47">
        <v>17137</v>
      </c>
      <c r="G6599" s="47">
        <v>14399</v>
      </c>
    </row>
    <row r="6600" spans="3:7">
      <c r="C6600" s="49">
        <f t="shared" si="105"/>
        <v>10</v>
      </c>
      <c r="D6600" s="48">
        <v>42644</v>
      </c>
      <c r="E6600" s="47">
        <v>22</v>
      </c>
      <c r="F6600" s="47">
        <v>16586</v>
      </c>
      <c r="G6600" s="47">
        <v>13663</v>
      </c>
    </row>
    <row r="6601" spans="3:7">
      <c r="C6601" s="49">
        <f t="shared" si="105"/>
        <v>10</v>
      </c>
      <c r="D6601" s="48">
        <v>42644</v>
      </c>
      <c r="E6601" s="47">
        <v>23</v>
      </c>
      <c r="F6601" s="47">
        <v>16035</v>
      </c>
      <c r="G6601" s="47">
        <v>12807</v>
      </c>
    </row>
    <row r="6602" spans="3:7">
      <c r="C6602" s="49">
        <f t="shared" si="105"/>
        <v>10</v>
      </c>
      <c r="D6602" s="48">
        <v>42644</v>
      </c>
      <c r="E6602" s="47">
        <v>24</v>
      </c>
      <c r="F6602" s="47">
        <v>15349</v>
      </c>
      <c r="G6602" s="47">
        <v>12085</v>
      </c>
    </row>
    <row r="6603" spans="3:7">
      <c r="C6603" s="49">
        <f t="shared" si="105"/>
        <v>10</v>
      </c>
      <c r="D6603" s="48">
        <v>42645</v>
      </c>
      <c r="E6603" s="47">
        <v>1</v>
      </c>
      <c r="F6603" s="47">
        <v>14935</v>
      </c>
      <c r="G6603" s="47">
        <v>11612</v>
      </c>
    </row>
    <row r="6604" spans="3:7">
      <c r="C6604" s="49">
        <f t="shared" si="105"/>
        <v>10</v>
      </c>
      <c r="D6604" s="48">
        <v>42645</v>
      </c>
      <c r="E6604" s="47">
        <v>2</v>
      </c>
      <c r="F6604" s="47">
        <v>14523</v>
      </c>
      <c r="G6604" s="47">
        <v>11327</v>
      </c>
    </row>
    <row r="6605" spans="3:7">
      <c r="C6605" s="49">
        <f t="shared" si="105"/>
        <v>10</v>
      </c>
      <c r="D6605" s="48">
        <v>42645</v>
      </c>
      <c r="E6605" s="47">
        <v>3</v>
      </c>
      <c r="F6605" s="47">
        <v>14324</v>
      </c>
      <c r="G6605" s="47">
        <v>11134</v>
      </c>
    </row>
    <row r="6606" spans="3:7">
      <c r="C6606" s="49">
        <f t="shared" si="105"/>
        <v>10</v>
      </c>
      <c r="D6606" s="48">
        <v>42645</v>
      </c>
      <c r="E6606" s="47">
        <v>4</v>
      </c>
      <c r="F6606" s="47">
        <v>14101</v>
      </c>
      <c r="G6606" s="47">
        <v>11094</v>
      </c>
    </row>
    <row r="6607" spans="3:7">
      <c r="C6607" s="49">
        <f t="shared" si="105"/>
        <v>10</v>
      </c>
      <c r="D6607" s="48">
        <v>42645</v>
      </c>
      <c r="E6607" s="47">
        <v>5</v>
      </c>
      <c r="F6607" s="47">
        <v>14210</v>
      </c>
      <c r="G6607" s="47">
        <v>11205</v>
      </c>
    </row>
    <row r="6608" spans="3:7">
      <c r="C6608" s="49">
        <f t="shared" si="105"/>
        <v>10</v>
      </c>
      <c r="D6608" s="48">
        <v>42645</v>
      </c>
      <c r="E6608" s="47">
        <v>6</v>
      </c>
      <c r="F6608" s="47">
        <v>14998</v>
      </c>
      <c r="G6608" s="47">
        <v>11520</v>
      </c>
    </row>
    <row r="6609" spans="3:7">
      <c r="C6609" s="49">
        <f t="shared" si="105"/>
        <v>10</v>
      </c>
      <c r="D6609" s="48">
        <v>42645</v>
      </c>
      <c r="E6609" s="47">
        <v>7</v>
      </c>
      <c r="F6609" s="47">
        <v>15520</v>
      </c>
      <c r="G6609" s="47">
        <v>12036</v>
      </c>
    </row>
    <row r="6610" spans="3:7">
      <c r="C6610" s="49">
        <f t="shared" si="105"/>
        <v>10</v>
      </c>
      <c r="D6610" s="48">
        <v>42645</v>
      </c>
      <c r="E6610" s="47">
        <v>8</v>
      </c>
      <c r="F6610" s="47">
        <v>15899</v>
      </c>
      <c r="G6610" s="47">
        <v>12692</v>
      </c>
    </row>
    <row r="6611" spans="3:7">
      <c r="C6611" s="49">
        <f t="shared" si="105"/>
        <v>10</v>
      </c>
      <c r="D6611" s="48">
        <v>42645</v>
      </c>
      <c r="E6611" s="47">
        <v>9</v>
      </c>
      <c r="F6611" s="47">
        <v>16423</v>
      </c>
      <c r="G6611" s="47">
        <v>13377</v>
      </c>
    </row>
    <row r="6612" spans="3:7">
      <c r="C6612" s="49">
        <f t="shared" si="105"/>
        <v>10</v>
      </c>
      <c r="D6612" s="48">
        <v>42645</v>
      </c>
      <c r="E6612" s="47">
        <v>10</v>
      </c>
      <c r="F6612" s="47">
        <v>16544</v>
      </c>
      <c r="G6612" s="47">
        <v>13719</v>
      </c>
    </row>
    <row r="6613" spans="3:7">
      <c r="C6613" s="49">
        <f t="shared" si="105"/>
        <v>10</v>
      </c>
      <c r="D6613" s="48">
        <v>42645</v>
      </c>
      <c r="E6613" s="47">
        <v>11</v>
      </c>
      <c r="F6613" s="47">
        <v>16903</v>
      </c>
      <c r="G6613" s="47">
        <v>13996</v>
      </c>
    </row>
    <row r="6614" spans="3:7">
      <c r="C6614" s="49">
        <f t="shared" si="105"/>
        <v>10</v>
      </c>
      <c r="D6614" s="48">
        <v>42645</v>
      </c>
      <c r="E6614" s="47">
        <v>12</v>
      </c>
      <c r="F6614" s="47">
        <v>17068</v>
      </c>
      <c r="G6614" s="47">
        <v>14140</v>
      </c>
    </row>
    <row r="6615" spans="3:7">
      <c r="C6615" s="49">
        <f t="shared" si="105"/>
        <v>10</v>
      </c>
      <c r="D6615" s="48">
        <v>42645</v>
      </c>
      <c r="E6615" s="47">
        <v>13</v>
      </c>
      <c r="F6615" s="47">
        <v>17123</v>
      </c>
      <c r="G6615" s="47">
        <v>14067</v>
      </c>
    </row>
    <row r="6616" spans="3:7">
      <c r="C6616" s="49">
        <f t="shared" si="105"/>
        <v>10</v>
      </c>
      <c r="D6616" s="48">
        <v>42645</v>
      </c>
      <c r="E6616" s="47">
        <v>14</v>
      </c>
      <c r="F6616" s="47">
        <v>17088</v>
      </c>
      <c r="G6616" s="47">
        <v>14036</v>
      </c>
    </row>
    <row r="6617" spans="3:7">
      <c r="C6617" s="49">
        <f t="shared" si="105"/>
        <v>10</v>
      </c>
      <c r="D6617" s="48">
        <v>42645</v>
      </c>
      <c r="E6617" s="47">
        <v>15</v>
      </c>
      <c r="F6617" s="47">
        <v>17076</v>
      </c>
      <c r="G6617" s="47">
        <v>14065</v>
      </c>
    </row>
    <row r="6618" spans="3:7">
      <c r="C6618" s="49">
        <f t="shared" si="105"/>
        <v>10</v>
      </c>
      <c r="D6618" s="48">
        <v>42645</v>
      </c>
      <c r="E6618" s="47">
        <v>16</v>
      </c>
      <c r="F6618" s="47">
        <v>17481</v>
      </c>
      <c r="G6618" s="47">
        <v>14549</v>
      </c>
    </row>
    <row r="6619" spans="3:7">
      <c r="C6619" s="49">
        <f t="shared" si="105"/>
        <v>10</v>
      </c>
      <c r="D6619" s="48">
        <v>42645</v>
      </c>
      <c r="E6619" s="47">
        <v>17</v>
      </c>
      <c r="F6619" s="47">
        <v>17582</v>
      </c>
      <c r="G6619" s="47">
        <v>15006</v>
      </c>
    </row>
    <row r="6620" spans="3:7">
      <c r="C6620" s="49">
        <f t="shared" si="105"/>
        <v>10</v>
      </c>
      <c r="D6620" s="48">
        <v>42645</v>
      </c>
      <c r="E6620" s="47">
        <v>18</v>
      </c>
      <c r="F6620" s="47">
        <v>17370</v>
      </c>
      <c r="G6620" s="47">
        <v>15359</v>
      </c>
    </row>
    <row r="6621" spans="3:7">
      <c r="C6621" s="49">
        <f t="shared" si="105"/>
        <v>10</v>
      </c>
      <c r="D6621" s="48">
        <v>42645</v>
      </c>
      <c r="E6621" s="47">
        <v>19</v>
      </c>
      <c r="F6621" s="47">
        <v>17679</v>
      </c>
      <c r="G6621" s="47">
        <v>15687</v>
      </c>
    </row>
    <row r="6622" spans="3:7">
      <c r="C6622" s="49">
        <f t="shared" si="105"/>
        <v>10</v>
      </c>
      <c r="D6622" s="48">
        <v>42645</v>
      </c>
      <c r="E6622" s="47">
        <v>20</v>
      </c>
      <c r="F6622" s="47">
        <v>17328</v>
      </c>
      <c r="G6622" s="47">
        <v>15464</v>
      </c>
    </row>
    <row r="6623" spans="3:7">
      <c r="C6623" s="49">
        <f t="shared" si="105"/>
        <v>10</v>
      </c>
      <c r="D6623" s="48">
        <v>42645</v>
      </c>
      <c r="E6623" s="47">
        <v>21</v>
      </c>
      <c r="F6623" s="47">
        <v>16616</v>
      </c>
      <c r="G6623" s="47">
        <v>14840</v>
      </c>
    </row>
    <row r="6624" spans="3:7">
      <c r="C6624" s="49">
        <f t="shared" si="105"/>
        <v>10</v>
      </c>
      <c r="D6624" s="48">
        <v>42645</v>
      </c>
      <c r="E6624" s="47">
        <v>22</v>
      </c>
      <c r="F6624" s="47">
        <v>16543</v>
      </c>
      <c r="G6624" s="47">
        <v>13903</v>
      </c>
    </row>
    <row r="6625" spans="3:7">
      <c r="C6625" s="49">
        <f t="shared" si="105"/>
        <v>10</v>
      </c>
      <c r="D6625" s="48">
        <v>42645</v>
      </c>
      <c r="E6625" s="47">
        <v>23</v>
      </c>
      <c r="F6625" s="47">
        <v>16010</v>
      </c>
      <c r="G6625" s="47">
        <v>12946</v>
      </c>
    </row>
    <row r="6626" spans="3:7">
      <c r="C6626" s="49">
        <f t="shared" si="105"/>
        <v>10</v>
      </c>
      <c r="D6626" s="48">
        <v>42645</v>
      </c>
      <c r="E6626" s="47">
        <v>24</v>
      </c>
      <c r="F6626" s="47">
        <v>15041</v>
      </c>
      <c r="G6626" s="47">
        <v>12251</v>
      </c>
    </row>
    <row r="6627" spans="3:7">
      <c r="C6627" s="49">
        <f t="shared" si="105"/>
        <v>10</v>
      </c>
      <c r="D6627" s="48">
        <v>42646</v>
      </c>
      <c r="E6627" s="47">
        <v>1</v>
      </c>
      <c r="F6627" s="47">
        <v>15131</v>
      </c>
      <c r="G6627" s="47">
        <v>11805</v>
      </c>
    </row>
    <row r="6628" spans="3:7">
      <c r="C6628" s="49">
        <f t="shared" si="105"/>
        <v>10</v>
      </c>
      <c r="D6628" s="48">
        <v>42646</v>
      </c>
      <c r="E6628" s="47">
        <v>2</v>
      </c>
      <c r="F6628" s="47">
        <v>15242</v>
      </c>
      <c r="G6628" s="47">
        <v>11593</v>
      </c>
    </row>
    <row r="6629" spans="3:7">
      <c r="C6629" s="49">
        <f t="shared" si="105"/>
        <v>10</v>
      </c>
      <c r="D6629" s="48">
        <v>42646</v>
      </c>
      <c r="E6629" s="47">
        <v>3</v>
      </c>
      <c r="F6629" s="47">
        <v>14916</v>
      </c>
      <c r="G6629" s="47">
        <v>11463</v>
      </c>
    </row>
    <row r="6630" spans="3:7">
      <c r="C6630" s="49">
        <f t="shared" si="105"/>
        <v>10</v>
      </c>
      <c r="D6630" s="48">
        <v>42646</v>
      </c>
      <c r="E6630" s="47">
        <v>4</v>
      </c>
      <c r="F6630" s="47">
        <v>14896</v>
      </c>
      <c r="G6630" s="47">
        <v>11582</v>
      </c>
    </row>
    <row r="6631" spans="3:7">
      <c r="C6631" s="49">
        <f t="shared" si="105"/>
        <v>10</v>
      </c>
      <c r="D6631" s="48">
        <v>42646</v>
      </c>
      <c r="E6631" s="47">
        <v>5</v>
      </c>
      <c r="F6631" s="47">
        <v>15342</v>
      </c>
      <c r="G6631" s="47">
        <v>12149</v>
      </c>
    </row>
    <row r="6632" spans="3:7">
      <c r="C6632" s="49">
        <f t="shared" si="105"/>
        <v>10</v>
      </c>
      <c r="D6632" s="48">
        <v>42646</v>
      </c>
      <c r="E6632" s="47">
        <v>6</v>
      </c>
      <c r="F6632" s="47">
        <v>15863</v>
      </c>
      <c r="G6632" s="47">
        <v>13451</v>
      </c>
    </row>
    <row r="6633" spans="3:7">
      <c r="C6633" s="49">
        <f t="shared" si="105"/>
        <v>10</v>
      </c>
      <c r="D6633" s="48">
        <v>42646</v>
      </c>
      <c r="E6633" s="47">
        <v>7</v>
      </c>
      <c r="F6633" s="47">
        <v>16852</v>
      </c>
      <c r="G6633" s="47">
        <v>14929</v>
      </c>
    </row>
    <row r="6634" spans="3:7">
      <c r="C6634" s="49">
        <f t="shared" si="105"/>
        <v>10</v>
      </c>
      <c r="D6634" s="48">
        <v>42646</v>
      </c>
      <c r="E6634" s="47">
        <v>8</v>
      </c>
      <c r="F6634" s="47">
        <v>17168</v>
      </c>
      <c r="G6634" s="47">
        <v>15234</v>
      </c>
    </row>
    <row r="6635" spans="3:7">
      <c r="C6635" s="49">
        <f t="shared" si="105"/>
        <v>10</v>
      </c>
      <c r="D6635" s="48">
        <v>42646</v>
      </c>
      <c r="E6635" s="47">
        <v>9</v>
      </c>
      <c r="F6635" s="47">
        <v>17514</v>
      </c>
      <c r="G6635" s="47">
        <v>15357</v>
      </c>
    </row>
    <row r="6636" spans="3:7">
      <c r="C6636" s="49">
        <f t="shared" si="105"/>
        <v>10</v>
      </c>
      <c r="D6636" s="48">
        <v>42646</v>
      </c>
      <c r="E6636" s="47">
        <v>10</v>
      </c>
      <c r="F6636" s="47">
        <v>17567</v>
      </c>
      <c r="G6636" s="47">
        <v>15411</v>
      </c>
    </row>
    <row r="6637" spans="3:7">
      <c r="C6637" s="49">
        <f t="shared" si="105"/>
        <v>10</v>
      </c>
      <c r="D6637" s="48">
        <v>42646</v>
      </c>
      <c r="E6637" s="47">
        <v>11</v>
      </c>
      <c r="F6637" s="47">
        <v>17841</v>
      </c>
      <c r="G6637" s="47">
        <v>15472</v>
      </c>
    </row>
    <row r="6638" spans="3:7">
      <c r="C6638" s="49">
        <f t="shared" si="105"/>
        <v>10</v>
      </c>
      <c r="D6638" s="48">
        <v>42646</v>
      </c>
      <c r="E6638" s="47">
        <v>12</v>
      </c>
      <c r="F6638" s="47">
        <v>17590</v>
      </c>
      <c r="G6638" s="47">
        <v>15494</v>
      </c>
    </row>
    <row r="6639" spans="3:7">
      <c r="C6639" s="49">
        <f t="shared" si="105"/>
        <v>10</v>
      </c>
      <c r="D6639" s="48">
        <v>42646</v>
      </c>
      <c r="E6639" s="47">
        <v>13</v>
      </c>
      <c r="F6639" s="47">
        <v>17946</v>
      </c>
      <c r="G6639" s="47">
        <v>15593</v>
      </c>
    </row>
    <row r="6640" spans="3:7">
      <c r="C6640" s="49">
        <f t="shared" si="105"/>
        <v>10</v>
      </c>
      <c r="D6640" s="48">
        <v>42646</v>
      </c>
      <c r="E6640" s="47">
        <v>14</v>
      </c>
      <c r="F6640" s="47">
        <v>18047</v>
      </c>
      <c r="G6640" s="47">
        <v>15620</v>
      </c>
    </row>
    <row r="6641" spans="3:7">
      <c r="C6641" s="49">
        <f t="shared" si="105"/>
        <v>10</v>
      </c>
      <c r="D6641" s="48">
        <v>42646</v>
      </c>
      <c r="E6641" s="47">
        <v>15</v>
      </c>
      <c r="F6641" s="47">
        <v>17939</v>
      </c>
      <c r="G6641" s="47">
        <v>15567</v>
      </c>
    </row>
    <row r="6642" spans="3:7">
      <c r="C6642" s="49">
        <f t="shared" si="105"/>
        <v>10</v>
      </c>
      <c r="D6642" s="48">
        <v>42646</v>
      </c>
      <c r="E6642" s="47">
        <v>16</v>
      </c>
      <c r="F6642" s="47">
        <v>18324</v>
      </c>
      <c r="G6642" s="47">
        <v>15834</v>
      </c>
    </row>
    <row r="6643" spans="3:7">
      <c r="C6643" s="49">
        <f t="shared" si="105"/>
        <v>10</v>
      </c>
      <c r="D6643" s="48">
        <v>42646</v>
      </c>
      <c r="E6643" s="47">
        <v>17</v>
      </c>
      <c r="F6643" s="47">
        <v>18703</v>
      </c>
      <c r="G6643" s="47">
        <v>16162</v>
      </c>
    </row>
    <row r="6644" spans="3:7">
      <c r="C6644" s="49">
        <f t="shared" si="105"/>
        <v>10</v>
      </c>
      <c r="D6644" s="48">
        <v>42646</v>
      </c>
      <c r="E6644" s="47">
        <v>18</v>
      </c>
      <c r="F6644" s="47">
        <v>18895</v>
      </c>
      <c r="G6644" s="47">
        <v>16417</v>
      </c>
    </row>
    <row r="6645" spans="3:7">
      <c r="C6645" s="49">
        <f t="shared" si="105"/>
        <v>10</v>
      </c>
      <c r="D6645" s="48">
        <v>42646</v>
      </c>
      <c r="E6645" s="47">
        <v>19</v>
      </c>
      <c r="F6645" s="47">
        <v>19216</v>
      </c>
      <c r="G6645" s="47">
        <v>16882</v>
      </c>
    </row>
    <row r="6646" spans="3:7">
      <c r="C6646" s="49">
        <f t="shared" si="105"/>
        <v>10</v>
      </c>
      <c r="D6646" s="48">
        <v>42646</v>
      </c>
      <c r="E6646" s="47">
        <v>20</v>
      </c>
      <c r="F6646" s="47">
        <v>18946</v>
      </c>
      <c r="G6646" s="47">
        <v>16689</v>
      </c>
    </row>
    <row r="6647" spans="3:7">
      <c r="C6647" s="49">
        <f t="shared" si="105"/>
        <v>10</v>
      </c>
      <c r="D6647" s="48">
        <v>42646</v>
      </c>
      <c r="E6647" s="47">
        <v>21</v>
      </c>
      <c r="F6647" s="47">
        <v>18451</v>
      </c>
      <c r="G6647" s="47">
        <v>15962</v>
      </c>
    </row>
    <row r="6648" spans="3:7">
      <c r="C6648" s="49">
        <f t="shared" si="105"/>
        <v>10</v>
      </c>
      <c r="D6648" s="48">
        <v>42646</v>
      </c>
      <c r="E6648" s="47">
        <v>22</v>
      </c>
      <c r="F6648" s="47">
        <v>16831</v>
      </c>
      <c r="G6648" s="47">
        <v>14795</v>
      </c>
    </row>
    <row r="6649" spans="3:7">
      <c r="C6649" s="49">
        <f t="shared" si="105"/>
        <v>10</v>
      </c>
      <c r="D6649" s="48">
        <v>42646</v>
      </c>
      <c r="E6649" s="47">
        <v>23</v>
      </c>
      <c r="F6649" s="47">
        <v>15501</v>
      </c>
      <c r="G6649" s="47">
        <v>13556</v>
      </c>
    </row>
    <row r="6650" spans="3:7">
      <c r="C6650" s="49">
        <f t="shared" si="105"/>
        <v>10</v>
      </c>
      <c r="D6650" s="48">
        <v>42646</v>
      </c>
      <c r="E6650" s="47">
        <v>24</v>
      </c>
      <c r="F6650" s="47">
        <v>14924</v>
      </c>
      <c r="G6650" s="47">
        <v>12606</v>
      </c>
    </row>
    <row r="6651" spans="3:7">
      <c r="C6651" s="49">
        <f t="shared" si="105"/>
        <v>10</v>
      </c>
      <c r="D6651" s="48">
        <v>42647</v>
      </c>
      <c r="E6651" s="47">
        <v>1</v>
      </c>
      <c r="F6651" s="47">
        <v>14411</v>
      </c>
      <c r="G6651" s="47">
        <v>12197</v>
      </c>
    </row>
    <row r="6652" spans="3:7">
      <c r="C6652" s="49">
        <f t="shared" si="105"/>
        <v>10</v>
      </c>
      <c r="D6652" s="48">
        <v>42647</v>
      </c>
      <c r="E6652" s="47">
        <v>2</v>
      </c>
      <c r="F6652" s="47">
        <v>14290</v>
      </c>
      <c r="G6652" s="47">
        <v>12076</v>
      </c>
    </row>
    <row r="6653" spans="3:7">
      <c r="C6653" s="49">
        <f t="shared" si="105"/>
        <v>10</v>
      </c>
      <c r="D6653" s="48">
        <v>42647</v>
      </c>
      <c r="E6653" s="47">
        <v>3</v>
      </c>
      <c r="F6653" s="47">
        <v>13948</v>
      </c>
      <c r="G6653" s="47">
        <v>11784</v>
      </c>
    </row>
    <row r="6654" spans="3:7">
      <c r="C6654" s="49">
        <f t="shared" si="105"/>
        <v>10</v>
      </c>
      <c r="D6654" s="48">
        <v>42647</v>
      </c>
      <c r="E6654" s="47">
        <v>4</v>
      </c>
      <c r="F6654" s="47">
        <v>13713</v>
      </c>
      <c r="G6654" s="47">
        <v>11783</v>
      </c>
    </row>
    <row r="6655" spans="3:7">
      <c r="C6655" s="49">
        <f t="shared" si="105"/>
        <v>10</v>
      </c>
      <c r="D6655" s="48">
        <v>42647</v>
      </c>
      <c r="E6655" s="47">
        <v>5</v>
      </c>
      <c r="F6655" s="47">
        <v>14473</v>
      </c>
      <c r="G6655" s="47">
        <v>12269</v>
      </c>
    </row>
    <row r="6656" spans="3:7">
      <c r="C6656" s="49">
        <f t="shared" si="105"/>
        <v>10</v>
      </c>
      <c r="D6656" s="48">
        <v>42647</v>
      </c>
      <c r="E6656" s="47">
        <v>6</v>
      </c>
      <c r="F6656" s="47">
        <v>15058</v>
      </c>
      <c r="G6656" s="47">
        <v>13660</v>
      </c>
    </row>
    <row r="6657" spans="3:7">
      <c r="C6657" s="49">
        <f t="shared" si="105"/>
        <v>10</v>
      </c>
      <c r="D6657" s="48">
        <v>42647</v>
      </c>
      <c r="E6657" s="47">
        <v>7</v>
      </c>
      <c r="F6657" s="47">
        <v>16143</v>
      </c>
      <c r="G6657" s="47">
        <v>15085</v>
      </c>
    </row>
    <row r="6658" spans="3:7">
      <c r="C6658" s="49">
        <f t="shared" si="105"/>
        <v>10</v>
      </c>
      <c r="D6658" s="48">
        <v>42647</v>
      </c>
      <c r="E6658" s="47">
        <v>8</v>
      </c>
      <c r="F6658" s="47">
        <v>16169</v>
      </c>
      <c r="G6658" s="47">
        <v>15076</v>
      </c>
    </row>
    <row r="6659" spans="3:7">
      <c r="C6659" s="49">
        <f t="shared" si="105"/>
        <v>10</v>
      </c>
      <c r="D6659" s="48">
        <v>42647</v>
      </c>
      <c r="E6659" s="47">
        <v>9</v>
      </c>
      <c r="F6659" s="47">
        <v>16990</v>
      </c>
      <c r="G6659" s="47">
        <v>15097</v>
      </c>
    </row>
    <row r="6660" spans="3:7">
      <c r="C6660" s="49">
        <f t="shared" ref="C6660:C6723" si="106">MONTH(D6660)</f>
        <v>10</v>
      </c>
      <c r="D6660" s="48">
        <v>42647</v>
      </c>
      <c r="E6660" s="47">
        <v>10</v>
      </c>
      <c r="F6660" s="47">
        <v>16984</v>
      </c>
      <c r="G6660" s="47">
        <v>15171</v>
      </c>
    </row>
    <row r="6661" spans="3:7">
      <c r="C6661" s="49">
        <f t="shared" si="106"/>
        <v>10</v>
      </c>
      <c r="D6661" s="48">
        <v>42647</v>
      </c>
      <c r="E6661" s="47">
        <v>11</v>
      </c>
      <c r="F6661" s="47">
        <v>16914</v>
      </c>
      <c r="G6661" s="47">
        <v>15069</v>
      </c>
    </row>
    <row r="6662" spans="3:7">
      <c r="C6662" s="49">
        <f t="shared" si="106"/>
        <v>10</v>
      </c>
      <c r="D6662" s="48">
        <v>42647</v>
      </c>
      <c r="E6662" s="47">
        <v>12</v>
      </c>
      <c r="F6662" s="47">
        <v>16857</v>
      </c>
      <c r="G6662" s="47">
        <v>15011</v>
      </c>
    </row>
    <row r="6663" spans="3:7">
      <c r="C6663" s="49">
        <f t="shared" si="106"/>
        <v>10</v>
      </c>
      <c r="D6663" s="48">
        <v>42647</v>
      </c>
      <c r="E6663" s="47">
        <v>13</v>
      </c>
      <c r="F6663" s="47">
        <v>17073</v>
      </c>
      <c r="G6663" s="47">
        <v>15042</v>
      </c>
    </row>
    <row r="6664" spans="3:7">
      <c r="C6664" s="49">
        <f t="shared" si="106"/>
        <v>10</v>
      </c>
      <c r="D6664" s="48">
        <v>42647</v>
      </c>
      <c r="E6664" s="47">
        <v>14</v>
      </c>
      <c r="F6664" s="47">
        <v>17063</v>
      </c>
      <c r="G6664" s="47">
        <v>15133</v>
      </c>
    </row>
    <row r="6665" spans="3:7">
      <c r="C6665" s="49">
        <f t="shared" si="106"/>
        <v>10</v>
      </c>
      <c r="D6665" s="48">
        <v>42647</v>
      </c>
      <c r="E6665" s="47">
        <v>15</v>
      </c>
      <c r="F6665" s="47">
        <v>17065</v>
      </c>
      <c r="G6665" s="47">
        <v>15316</v>
      </c>
    </row>
    <row r="6666" spans="3:7">
      <c r="C6666" s="49">
        <f t="shared" si="106"/>
        <v>10</v>
      </c>
      <c r="D6666" s="48">
        <v>42647</v>
      </c>
      <c r="E6666" s="47">
        <v>16</v>
      </c>
      <c r="F6666" s="47">
        <v>17431</v>
      </c>
      <c r="G6666" s="47">
        <v>15686</v>
      </c>
    </row>
    <row r="6667" spans="3:7">
      <c r="C6667" s="49">
        <f t="shared" si="106"/>
        <v>10</v>
      </c>
      <c r="D6667" s="48">
        <v>42647</v>
      </c>
      <c r="E6667" s="47">
        <v>17</v>
      </c>
      <c r="F6667" s="47">
        <v>18069</v>
      </c>
      <c r="G6667" s="47">
        <v>16151</v>
      </c>
    </row>
    <row r="6668" spans="3:7">
      <c r="C6668" s="49">
        <f t="shared" si="106"/>
        <v>10</v>
      </c>
      <c r="D6668" s="48">
        <v>42647</v>
      </c>
      <c r="E6668" s="47">
        <v>18</v>
      </c>
      <c r="F6668" s="47">
        <v>18228</v>
      </c>
      <c r="G6668" s="47">
        <v>16351</v>
      </c>
    </row>
    <row r="6669" spans="3:7">
      <c r="C6669" s="49">
        <f t="shared" si="106"/>
        <v>10</v>
      </c>
      <c r="D6669" s="48">
        <v>42647</v>
      </c>
      <c r="E6669" s="47">
        <v>19</v>
      </c>
      <c r="F6669" s="47">
        <v>18715</v>
      </c>
      <c r="G6669" s="47">
        <v>16807</v>
      </c>
    </row>
    <row r="6670" spans="3:7">
      <c r="C6670" s="49">
        <f t="shared" si="106"/>
        <v>10</v>
      </c>
      <c r="D6670" s="48">
        <v>42647</v>
      </c>
      <c r="E6670" s="47">
        <v>20</v>
      </c>
      <c r="F6670" s="47">
        <v>18690</v>
      </c>
      <c r="G6670" s="47">
        <v>16688</v>
      </c>
    </row>
    <row r="6671" spans="3:7">
      <c r="C6671" s="49">
        <f t="shared" si="106"/>
        <v>10</v>
      </c>
      <c r="D6671" s="48">
        <v>42647</v>
      </c>
      <c r="E6671" s="47">
        <v>21</v>
      </c>
      <c r="F6671" s="47">
        <v>17580</v>
      </c>
      <c r="G6671" s="47">
        <v>15903</v>
      </c>
    </row>
    <row r="6672" spans="3:7">
      <c r="C6672" s="49">
        <f t="shared" si="106"/>
        <v>10</v>
      </c>
      <c r="D6672" s="48">
        <v>42647</v>
      </c>
      <c r="E6672" s="47">
        <v>22</v>
      </c>
      <c r="F6672" s="47">
        <v>16578</v>
      </c>
      <c r="G6672" s="47">
        <v>14728</v>
      </c>
    </row>
    <row r="6673" spans="3:7">
      <c r="C6673" s="49">
        <f t="shared" si="106"/>
        <v>10</v>
      </c>
      <c r="D6673" s="48">
        <v>42647</v>
      </c>
      <c r="E6673" s="47">
        <v>23</v>
      </c>
      <c r="F6673" s="47">
        <v>15927</v>
      </c>
      <c r="G6673" s="47">
        <v>13620</v>
      </c>
    </row>
    <row r="6674" spans="3:7">
      <c r="C6674" s="49">
        <f t="shared" si="106"/>
        <v>10</v>
      </c>
      <c r="D6674" s="48">
        <v>42647</v>
      </c>
      <c r="E6674" s="47">
        <v>24</v>
      </c>
      <c r="F6674" s="47">
        <v>15406</v>
      </c>
      <c r="G6674" s="47">
        <v>12782</v>
      </c>
    </row>
    <row r="6675" spans="3:7">
      <c r="C6675" s="49">
        <f t="shared" si="106"/>
        <v>10</v>
      </c>
      <c r="D6675" s="48">
        <v>42648</v>
      </c>
      <c r="E6675" s="47">
        <v>1</v>
      </c>
      <c r="F6675" s="47">
        <v>14600</v>
      </c>
      <c r="G6675" s="47">
        <v>12192</v>
      </c>
    </row>
    <row r="6676" spans="3:7">
      <c r="C6676" s="49">
        <f t="shared" si="106"/>
        <v>10</v>
      </c>
      <c r="D6676" s="48">
        <v>42648</v>
      </c>
      <c r="E6676" s="47">
        <v>2</v>
      </c>
      <c r="F6676" s="47">
        <v>14326</v>
      </c>
      <c r="G6676" s="47">
        <v>11905</v>
      </c>
    </row>
    <row r="6677" spans="3:7">
      <c r="C6677" s="49">
        <f t="shared" si="106"/>
        <v>10</v>
      </c>
      <c r="D6677" s="48">
        <v>42648</v>
      </c>
      <c r="E6677" s="47">
        <v>3</v>
      </c>
      <c r="F6677" s="47">
        <v>14181</v>
      </c>
      <c r="G6677" s="47">
        <v>11753</v>
      </c>
    </row>
    <row r="6678" spans="3:7">
      <c r="C6678" s="49">
        <f t="shared" si="106"/>
        <v>10</v>
      </c>
      <c r="D6678" s="48">
        <v>42648</v>
      </c>
      <c r="E6678" s="47">
        <v>4</v>
      </c>
      <c r="F6678" s="47">
        <v>14154</v>
      </c>
      <c r="G6678" s="47">
        <v>11770</v>
      </c>
    </row>
    <row r="6679" spans="3:7">
      <c r="C6679" s="49">
        <f t="shared" si="106"/>
        <v>10</v>
      </c>
      <c r="D6679" s="48">
        <v>42648</v>
      </c>
      <c r="E6679" s="47">
        <v>5</v>
      </c>
      <c r="F6679" s="47">
        <v>14635</v>
      </c>
      <c r="G6679" s="47">
        <v>12289</v>
      </c>
    </row>
    <row r="6680" spans="3:7">
      <c r="C6680" s="49">
        <f t="shared" si="106"/>
        <v>10</v>
      </c>
      <c r="D6680" s="48">
        <v>42648</v>
      </c>
      <c r="E6680" s="47">
        <v>6</v>
      </c>
      <c r="F6680" s="47">
        <v>15519</v>
      </c>
      <c r="G6680" s="47">
        <v>13599</v>
      </c>
    </row>
    <row r="6681" spans="3:7">
      <c r="C6681" s="49">
        <f t="shared" si="106"/>
        <v>10</v>
      </c>
      <c r="D6681" s="48">
        <v>42648</v>
      </c>
      <c r="E6681" s="47">
        <v>7</v>
      </c>
      <c r="F6681" s="47">
        <v>17121</v>
      </c>
      <c r="G6681" s="47">
        <v>15021</v>
      </c>
    </row>
    <row r="6682" spans="3:7">
      <c r="C6682" s="49">
        <f t="shared" si="106"/>
        <v>10</v>
      </c>
      <c r="D6682" s="48">
        <v>42648</v>
      </c>
      <c r="E6682" s="47">
        <v>8</v>
      </c>
      <c r="F6682" s="47">
        <v>17201</v>
      </c>
      <c r="G6682" s="47">
        <v>15071</v>
      </c>
    </row>
    <row r="6683" spans="3:7">
      <c r="C6683" s="49">
        <f t="shared" si="106"/>
        <v>10</v>
      </c>
      <c r="D6683" s="48">
        <v>42648</v>
      </c>
      <c r="E6683" s="47">
        <v>9</v>
      </c>
      <c r="F6683" s="47">
        <v>16955</v>
      </c>
      <c r="G6683" s="47">
        <v>15007</v>
      </c>
    </row>
    <row r="6684" spans="3:7">
      <c r="C6684" s="49">
        <f t="shared" si="106"/>
        <v>10</v>
      </c>
      <c r="D6684" s="48">
        <v>42648</v>
      </c>
      <c r="E6684" s="47">
        <v>10</v>
      </c>
      <c r="F6684" s="47">
        <v>16637</v>
      </c>
      <c r="G6684" s="47">
        <v>14938</v>
      </c>
    </row>
    <row r="6685" spans="3:7">
      <c r="C6685" s="49">
        <f t="shared" si="106"/>
        <v>10</v>
      </c>
      <c r="D6685" s="48">
        <v>42648</v>
      </c>
      <c r="E6685" s="47">
        <v>11</v>
      </c>
      <c r="F6685" s="47">
        <v>16522</v>
      </c>
      <c r="G6685" s="47">
        <v>14944</v>
      </c>
    </row>
    <row r="6686" spans="3:7">
      <c r="C6686" s="49">
        <f t="shared" si="106"/>
        <v>10</v>
      </c>
      <c r="D6686" s="48">
        <v>42648</v>
      </c>
      <c r="E6686" s="47">
        <v>12</v>
      </c>
      <c r="F6686" s="47">
        <v>16697</v>
      </c>
      <c r="G6686" s="47">
        <v>14962</v>
      </c>
    </row>
    <row r="6687" spans="3:7">
      <c r="C6687" s="49">
        <f t="shared" si="106"/>
        <v>10</v>
      </c>
      <c r="D6687" s="48">
        <v>42648</v>
      </c>
      <c r="E6687" s="47">
        <v>13</v>
      </c>
      <c r="F6687" s="47">
        <v>16815</v>
      </c>
      <c r="G6687" s="47">
        <v>15043</v>
      </c>
    </row>
    <row r="6688" spans="3:7">
      <c r="C6688" s="49">
        <f t="shared" si="106"/>
        <v>10</v>
      </c>
      <c r="D6688" s="48">
        <v>42648</v>
      </c>
      <c r="E6688" s="47">
        <v>14</v>
      </c>
      <c r="F6688" s="47">
        <v>16703</v>
      </c>
      <c r="G6688" s="47">
        <v>15047</v>
      </c>
    </row>
    <row r="6689" spans="3:7">
      <c r="C6689" s="49">
        <f t="shared" si="106"/>
        <v>10</v>
      </c>
      <c r="D6689" s="48">
        <v>42648</v>
      </c>
      <c r="E6689" s="47">
        <v>15</v>
      </c>
      <c r="F6689" s="47">
        <v>16993</v>
      </c>
      <c r="G6689" s="47">
        <v>15327</v>
      </c>
    </row>
    <row r="6690" spans="3:7">
      <c r="C6690" s="49">
        <f t="shared" si="106"/>
        <v>10</v>
      </c>
      <c r="D6690" s="48">
        <v>42648</v>
      </c>
      <c r="E6690" s="47">
        <v>16</v>
      </c>
      <c r="F6690" s="47">
        <v>17410</v>
      </c>
      <c r="G6690" s="47">
        <v>15699</v>
      </c>
    </row>
    <row r="6691" spans="3:7">
      <c r="C6691" s="49">
        <f t="shared" si="106"/>
        <v>10</v>
      </c>
      <c r="D6691" s="48">
        <v>42648</v>
      </c>
      <c r="E6691" s="47">
        <v>17</v>
      </c>
      <c r="F6691" s="47">
        <v>18127</v>
      </c>
      <c r="G6691" s="47">
        <v>16101</v>
      </c>
    </row>
    <row r="6692" spans="3:7">
      <c r="C6692" s="49">
        <f t="shared" si="106"/>
        <v>10</v>
      </c>
      <c r="D6692" s="48">
        <v>42648</v>
      </c>
      <c r="E6692" s="47">
        <v>18</v>
      </c>
      <c r="F6692" s="47">
        <v>18386</v>
      </c>
      <c r="G6692" s="47">
        <v>16326</v>
      </c>
    </row>
    <row r="6693" spans="3:7">
      <c r="C6693" s="49">
        <f t="shared" si="106"/>
        <v>10</v>
      </c>
      <c r="D6693" s="48">
        <v>42648</v>
      </c>
      <c r="E6693" s="47">
        <v>19</v>
      </c>
      <c r="F6693" s="47">
        <v>18842</v>
      </c>
      <c r="G6693" s="47">
        <v>16797</v>
      </c>
    </row>
    <row r="6694" spans="3:7">
      <c r="C6694" s="49">
        <f t="shared" si="106"/>
        <v>10</v>
      </c>
      <c r="D6694" s="48">
        <v>42648</v>
      </c>
      <c r="E6694" s="47">
        <v>20</v>
      </c>
      <c r="F6694" s="47">
        <v>18726</v>
      </c>
      <c r="G6694" s="47">
        <v>16638</v>
      </c>
    </row>
    <row r="6695" spans="3:7">
      <c r="C6695" s="49">
        <f t="shared" si="106"/>
        <v>10</v>
      </c>
      <c r="D6695" s="48">
        <v>42648</v>
      </c>
      <c r="E6695" s="47">
        <v>21</v>
      </c>
      <c r="F6695" s="47">
        <v>18029</v>
      </c>
      <c r="G6695" s="47">
        <v>15897</v>
      </c>
    </row>
    <row r="6696" spans="3:7">
      <c r="C6696" s="49">
        <f t="shared" si="106"/>
        <v>10</v>
      </c>
      <c r="D6696" s="48">
        <v>42648</v>
      </c>
      <c r="E6696" s="47">
        <v>22</v>
      </c>
      <c r="F6696" s="47">
        <v>16993</v>
      </c>
      <c r="G6696" s="47">
        <v>14772</v>
      </c>
    </row>
    <row r="6697" spans="3:7">
      <c r="C6697" s="49">
        <f t="shared" si="106"/>
        <v>10</v>
      </c>
      <c r="D6697" s="48">
        <v>42648</v>
      </c>
      <c r="E6697" s="47">
        <v>23</v>
      </c>
      <c r="F6697" s="47">
        <v>15837</v>
      </c>
      <c r="G6697" s="47">
        <v>13538</v>
      </c>
    </row>
    <row r="6698" spans="3:7">
      <c r="C6698" s="49">
        <f t="shared" si="106"/>
        <v>10</v>
      </c>
      <c r="D6698" s="48">
        <v>42648</v>
      </c>
      <c r="E6698" s="47">
        <v>24</v>
      </c>
      <c r="F6698" s="47">
        <v>15390</v>
      </c>
      <c r="G6698" s="47">
        <v>12714</v>
      </c>
    </row>
    <row r="6699" spans="3:7">
      <c r="C6699" s="49">
        <f t="shared" si="106"/>
        <v>10</v>
      </c>
      <c r="D6699" s="48">
        <v>42649</v>
      </c>
      <c r="E6699" s="47">
        <v>1</v>
      </c>
      <c r="F6699" s="47">
        <v>14844</v>
      </c>
      <c r="G6699" s="47">
        <v>12127</v>
      </c>
    </row>
    <row r="6700" spans="3:7">
      <c r="C6700" s="49">
        <f t="shared" si="106"/>
        <v>10</v>
      </c>
      <c r="D6700" s="48">
        <v>42649</v>
      </c>
      <c r="E6700" s="47">
        <v>2</v>
      </c>
      <c r="F6700" s="47">
        <v>14658</v>
      </c>
      <c r="G6700" s="47">
        <v>11873</v>
      </c>
    </row>
    <row r="6701" spans="3:7">
      <c r="C6701" s="49">
        <f t="shared" si="106"/>
        <v>10</v>
      </c>
      <c r="D6701" s="48">
        <v>42649</v>
      </c>
      <c r="E6701" s="47">
        <v>3</v>
      </c>
      <c r="F6701" s="47">
        <v>14578</v>
      </c>
      <c r="G6701" s="47">
        <v>11772</v>
      </c>
    </row>
    <row r="6702" spans="3:7">
      <c r="C6702" s="49">
        <f t="shared" si="106"/>
        <v>10</v>
      </c>
      <c r="D6702" s="48">
        <v>42649</v>
      </c>
      <c r="E6702" s="47">
        <v>4</v>
      </c>
      <c r="F6702" s="47">
        <v>14623</v>
      </c>
      <c r="G6702" s="47">
        <v>11840</v>
      </c>
    </row>
    <row r="6703" spans="3:7">
      <c r="C6703" s="49">
        <f t="shared" si="106"/>
        <v>10</v>
      </c>
      <c r="D6703" s="48">
        <v>42649</v>
      </c>
      <c r="E6703" s="47">
        <v>5</v>
      </c>
      <c r="F6703" s="47">
        <v>15121</v>
      </c>
      <c r="G6703" s="47">
        <v>12330</v>
      </c>
    </row>
    <row r="6704" spans="3:7">
      <c r="C6704" s="49">
        <f t="shared" si="106"/>
        <v>10</v>
      </c>
      <c r="D6704" s="48">
        <v>42649</v>
      </c>
      <c r="E6704" s="47">
        <v>6</v>
      </c>
      <c r="F6704" s="47">
        <v>16107</v>
      </c>
      <c r="G6704" s="47">
        <v>13784</v>
      </c>
    </row>
    <row r="6705" spans="3:7">
      <c r="C6705" s="49">
        <f t="shared" si="106"/>
        <v>10</v>
      </c>
      <c r="D6705" s="48">
        <v>42649</v>
      </c>
      <c r="E6705" s="47">
        <v>7</v>
      </c>
      <c r="F6705" s="47">
        <v>17380</v>
      </c>
      <c r="G6705" s="47">
        <v>15244</v>
      </c>
    </row>
    <row r="6706" spans="3:7">
      <c r="C6706" s="49">
        <f t="shared" si="106"/>
        <v>10</v>
      </c>
      <c r="D6706" s="48">
        <v>42649</v>
      </c>
      <c r="E6706" s="47">
        <v>8</v>
      </c>
      <c r="F6706" s="47">
        <v>17209</v>
      </c>
      <c r="G6706" s="47">
        <v>15277</v>
      </c>
    </row>
    <row r="6707" spans="3:7">
      <c r="C6707" s="49">
        <f t="shared" si="106"/>
        <v>10</v>
      </c>
      <c r="D6707" s="48">
        <v>42649</v>
      </c>
      <c r="E6707" s="47">
        <v>9</v>
      </c>
      <c r="F6707" s="47">
        <v>17123</v>
      </c>
      <c r="G6707" s="47">
        <v>15246</v>
      </c>
    </row>
    <row r="6708" spans="3:7">
      <c r="C6708" s="49">
        <f t="shared" si="106"/>
        <v>10</v>
      </c>
      <c r="D6708" s="48">
        <v>42649</v>
      </c>
      <c r="E6708" s="47">
        <v>10</v>
      </c>
      <c r="F6708" s="47">
        <v>16764</v>
      </c>
      <c r="G6708" s="47">
        <v>15277</v>
      </c>
    </row>
    <row r="6709" spans="3:7">
      <c r="C6709" s="49">
        <f t="shared" si="106"/>
        <v>10</v>
      </c>
      <c r="D6709" s="48">
        <v>42649</v>
      </c>
      <c r="E6709" s="47">
        <v>11</v>
      </c>
      <c r="F6709" s="47">
        <v>16768</v>
      </c>
      <c r="G6709" s="47">
        <v>15301</v>
      </c>
    </row>
    <row r="6710" spans="3:7">
      <c r="C6710" s="49">
        <f t="shared" si="106"/>
        <v>10</v>
      </c>
      <c r="D6710" s="48">
        <v>42649</v>
      </c>
      <c r="E6710" s="47">
        <v>12</v>
      </c>
      <c r="F6710" s="47">
        <v>17130</v>
      </c>
      <c r="G6710" s="47">
        <v>15429</v>
      </c>
    </row>
    <row r="6711" spans="3:7">
      <c r="C6711" s="49">
        <f t="shared" si="106"/>
        <v>10</v>
      </c>
      <c r="D6711" s="48">
        <v>42649</v>
      </c>
      <c r="E6711" s="47">
        <v>13</v>
      </c>
      <c r="F6711" s="47">
        <v>17532</v>
      </c>
      <c r="G6711" s="47">
        <v>15700</v>
      </c>
    </row>
    <row r="6712" spans="3:7">
      <c r="C6712" s="49">
        <f t="shared" si="106"/>
        <v>10</v>
      </c>
      <c r="D6712" s="48">
        <v>42649</v>
      </c>
      <c r="E6712" s="47">
        <v>14</v>
      </c>
      <c r="F6712" s="47">
        <v>17703</v>
      </c>
      <c r="G6712" s="47">
        <v>15888</v>
      </c>
    </row>
    <row r="6713" spans="3:7">
      <c r="C6713" s="49">
        <f t="shared" si="106"/>
        <v>10</v>
      </c>
      <c r="D6713" s="48">
        <v>42649</v>
      </c>
      <c r="E6713" s="47">
        <v>15</v>
      </c>
      <c r="F6713" s="47">
        <v>17922</v>
      </c>
      <c r="G6713" s="47">
        <v>16130</v>
      </c>
    </row>
    <row r="6714" spans="3:7">
      <c r="C6714" s="49">
        <f t="shared" si="106"/>
        <v>10</v>
      </c>
      <c r="D6714" s="48">
        <v>42649</v>
      </c>
      <c r="E6714" s="47">
        <v>16</v>
      </c>
      <c r="F6714" s="47">
        <v>18065</v>
      </c>
      <c r="G6714" s="47">
        <v>16484</v>
      </c>
    </row>
    <row r="6715" spans="3:7">
      <c r="C6715" s="49">
        <f t="shared" si="106"/>
        <v>10</v>
      </c>
      <c r="D6715" s="48">
        <v>42649</v>
      </c>
      <c r="E6715" s="47">
        <v>17</v>
      </c>
      <c r="F6715" s="47">
        <v>18430</v>
      </c>
      <c r="G6715" s="47">
        <v>16946</v>
      </c>
    </row>
    <row r="6716" spans="3:7">
      <c r="C6716" s="49">
        <f t="shared" si="106"/>
        <v>10</v>
      </c>
      <c r="D6716" s="48">
        <v>42649</v>
      </c>
      <c r="E6716" s="47">
        <v>18</v>
      </c>
      <c r="F6716" s="47">
        <v>18540</v>
      </c>
      <c r="G6716" s="47">
        <v>17143</v>
      </c>
    </row>
    <row r="6717" spans="3:7">
      <c r="C6717" s="49">
        <f t="shared" si="106"/>
        <v>10</v>
      </c>
      <c r="D6717" s="48">
        <v>42649</v>
      </c>
      <c r="E6717" s="47">
        <v>19</v>
      </c>
      <c r="F6717" s="47">
        <v>18796</v>
      </c>
      <c r="G6717" s="47">
        <v>17374</v>
      </c>
    </row>
    <row r="6718" spans="3:7">
      <c r="C6718" s="49">
        <f t="shared" si="106"/>
        <v>10</v>
      </c>
      <c r="D6718" s="48">
        <v>42649</v>
      </c>
      <c r="E6718" s="47">
        <v>20</v>
      </c>
      <c r="F6718" s="47">
        <v>18863</v>
      </c>
      <c r="G6718" s="47">
        <v>17159</v>
      </c>
    </row>
    <row r="6719" spans="3:7">
      <c r="C6719" s="49">
        <f t="shared" si="106"/>
        <v>10</v>
      </c>
      <c r="D6719" s="48">
        <v>42649</v>
      </c>
      <c r="E6719" s="47">
        <v>21</v>
      </c>
      <c r="F6719" s="47">
        <v>18425</v>
      </c>
      <c r="G6719" s="47">
        <v>16356</v>
      </c>
    </row>
    <row r="6720" spans="3:7">
      <c r="C6720" s="49">
        <f t="shared" si="106"/>
        <v>10</v>
      </c>
      <c r="D6720" s="48">
        <v>42649</v>
      </c>
      <c r="E6720" s="47">
        <v>22</v>
      </c>
      <c r="F6720" s="47">
        <v>17451</v>
      </c>
      <c r="G6720" s="47">
        <v>15134</v>
      </c>
    </row>
    <row r="6721" spans="3:7">
      <c r="C6721" s="49">
        <f t="shared" si="106"/>
        <v>10</v>
      </c>
      <c r="D6721" s="48">
        <v>42649</v>
      </c>
      <c r="E6721" s="47">
        <v>23</v>
      </c>
      <c r="F6721" s="47">
        <v>16178</v>
      </c>
      <c r="G6721" s="47">
        <v>13799</v>
      </c>
    </row>
    <row r="6722" spans="3:7">
      <c r="C6722" s="49">
        <f t="shared" si="106"/>
        <v>10</v>
      </c>
      <c r="D6722" s="48">
        <v>42649</v>
      </c>
      <c r="E6722" s="47">
        <v>24</v>
      </c>
      <c r="F6722" s="47">
        <v>15738</v>
      </c>
      <c r="G6722" s="47">
        <v>12859</v>
      </c>
    </row>
    <row r="6723" spans="3:7">
      <c r="C6723" s="49">
        <f t="shared" si="106"/>
        <v>10</v>
      </c>
      <c r="D6723" s="48">
        <v>42650</v>
      </c>
      <c r="E6723" s="47">
        <v>1</v>
      </c>
      <c r="F6723" s="47">
        <v>15546</v>
      </c>
      <c r="G6723" s="47">
        <v>12362</v>
      </c>
    </row>
    <row r="6724" spans="3:7">
      <c r="C6724" s="49">
        <f t="shared" ref="C6724:C6787" si="107">MONTH(D6724)</f>
        <v>10</v>
      </c>
      <c r="D6724" s="48">
        <v>42650</v>
      </c>
      <c r="E6724" s="47">
        <v>2</v>
      </c>
      <c r="F6724" s="47">
        <v>15278</v>
      </c>
      <c r="G6724" s="47">
        <v>12017</v>
      </c>
    </row>
    <row r="6725" spans="3:7">
      <c r="C6725" s="49">
        <f t="shared" si="107"/>
        <v>10</v>
      </c>
      <c r="D6725" s="48">
        <v>42650</v>
      </c>
      <c r="E6725" s="47">
        <v>3</v>
      </c>
      <c r="F6725" s="47">
        <v>14772</v>
      </c>
      <c r="G6725" s="47">
        <v>11832</v>
      </c>
    </row>
    <row r="6726" spans="3:7">
      <c r="C6726" s="49">
        <f t="shared" si="107"/>
        <v>10</v>
      </c>
      <c r="D6726" s="48">
        <v>42650</v>
      </c>
      <c r="E6726" s="47">
        <v>4</v>
      </c>
      <c r="F6726" s="47">
        <v>14599</v>
      </c>
      <c r="G6726" s="47">
        <v>11858</v>
      </c>
    </row>
    <row r="6727" spans="3:7">
      <c r="C6727" s="49">
        <f t="shared" si="107"/>
        <v>10</v>
      </c>
      <c r="D6727" s="48">
        <v>42650</v>
      </c>
      <c r="E6727" s="47">
        <v>5</v>
      </c>
      <c r="F6727" s="47">
        <v>15069</v>
      </c>
      <c r="G6727" s="47">
        <v>12358</v>
      </c>
    </row>
    <row r="6728" spans="3:7">
      <c r="C6728" s="49">
        <f t="shared" si="107"/>
        <v>10</v>
      </c>
      <c r="D6728" s="48">
        <v>42650</v>
      </c>
      <c r="E6728" s="47">
        <v>6</v>
      </c>
      <c r="F6728" s="47">
        <v>15831</v>
      </c>
      <c r="G6728" s="47">
        <v>13605</v>
      </c>
    </row>
    <row r="6729" spans="3:7">
      <c r="C6729" s="49">
        <f t="shared" si="107"/>
        <v>10</v>
      </c>
      <c r="D6729" s="48">
        <v>42650</v>
      </c>
      <c r="E6729" s="47">
        <v>7</v>
      </c>
      <c r="F6729" s="47">
        <v>17169</v>
      </c>
      <c r="G6729" s="47">
        <v>14921</v>
      </c>
    </row>
    <row r="6730" spans="3:7">
      <c r="C6730" s="49">
        <f t="shared" si="107"/>
        <v>10</v>
      </c>
      <c r="D6730" s="48">
        <v>42650</v>
      </c>
      <c r="E6730" s="47">
        <v>8</v>
      </c>
      <c r="F6730" s="47">
        <v>17491</v>
      </c>
      <c r="G6730" s="47">
        <v>15129</v>
      </c>
    </row>
    <row r="6731" spans="3:7">
      <c r="C6731" s="49">
        <f t="shared" si="107"/>
        <v>10</v>
      </c>
      <c r="D6731" s="48">
        <v>42650</v>
      </c>
      <c r="E6731" s="47">
        <v>9</v>
      </c>
      <c r="F6731" s="47">
        <v>17595</v>
      </c>
      <c r="G6731" s="47">
        <v>15145</v>
      </c>
    </row>
    <row r="6732" spans="3:7">
      <c r="C6732" s="49">
        <f t="shared" si="107"/>
        <v>10</v>
      </c>
      <c r="D6732" s="48">
        <v>42650</v>
      </c>
      <c r="E6732" s="47">
        <v>10</v>
      </c>
      <c r="F6732" s="47">
        <v>17768</v>
      </c>
      <c r="G6732" s="47">
        <v>15320</v>
      </c>
    </row>
    <row r="6733" spans="3:7">
      <c r="C6733" s="49">
        <f t="shared" si="107"/>
        <v>10</v>
      </c>
      <c r="D6733" s="48">
        <v>42650</v>
      </c>
      <c r="E6733" s="47">
        <v>11</v>
      </c>
      <c r="F6733" s="47">
        <v>17901</v>
      </c>
      <c r="G6733" s="47">
        <v>15349</v>
      </c>
    </row>
    <row r="6734" spans="3:7">
      <c r="C6734" s="49">
        <f t="shared" si="107"/>
        <v>10</v>
      </c>
      <c r="D6734" s="48">
        <v>42650</v>
      </c>
      <c r="E6734" s="47">
        <v>12</v>
      </c>
      <c r="F6734" s="47">
        <v>18029</v>
      </c>
      <c r="G6734" s="47">
        <v>15398</v>
      </c>
    </row>
    <row r="6735" spans="3:7">
      <c r="C6735" s="49">
        <f t="shared" si="107"/>
        <v>10</v>
      </c>
      <c r="D6735" s="48">
        <v>42650</v>
      </c>
      <c r="E6735" s="47">
        <v>13</v>
      </c>
      <c r="F6735" s="47">
        <v>18210</v>
      </c>
      <c r="G6735" s="47">
        <v>15556</v>
      </c>
    </row>
    <row r="6736" spans="3:7">
      <c r="C6736" s="49">
        <f t="shared" si="107"/>
        <v>10</v>
      </c>
      <c r="D6736" s="48">
        <v>42650</v>
      </c>
      <c r="E6736" s="47">
        <v>14</v>
      </c>
      <c r="F6736" s="47">
        <v>18184</v>
      </c>
      <c r="G6736" s="47">
        <v>15563</v>
      </c>
    </row>
    <row r="6737" spans="3:7">
      <c r="C6737" s="49">
        <f t="shared" si="107"/>
        <v>10</v>
      </c>
      <c r="D6737" s="48">
        <v>42650</v>
      </c>
      <c r="E6737" s="47">
        <v>15</v>
      </c>
      <c r="F6737" s="47">
        <v>18228</v>
      </c>
      <c r="G6737" s="47">
        <v>15578</v>
      </c>
    </row>
    <row r="6738" spans="3:7">
      <c r="C6738" s="49">
        <f t="shared" si="107"/>
        <v>10</v>
      </c>
      <c r="D6738" s="48">
        <v>42650</v>
      </c>
      <c r="E6738" s="47">
        <v>16</v>
      </c>
      <c r="F6738" s="47">
        <v>18483</v>
      </c>
      <c r="G6738" s="47">
        <v>15959</v>
      </c>
    </row>
    <row r="6739" spans="3:7">
      <c r="C6739" s="49">
        <f t="shared" si="107"/>
        <v>10</v>
      </c>
      <c r="D6739" s="48">
        <v>42650</v>
      </c>
      <c r="E6739" s="47">
        <v>17</v>
      </c>
      <c r="F6739" s="47">
        <v>18965</v>
      </c>
      <c r="G6739" s="47">
        <v>16366</v>
      </c>
    </row>
    <row r="6740" spans="3:7">
      <c r="C6740" s="49">
        <f t="shared" si="107"/>
        <v>10</v>
      </c>
      <c r="D6740" s="48">
        <v>42650</v>
      </c>
      <c r="E6740" s="47">
        <v>18</v>
      </c>
      <c r="F6740" s="47">
        <v>19393</v>
      </c>
      <c r="G6740" s="47">
        <v>16651</v>
      </c>
    </row>
    <row r="6741" spans="3:7">
      <c r="C6741" s="49">
        <f t="shared" si="107"/>
        <v>10</v>
      </c>
      <c r="D6741" s="48">
        <v>42650</v>
      </c>
      <c r="E6741" s="47">
        <v>19</v>
      </c>
      <c r="F6741" s="47">
        <v>19554</v>
      </c>
      <c r="G6741" s="47">
        <v>16925</v>
      </c>
    </row>
    <row r="6742" spans="3:7">
      <c r="C6742" s="49">
        <f t="shared" si="107"/>
        <v>10</v>
      </c>
      <c r="D6742" s="48">
        <v>42650</v>
      </c>
      <c r="E6742" s="47">
        <v>20</v>
      </c>
      <c r="F6742" s="47">
        <v>19495</v>
      </c>
      <c r="G6742" s="47">
        <v>16640</v>
      </c>
    </row>
    <row r="6743" spans="3:7">
      <c r="C6743" s="49">
        <f t="shared" si="107"/>
        <v>10</v>
      </c>
      <c r="D6743" s="48">
        <v>42650</v>
      </c>
      <c r="E6743" s="47">
        <v>21</v>
      </c>
      <c r="F6743" s="47">
        <v>18622</v>
      </c>
      <c r="G6743" s="47">
        <v>15884</v>
      </c>
    </row>
    <row r="6744" spans="3:7">
      <c r="C6744" s="49">
        <f t="shared" si="107"/>
        <v>10</v>
      </c>
      <c r="D6744" s="48">
        <v>42650</v>
      </c>
      <c r="E6744" s="47">
        <v>22</v>
      </c>
      <c r="F6744" s="47">
        <v>17723</v>
      </c>
      <c r="G6744" s="47">
        <v>14745</v>
      </c>
    </row>
    <row r="6745" spans="3:7">
      <c r="C6745" s="49">
        <f t="shared" si="107"/>
        <v>10</v>
      </c>
      <c r="D6745" s="48">
        <v>42650</v>
      </c>
      <c r="E6745" s="47">
        <v>23</v>
      </c>
      <c r="F6745" s="47">
        <v>16602</v>
      </c>
      <c r="G6745" s="47">
        <v>13515</v>
      </c>
    </row>
    <row r="6746" spans="3:7">
      <c r="C6746" s="49">
        <f t="shared" si="107"/>
        <v>10</v>
      </c>
      <c r="D6746" s="48">
        <v>42650</v>
      </c>
      <c r="E6746" s="47">
        <v>24</v>
      </c>
      <c r="F6746" s="47">
        <v>15930</v>
      </c>
      <c r="G6746" s="47">
        <v>12510</v>
      </c>
    </row>
    <row r="6747" spans="3:7">
      <c r="C6747" s="49">
        <f t="shared" si="107"/>
        <v>10</v>
      </c>
      <c r="D6747" s="48">
        <v>42651</v>
      </c>
      <c r="E6747" s="47">
        <v>1</v>
      </c>
      <c r="F6747" s="47">
        <v>15028</v>
      </c>
      <c r="G6747" s="47">
        <v>11874</v>
      </c>
    </row>
    <row r="6748" spans="3:7">
      <c r="C6748" s="49">
        <f t="shared" si="107"/>
        <v>10</v>
      </c>
      <c r="D6748" s="48">
        <v>42651</v>
      </c>
      <c r="E6748" s="47">
        <v>2</v>
      </c>
      <c r="F6748" s="47">
        <v>14816</v>
      </c>
      <c r="G6748" s="47">
        <v>11555</v>
      </c>
    </row>
    <row r="6749" spans="3:7">
      <c r="C6749" s="49">
        <f t="shared" si="107"/>
        <v>10</v>
      </c>
      <c r="D6749" s="48">
        <v>42651</v>
      </c>
      <c r="E6749" s="47">
        <v>3</v>
      </c>
      <c r="F6749" s="47">
        <v>14763</v>
      </c>
      <c r="G6749" s="47">
        <v>11362</v>
      </c>
    </row>
    <row r="6750" spans="3:7">
      <c r="C6750" s="49">
        <f t="shared" si="107"/>
        <v>10</v>
      </c>
      <c r="D6750" s="48">
        <v>42651</v>
      </c>
      <c r="E6750" s="47">
        <v>4</v>
      </c>
      <c r="F6750" s="47">
        <v>14748</v>
      </c>
      <c r="G6750" s="47">
        <v>11324</v>
      </c>
    </row>
    <row r="6751" spans="3:7">
      <c r="C6751" s="49">
        <f t="shared" si="107"/>
        <v>10</v>
      </c>
      <c r="D6751" s="48">
        <v>42651</v>
      </c>
      <c r="E6751" s="47">
        <v>5</v>
      </c>
      <c r="F6751" s="47">
        <v>14575</v>
      </c>
      <c r="G6751" s="47">
        <v>11469</v>
      </c>
    </row>
    <row r="6752" spans="3:7">
      <c r="C6752" s="49">
        <f t="shared" si="107"/>
        <v>10</v>
      </c>
      <c r="D6752" s="48">
        <v>42651</v>
      </c>
      <c r="E6752" s="47">
        <v>6</v>
      </c>
      <c r="F6752" s="47">
        <v>15150</v>
      </c>
      <c r="G6752" s="47">
        <v>11866</v>
      </c>
    </row>
    <row r="6753" spans="3:7">
      <c r="C6753" s="49">
        <f t="shared" si="107"/>
        <v>10</v>
      </c>
      <c r="D6753" s="48">
        <v>42651</v>
      </c>
      <c r="E6753" s="47">
        <v>7</v>
      </c>
      <c r="F6753" s="47">
        <v>15692</v>
      </c>
      <c r="G6753" s="47">
        <v>12533</v>
      </c>
    </row>
    <row r="6754" spans="3:7">
      <c r="C6754" s="49">
        <f t="shared" si="107"/>
        <v>10</v>
      </c>
      <c r="D6754" s="48">
        <v>42651</v>
      </c>
      <c r="E6754" s="47">
        <v>8</v>
      </c>
      <c r="F6754" s="47">
        <v>16104</v>
      </c>
      <c r="G6754" s="47">
        <v>13235</v>
      </c>
    </row>
    <row r="6755" spans="3:7">
      <c r="C6755" s="49">
        <f t="shared" si="107"/>
        <v>10</v>
      </c>
      <c r="D6755" s="48">
        <v>42651</v>
      </c>
      <c r="E6755" s="47">
        <v>9</v>
      </c>
      <c r="F6755" s="47">
        <v>16469</v>
      </c>
      <c r="G6755" s="47">
        <v>13761</v>
      </c>
    </row>
    <row r="6756" spans="3:7">
      <c r="C6756" s="49">
        <f t="shared" si="107"/>
        <v>10</v>
      </c>
      <c r="D6756" s="48">
        <v>42651</v>
      </c>
      <c r="E6756" s="47">
        <v>10</v>
      </c>
      <c r="F6756" s="47">
        <v>16683</v>
      </c>
      <c r="G6756" s="47">
        <v>13920</v>
      </c>
    </row>
    <row r="6757" spans="3:7">
      <c r="C6757" s="49">
        <f t="shared" si="107"/>
        <v>10</v>
      </c>
      <c r="D6757" s="48">
        <v>42651</v>
      </c>
      <c r="E6757" s="47">
        <v>11</v>
      </c>
      <c r="F6757" s="47">
        <v>16648</v>
      </c>
      <c r="G6757" s="47">
        <v>13916</v>
      </c>
    </row>
    <row r="6758" spans="3:7">
      <c r="C6758" s="49">
        <f t="shared" si="107"/>
        <v>10</v>
      </c>
      <c r="D6758" s="48">
        <v>42651</v>
      </c>
      <c r="E6758" s="47">
        <v>12</v>
      </c>
      <c r="F6758" s="47">
        <v>16729</v>
      </c>
      <c r="G6758" s="47">
        <v>13795</v>
      </c>
    </row>
    <row r="6759" spans="3:7">
      <c r="C6759" s="49">
        <f t="shared" si="107"/>
        <v>10</v>
      </c>
      <c r="D6759" s="48">
        <v>42651</v>
      </c>
      <c r="E6759" s="47">
        <v>13</v>
      </c>
      <c r="F6759" s="47">
        <v>16503</v>
      </c>
      <c r="G6759" s="47">
        <v>13653</v>
      </c>
    </row>
    <row r="6760" spans="3:7">
      <c r="C6760" s="49">
        <f t="shared" si="107"/>
        <v>10</v>
      </c>
      <c r="D6760" s="48">
        <v>42651</v>
      </c>
      <c r="E6760" s="47">
        <v>14</v>
      </c>
      <c r="F6760" s="47">
        <v>16372</v>
      </c>
      <c r="G6760" s="47">
        <v>13478</v>
      </c>
    </row>
    <row r="6761" spans="3:7">
      <c r="C6761" s="49">
        <f t="shared" si="107"/>
        <v>10</v>
      </c>
      <c r="D6761" s="48">
        <v>42651</v>
      </c>
      <c r="E6761" s="47">
        <v>15</v>
      </c>
      <c r="F6761" s="47">
        <v>16376</v>
      </c>
      <c r="G6761" s="47">
        <v>13435</v>
      </c>
    </row>
    <row r="6762" spans="3:7">
      <c r="C6762" s="49">
        <f t="shared" si="107"/>
        <v>10</v>
      </c>
      <c r="D6762" s="48">
        <v>42651</v>
      </c>
      <c r="E6762" s="47">
        <v>16</v>
      </c>
      <c r="F6762" s="47">
        <v>16617</v>
      </c>
      <c r="G6762" s="47">
        <v>13680</v>
      </c>
    </row>
    <row r="6763" spans="3:7">
      <c r="C6763" s="49">
        <f t="shared" si="107"/>
        <v>10</v>
      </c>
      <c r="D6763" s="48">
        <v>42651</v>
      </c>
      <c r="E6763" s="47">
        <v>17</v>
      </c>
      <c r="F6763" s="47">
        <v>16817</v>
      </c>
      <c r="G6763" s="47">
        <v>13959</v>
      </c>
    </row>
    <row r="6764" spans="3:7">
      <c r="C6764" s="49">
        <f t="shared" si="107"/>
        <v>10</v>
      </c>
      <c r="D6764" s="48">
        <v>42651</v>
      </c>
      <c r="E6764" s="47">
        <v>18</v>
      </c>
      <c r="F6764" s="47">
        <v>17090</v>
      </c>
      <c r="G6764" s="47">
        <v>14227</v>
      </c>
    </row>
    <row r="6765" spans="3:7">
      <c r="C6765" s="49">
        <f t="shared" si="107"/>
        <v>10</v>
      </c>
      <c r="D6765" s="48">
        <v>42651</v>
      </c>
      <c r="E6765" s="47">
        <v>19</v>
      </c>
      <c r="F6765" s="47">
        <v>17382</v>
      </c>
      <c r="G6765" s="47">
        <v>14587</v>
      </c>
    </row>
    <row r="6766" spans="3:7">
      <c r="C6766" s="49">
        <f t="shared" si="107"/>
        <v>10</v>
      </c>
      <c r="D6766" s="48">
        <v>42651</v>
      </c>
      <c r="E6766" s="47">
        <v>20</v>
      </c>
      <c r="F6766" s="47">
        <v>17197</v>
      </c>
      <c r="G6766" s="47">
        <v>14398</v>
      </c>
    </row>
    <row r="6767" spans="3:7">
      <c r="C6767" s="49">
        <f t="shared" si="107"/>
        <v>10</v>
      </c>
      <c r="D6767" s="48">
        <v>42651</v>
      </c>
      <c r="E6767" s="47">
        <v>21</v>
      </c>
      <c r="F6767" s="47">
        <v>16778</v>
      </c>
      <c r="G6767" s="47">
        <v>13853</v>
      </c>
    </row>
    <row r="6768" spans="3:7">
      <c r="C6768" s="49">
        <f t="shared" si="107"/>
        <v>10</v>
      </c>
      <c r="D6768" s="48">
        <v>42651</v>
      </c>
      <c r="E6768" s="47">
        <v>22</v>
      </c>
      <c r="F6768" s="47">
        <v>16202</v>
      </c>
      <c r="G6768" s="47">
        <v>13170</v>
      </c>
    </row>
    <row r="6769" spans="3:7">
      <c r="C6769" s="49">
        <f t="shared" si="107"/>
        <v>10</v>
      </c>
      <c r="D6769" s="48">
        <v>42651</v>
      </c>
      <c r="E6769" s="47">
        <v>23</v>
      </c>
      <c r="F6769" s="47">
        <v>15758</v>
      </c>
      <c r="G6769" s="47">
        <v>12334</v>
      </c>
    </row>
    <row r="6770" spans="3:7">
      <c r="C6770" s="49">
        <f t="shared" si="107"/>
        <v>10</v>
      </c>
      <c r="D6770" s="48">
        <v>42651</v>
      </c>
      <c r="E6770" s="47">
        <v>24</v>
      </c>
      <c r="F6770" s="47">
        <v>14894</v>
      </c>
      <c r="G6770" s="47">
        <v>11613</v>
      </c>
    </row>
    <row r="6771" spans="3:7">
      <c r="C6771" s="49">
        <f t="shared" si="107"/>
        <v>10</v>
      </c>
      <c r="D6771" s="48">
        <v>42652</v>
      </c>
      <c r="E6771" s="47">
        <v>1</v>
      </c>
      <c r="F6771" s="47">
        <v>14805</v>
      </c>
      <c r="G6771" s="47">
        <v>11123</v>
      </c>
    </row>
    <row r="6772" spans="3:7">
      <c r="C6772" s="49">
        <f t="shared" si="107"/>
        <v>10</v>
      </c>
      <c r="D6772" s="48">
        <v>42652</v>
      </c>
      <c r="E6772" s="47">
        <v>2</v>
      </c>
      <c r="F6772" s="47">
        <v>14244</v>
      </c>
      <c r="G6772" s="47">
        <v>10827</v>
      </c>
    </row>
    <row r="6773" spans="3:7">
      <c r="C6773" s="49">
        <f t="shared" si="107"/>
        <v>10</v>
      </c>
      <c r="D6773" s="48">
        <v>42652</v>
      </c>
      <c r="E6773" s="47">
        <v>3</v>
      </c>
      <c r="F6773" s="47">
        <v>14153</v>
      </c>
      <c r="G6773" s="47">
        <v>10679</v>
      </c>
    </row>
    <row r="6774" spans="3:7">
      <c r="C6774" s="49">
        <f t="shared" si="107"/>
        <v>10</v>
      </c>
      <c r="D6774" s="48">
        <v>42652</v>
      </c>
      <c r="E6774" s="47">
        <v>4</v>
      </c>
      <c r="F6774" s="47">
        <v>13882</v>
      </c>
      <c r="G6774" s="47">
        <v>10757</v>
      </c>
    </row>
    <row r="6775" spans="3:7">
      <c r="C6775" s="49">
        <f t="shared" si="107"/>
        <v>10</v>
      </c>
      <c r="D6775" s="48">
        <v>42652</v>
      </c>
      <c r="E6775" s="47">
        <v>5</v>
      </c>
      <c r="F6775" s="47">
        <v>14155</v>
      </c>
      <c r="G6775" s="47">
        <v>10788</v>
      </c>
    </row>
    <row r="6776" spans="3:7">
      <c r="C6776" s="49">
        <f t="shared" si="107"/>
        <v>10</v>
      </c>
      <c r="D6776" s="48">
        <v>42652</v>
      </c>
      <c r="E6776" s="47">
        <v>6</v>
      </c>
      <c r="F6776" s="47">
        <v>14389</v>
      </c>
      <c r="G6776" s="47">
        <v>11118</v>
      </c>
    </row>
    <row r="6777" spans="3:7">
      <c r="C6777" s="49">
        <f t="shared" si="107"/>
        <v>10</v>
      </c>
      <c r="D6777" s="48">
        <v>42652</v>
      </c>
      <c r="E6777" s="47">
        <v>7</v>
      </c>
      <c r="F6777" s="47">
        <v>14836</v>
      </c>
      <c r="G6777" s="47">
        <v>11697</v>
      </c>
    </row>
    <row r="6778" spans="3:7">
      <c r="C6778" s="49">
        <f t="shared" si="107"/>
        <v>10</v>
      </c>
      <c r="D6778" s="48">
        <v>42652</v>
      </c>
      <c r="E6778" s="47">
        <v>8</v>
      </c>
      <c r="F6778" s="47">
        <v>15095</v>
      </c>
      <c r="G6778" s="47">
        <v>12285</v>
      </c>
    </row>
    <row r="6779" spans="3:7">
      <c r="C6779" s="49">
        <f t="shared" si="107"/>
        <v>10</v>
      </c>
      <c r="D6779" s="48">
        <v>42652</v>
      </c>
      <c r="E6779" s="47">
        <v>9</v>
      </c>
      <c r="F6779" s="47">
        <v>15545</v>
      </c>
      <c r="G6779" s="47">
        <v>12701</v>
      </c>
    </row>
    <row r="6780" spans="3:7">
      <c r="C6780" s="49">
        <f t="shared" si="107"/>
        <v>10</v>
      </c>
      <c r="D6780" s="48">
        <v>42652</v>
      </c>
      <c r="E6780" s="47">
        <v>10</v>
      </c>
      <c r="F6780" s="47">
        <v>15600</v>
      </c>
      <c r="G6780" s="47">
        <v>12816</v>
      </c>
    </row>
    <row r="6781" spans="3:7">
      <c r="C6781" s="49">
        <f t="shared" si="107"/>
        <v>10</v>
      </c>
      <c r="D6781" s="48">
        <v>42652</v>
      </c>
      <c r="E6781" s="47">
        <v>11</v>
      </c>
      <c r="F6781" s="47">
        <v>15327</v>
      </c>
      <c r="G6781" s="47">
        <v>12957</v>
      </c>
    </row>
    <row r="6782" spans="3:7">
      <c r="C6782" s="49">
        <f t="shared" si="107"/>
        <v>10</v>
      </c>
      <c r="D6782" s="48">
        <v>42652</v>
      </c>
      <c r="E6782" s="47">
        <v>12</v>
      </c>
      <c r="F6782" s="47">
        <v>15557</v>
      </c>
      <c r="G6782" s="47">
        <v>13106</v>
      </c>
    </row>
    <row r="6783" spans="3:7">
      <c r="C6783" s="49">
        <f t="shared" si="107"/>
        <v>10</v>
      </c>
      <c r="D6783" s="48">
        <v>42652</v>
      </c>
      <c r="E6783" s="47">
        <v>13</v>
      </c>
      <c r="F6783" s="47">
        <v>15727</v>
      </c>
      <c r="G6783" s="47">
        <v>13020</v>
      </c>
    </row>
    <row r="6784" spans="3:7">
      <c r="C6784" s="49">
        <f t="shared" si="107"/>
        <v>10</v>
      </c>
      <c r="D6784" s="48">
        <v>42652</v>
      </c>
      <c r="E6784" s="47">
        <v>14</v>
      </c>
      <c r="F6784" s="47">
        <v>15787</v>
      </c>
      <c r="G6784" s="47">
        <v>12936</v>
      </c>
    </row>
    <row r="6785" spans="3:7">
      <c r="C6785" s="49">
        <f t="shared" si="107"/>
        <v>10</v>
      </c>
      <c r="D6785" s="48">
        <v>42652</v>
      </c>
      <c r="E6785" s="47">
        <v>15</v>
      </c>
      <c r="F6785" s="47">
        <v>15721</v>
      </c>
      <c r="G6785" s="47">
        <v>12965</v>
      </c>
    </row>
    <row r="6786" spans="3:7">
      <c r="C6786" s="49">
        <f t="shared" si="107"/>
        <v>10</v>
      </c>
      <c r="D6786" s="48">
        <v>42652</v>
      </c>
      <c r="E6786" s="47">
        <v>16</v>
      </c>
      <c r="F6786" s="47">
        <v>16110</v>
      </c>
      <c r="G6786" s="47">
        <v>13248</v>
      </c>
    </row>
    <row r="6787" spans="3:7">
      <c r="C6787" s="49">
        <f t="shared" si="107"/>
        <v>10</v>
      </c>
      <c r="D6787" s="48">
        <v>42652</v>
      </c>
      <c r="E6787" s="47">
        <v>17</v>
      </c>
      <c r="F6787" s="47">
        <v>16069</v>
      </c>
      <c r="G6787" s="47">
        <v>13490</v>
      </c>
    </row>
    <row r="6788" spans="3:7">
      <c r="C6788" s="49">
        <f t="shared" ref="C6788:C6851" si="108">MONTH(D6788)</f>
        <v>10</v>
      </c>
      <c r="D6788" s="48">
        <v>42652</v>
      </c>
      <c r="E6788" s="47">
        <v>18</v>
      </c>
      <c r="F6788" s="47">
        <v>16377</v>
      </c>
      <c r="G6788" s="47">
        <v>13746</v>
      </c>
    </row>
    <row r="6789" spans="3:7">
      <c r="C6789" s="49">
        <f t="shared" si="108"/>
        <v>10</v>
      </c>
      <c r="D6789" s="48">
        <v>42652</v>
      </c>
      <c r="E6789" s="47">
        <v>19</v>
      </c>
      <c r="F6789" s="47">
        <v>16940</v>
      </c>
      <c r="G6789" s="47">
        <v>14182</v>
      </c>
    </row>
    <row r="6790" spans="3:7">
      <c r="C6790" s="49">
        <f t="shared" si="108"/>
        <v>10</v>
      </c>
      <c r="D6790" s="48">
        <v>42652</v>
      </c>
      <c r="E6790" s="47">
        <v>20</v>
      </c>
      <c r="F6790" s="47">
        <v>16681</v>
      </c>
      <c r="G6790" s="47">
        <v>14077</v>
      </c>
    </row>
    <row r="6791" spans="3:7">
      <c r="C6791" s="49">
        <f t="shared" si="108"/>
        <v>10</v>
      </c>
      <c r="D6791" s="48">
        <v>42652</v>
      </c>
      <c r="E6791" s="47">
        <v>21</v>
      </c>
      <c r="F6791" s="47">
        <v>16014</v>
      </c>
      <c r="G6791" s="47">
        <v>13575</v>
      </c>
    </row>
    <row r="6792" spans="3:7">
      <c r="C6792" s="49">
        <f t="shared" si="108"/>
        <v>10</v>
      </c>
      <c r="D6792" s="48">
        <v>42652</v>
      </c>
      <c r="E6792" s="47">
        <v>22</v>
      </c>
      <c r="F6792" s="47">
        <v>15607</v>
      </c>
      <c r="G6792" s="47">
        <v>13059</v>
      </c>
    </row>
    <row r="6793" spans="3:7">
      <c r="C6793" s="49">
        <f t="shared" si="108"/>
        <v>10</v>
      </c>
      <c r="D6793" s="48">
        <v>42652</v>
      </c>
      <c r="E6793" s="47">
        <v>23</v>
      </c>
      <c r="F6793" s="47">
        <v>15227</v>
      </c>
      <c r="G6793" s="47">
        <v>12458</v>
      </c>
    </row>
    <row r="6794" spans="3:7">
      <c r="C6794" s="49">
        <f t="shared" si="108"/>
        <v>10</v>
      </c>
      <c r="D6794" s="48">
        <v>42652</v>
      </c>
      <c r="E6794" s="47">
        <v>24</v>
      </c>
      <c r="F6794" s="47">
        <v>14919</v>
      </c>
      <c r="G6794" s="47">
        <v>11808</v>
      </c>
    </row>
    <row r="6795" spans="3:7">
      <c r="C6795" s="49">
        <f t="shared" si="108"/>
        <v>10</v>
      </c>
      <c r="D6795" s="48">
        <v>42653</v>
      </c>
      <c r="E6795" s="47">
        <v>1</v>
      </c>
      <c r="F6795" s="47">
        <v>14763</v>
      </c>
      <c r="G6795" s="47">
        <v>11319</v>
      </c>
    </row>
    <row r="6796" spans="3:7">
      <c r="C6796" s="49">
        <f t="shared" si="108"/>
        <v>10</v>
      </c>
      <c r="D6796" s="48">
        <v>42653</v>
      </c>
      <c r="E6796" s="47">
        <v>2</v>
      </c>
      <c r="F6796" s="47">
        <v>14566</v>
      </c>
      <c r="G6796" s="47">
        <v>11070</v>
      </c>
    </row>
    <row r="6797" spans="3:7">
      <c r="C6797" s="49">
        <f t="shared" si="108"/>
        <v>10</v>
      </c>
      <c r="D6797" s="48">
        <v>42653</v>
      </c>
      <c r="E6797" s="47">
        <v>3</v>
      </c>
      <c r="F6797" s="47">
        <v>14367</v>
      </c>
      <c r="G6797" s="47">
        <v>10912</v>
      </c>
    </row>
    <row r="6798" spans="3:7">
      <c r="C6798" s="49">
        <f t="shared" si="108"/>
        <v>10</v>
      </c>
      <c r="D6798" s="48">
        <v>42653</v>
      </c>
      <c r="E6798" s="47">
        <v>4</v>
      </c>
      <c r="F6798" s="47">
        <v>14163</v>
      </c>
      <c r="G6798" s="47">
        <v>10862</v>
      </c>
    </row>
    <row r="6799" spans="3:7">
      <c r="C6799" s="49">
        <f t="shared" si="108"/>
        <v>10</v>
      </c>
      <c r="D6799" s="48">
        <v>42653</v>
      </c>
      <c r="E6799" s="47">
        <v>5</v>
      </c>
      <c r="F6799" s="47">
        <v>14058</v>
      </c>
      <c r="G6799" s="47">
        <v>11061</v>
      </c>
    </row>
    <row r="6800" spans="3:7">
      <c r="C6800" s="49">
        <f t="shared" si="108"/>
        <v>10</v>
      </c>
      <c r="D6800" s="48">
        <v>42653</v>
      </c>
      <c r="E6800" s="47">
        <v>6</v>
      </c>
      <c r="F6800" s="47">
        <v>14267</v>
      </c>
      <c r="G6800" s="47">
        <v>11401</v>
      </c>
    </row>
    <row r="6801" spans="3:7">
      <c r="C6801" s="49">
        <f t="shared" si="108"/>
        <v>10</v>
      </c>
      <c r="D6801" s="48">
        <v>42653</v>
      </c>
      <c r="E6801" s="47">
        <v>7</v>
      </c>
      <c r="F6801" s="47">
        <v>14487</v>
      </c>
      <c r="G6801" s="47">
        <v>11782</v>
      </c>
    </row>
    <row r="6802" spans="3:7">
      <c r="C6802" s="49">
        <f t="shared" si="108"/>
        <v>10</v>
      </c>
      <c r="D6802" s="48">
        <v>42653</v>
      </c>
      <c r="E6802" s="47">
        <v>8</v>
      </c>
      <c r="F6802" s="47">
        <v>14868</v>
      </c>
      <c r="G6802" s="47">
        <v>12179</v>
      </c>
    </row>
    <row r="6803" spans="3:7">
      <c r="C6803" s="49">
        <f t="shared" si="108"/>
        <v>10</v>
      </c>
      <c r="D6803" s="48">
        <v>42653</v>
      </c>
      <c r="E6803" s="47">
        <v>9</v>
      </c>
      <c r="F6803" s="47">
        <v>14858</v>
      </c>
      <c r="G6803" s="47">
        <v>12372</v>
      </c>
    </row>
    <row r="6804" spans="3:7">
      <c r="C6804" s="49">
        <f t="shared" si="108"/>
        <v>10</v>
      </c>
      <c r="D6804" s="48">
        <v>42653</v>
      </c>
      <c r="E6804" s="47">
        <v>10</v>
      </c>
      <c r="F6804" s="47">
        <v>14802</v>
      </c>
      <c r="G6804" s="47">
        <v>12539</v>
      </c>
    </row>
    <row r="6805" spans="3:7">
      <c r="C6805" s="49">
        <f t="shared" si="108"/>
        <v>10</v>
      </c>
      <c r="D6805" s="48">
        <v>42653</v>
      </c>
      <c r="E6805" s="47">
        <v>11</v>
      </c>
      <c r="F6805" s="47">
        <v>14897</v>
      </c>
      <c r="G6805" s="47">
        <v>12593</v>
      </c>
    </row>
    <row r="6806" spans="3:7">
      <c r="C6806" s="49">
        <f t="shared" si="108"/>
        <v>10</v>
      </c>
      <c r="D6806" s="48">
        <v>42653</v>
      </c>
      <c r="E6806" s="47">
        <v>12</v>
      </c>
      <c r="F6806" s="47">
        <v>15017</v>
      </c>
      <c r="G6806" s="47">
        <v>12492</v>
      </c>
    </row>
    <row r="6807" spans="3:7">
      <c r="C6807" s="49">
        <f t="shared" si="108"/>
        <v>10</v>
      </c>
      <c r="D6807" s="48">
        <v>42653</v>
      </c>
      <c r="E6807" s="47">
        <v>13</v>
      </c>
      <c r="F6807" s="47">
        <v>15071</v>
      </c>
      <c r="G6807" s="47">
        <v>12351</v>
      </c>
    </row>
    <row r="6808" spans="3:7">
      <c r="C6808" s="49">
        <f t="shared" si="108"/>
        <v>10</v>
      </c>
      <c r="D6808" s="48">
        <v>42653</v>
      </c>
      <c r="E6808" s="47">
        <v>14</v>
      </c>
      <c r="F6808" s="47">
        <v>15024</v>
      </c>
      <c r="G6808" s="47">
        <v>12221</v>
      </c>
    </row>
    <row r="6809" spans="3:7">
      <c r="C6809" s="49">
        <f t="shared" si="108"/>
        <v>10</v>
      </c>
      <c r="D6809" s="48">
        <v>42653</v>
      </c>
      <c r="E6809" s="47">
        <v>15</v>
      </c>
      <c r="F6809" s="47">
        <v>15137</v>
      </c>
      <c r="G6809" s="47">
        <v>12337</v>
      </c>
    </row>
    <row r="6810" spans="3:7">
      <c r="C6810" s="49">
        <f t="shared" si="108"/>
        <v>10</v>
      </c>
      <c r="D6810" s="48">
        <v>42653</v>
      </c>
      <c r="E6810" s="47">
        <v>16</v>
      </c>
      <c r="F6810" s="47">
        <v>15520</v>
      </c>
      <c r="G6810" s="47">
        <v>12822</v>
      </c>
    </row>
    <row r="6811" spans="3:7">
      <c r="C6811" s="49">
        <f t="shared" si="108"/>
        <v>10</v>
      </c>
      <c r="D6811" s="48">
        <v>42653</v>
      </c>
      <c r="E6811" s="47">
        <v>17</v>
      </c>
      <c r="F6811" s="47">
        <v>16007</v>
      </c>
      <c r="G6811" s="47">
        <v>13517</v>
      </c>
    </row>
    <row r="6812" spans="3:7">
      <c r="C6812" s="49">
        <f t="shared" si="108"/>
        <v>10</v>
      </c>
      <c r="D6812" s="48">
        <v>42653</v>
      </c>
      <c r="E6812" s="47">
        <v>18</v>
      </c>
      <c r="F6812" s="47">
        <v>16605</v>
      </c>
      <c r="G6812" s="47">
        <v>14230</v>
      </c>
    </row>
    <row r="6813" spans="3:7">
      <c r="C6813" s="49">
        <f t="shared" si="108"/>
        <v>10</v>
      </c>
      <c r="D6813" s="48">
        <v>42653</v>
      </c>
      <c r="E6813" s="47">
        <v>19</v>
      </c>
      <c r="F6813" s="47">
        <v>17168</v>
      </c>
      <c r="G6813" s="47">
        <v>14966</v>
      </c>
    </row>
    <row r="6814" spans="3:7">
      <c r="C6814" s="49">
        <f t="shared" si="108"/>
        <v>10</v>
      </c>
      <c r="D6814" s="48">
        <v>42653</v>
      </c>
      <c r="E6814" s="47">
        <v>20</v>
      </c>
      <c r="F6814" s="47">
        <v>17083</v>
      </c>
      <c r="G6814" s="47">
        <v>14797</v>
      </c>
    </row>
    <row r="6815" spans="3:7">
      <c r="C6815" s="49">
        <f t="shared" si="108"/>
        <v>10</v>
      </c>
      <c r="D6815" s="48">
        <v>42653</v>
      </c>
      <c r="E6815" s="47">
        <v>21</v>
      </c>
      <c r="F6815" s="47">
        <v>16416</v>
      </c>
      <c r="G6815" s="47">
        <v>14186</v>
      </c>
    </row>
    <row r="6816" spans="3:7">
      <c r="C6816" s="49">
        <f t="shared" si="108"/>
        <v>10</v>
      </c>
      <c r="D6816" s="48">
        <v>42653</v>
      </c>
      <c r="E6816" s="47">
        <v>22</v>
      </c>
      <c r="F6816" s="47">
        <v>15934</v>
      </c>
      <c r="G6816" s="47">
        <v>13255</v>
      </c>
    </row>
    <row r="6817" spans="3:7">
      <c r="C6817" s="49">
        <f t="shared" si="108"/>
        <v>10</v>
      </c>
      <c r="D6817" s="48">
        <v>42653</v>
      </c>
      <c r="E6817" s="47">
        <v>23</v>
      </c>
      <c r="F6817" s="47">
        <v>15251</v>
      </c>
      <c r="G6817" s="47">
        <v>12311</v>
      </c>
    </row>
    <row r="6818" spans="3:7">
      <c r="C6818" s="49">
        <f t="shared" si="108"/>
        <v>10</v>
      </c>
      <c r="D6818" s="48">
        <v>42653</v>
      </c>
      <c r="E6818" s="47">
        <v>24</v>
      </c>
      <c r="F6818" s="47">
        <v>14694</v>
      </c>
      <c r="G6818" s="47">
        <v>11733</v>
      </c>
    </row>
    <row r="6819" spans="3:7">
      <c r="C6819" s="49">
        <f t="shared" si="108"/>
        <v>10</v>
      </c>
      <c r="D6819" s="48">
        <v>42654</v>
      </c>
      <c r="E6819" s="47">
        <v>1</v>
      </c>
      <c r="F6819" s="47">
        <v>14415</v>
      </c>
      <c r="G6819" s="47">
        <v>11381</v>
      </c>
    </row>
    <row r="6820" spans="3:7">
      <c r="C6820" s="49">
        <f t="shared" si="108"/>
        <v>10</v>
      </c>
      <c r="D6820" s="48">
        <v>42654</v>
      </c>
      <c r="E6820" s="47">
        <v>2</v>
      </c>
      <c r="F6820" s="47">
        <v>14541</v>
      </c>
      <c r="G6820" s="47">
        <v>11149</v>
      </c>
    </row>
    <row r="6821" spans="3:7">
      <c r="C6821" s="49">
        <f t="shared" si="108"/>
        <v>10</v>
      </c>
      <c r="D6821" s="48">
        <v>42654</v>
      </c>
      <c r="E6821" s="47">
        <v>3</v>
      </c>
      <c r="F6821" s="47">
        <v>14476</v>
      </c>
      <c r="G6821" s="47">
        <v>11102</v>
      </c>
    </row>
    <row r="6822" spans="3:7">
      <c r="C6822" s="49">
        <f t="shared" si="108"/>
        <v>10</v>
      </c>
      <c r="D6822" s="48">
        <v>42654</v>
      </c>
      <c r="E6822" s="47">
        <v>4</v>
      </c>
      <c r="F6822" s="47">
        <v>14501</v>
      </c>
      <c r="G6822" s="47">
        <v>11267</v>
      </c>
    </row>
    <row r="6823" spans="3:7">
      <c r="C6823" s="49">
        <f t="shared" si="108"/>
        <v>10</v>
      </c>
      <c r="D6823" s="48">
        <v>42654</v>
      </c>
      <c r="E6823" s="47">
        <v>5</v>
      </c>
      <c r="F6823" s="47">
        <v>14039</v>
      </c>
      <c r="G6823" s="47">
        <v>11918</v>
      </c>
    </row>
    <row r="6824" spans="3:7">
      <c r="C6824" s="49">
        <f t="shared" si="108"/>
        <v>10</v>
      </c>
      <c r="D6824" s="48">
        <v>42654</v>
      </c>
      <c r="E6824" s="47">
        <v>6</v>
      </c>
      <c r="F6824" s="47">
        <v>15672</v>
      </c>
      <c r="G6824" s="47">
        <v>13421</v>
      </c>
    </row>
    <row r="6825" spans="3:7">
      <c r="C6825" s="49">
        <f t="shared" si="108"/>
        <v>10</v>
      </c>
      <c r="D6825" s="48">
        <v>42654</v>
      </c>
      <c r="E6825" s="47">
        <v>7</v>
      </c>
      <c r="F6825" s="47">
        <v>17241</v>
      </c>
      <c r="G6825" s="47">
        <v>14986</v>
      </c>
    </row>
    <row r="6826" spans="3:7">
      <c r="C6826" s="49">
        <f t="shared" si="108"/>
        <v>10</v>
      </c>
      <c r="D6826" s="48">
        <v>42654</v>
      </c>
      <c r="E6826" s="47">
        <v>8</v>
      </c>
      <c r="F6826" s="47">
        <v>17177</v>
      </c>
      <c r="G6826" s="47">
        <v>15052</v>
      </c>
    </row>
    <row r="6827" spans="3:7">
      <c r="C6827" s="49">
        <f t="shared" si="108"/>
        <v>10</v>
      </c>
      <c r="D6827" s="48">
        <v>42654</v>
      </c>
      <c r="E6827" s="47">
        <v>9</v>
      </c>
      <c r="F6827" s="47">
        <v>16864</v>
      </c>
      <c r="G6827" s="47">
        <v>14844</v>
      </c>
    </row>
    <row r="6828" spans="3:7">
      <c r="C6828" s="49">
        <f t="shared" si="108"/>
        <v>10</v>
      </c>
      <c r="D6828" s="48">
        <v>42654</v>
      </c>
      <c r="E6828" s="47">
        <v>10</v>
      </c>
      <c r="F6828" s="47">
        <v>17008</v>
      </c>
      <c r="G6828" s="47">
        <v>14684</v>
      </c>
    </row>
    <row r="6829" spans="3:7">
      <c r="C6829" s="49">
        <f t="shared" si="108"/>
        <v>10</v>
      </c>
      <c r="D6829" s="48">
        <v>42654</v>
      </c>
      <c r="E6829" s="47">
        <v>11</v>
      </c>
      <c r="F6829" s="47">
        <v>16642</v>
      </c>
      <c r="G6829" s="47">
        <v>14562</v>
      </c>
    </row>
    <row r="6830" spans="3:7">
      <c r="C6830" s="49">
        <f t="shared" si="108"/>
        <v>10</v>
      </c>
      <c r="D6830" s="48">
        <v>42654</v>
      </c>
      <c r="E6830" s="47">
        <v>12</v>
      </c>
      <c r="F6830" s="47">
        <v>16820</v>
      </c>
      <c r="G6830" s="47">
        <v>14551</v>
      </c>
    </row>
    <row r="6831" spans="3:7">
      <c r="C6831" s="49">
        <f t="shared" si="108"/>
        <v>10</v>
      </c>
      <c r="D6831" s="48">
        <v>42654</v>
      </c>
      <c r="E6831" s="47">
        <v>13</v>
      </c>
      <c r="F6831" s="47">
        <v>17133</v>
      </c>
      <c r="G6831" s="47">
        <v>14784</v>
      </c>
    </row>
    <row r="6832" spans="3:7">
      <c r="C6832" s="49">
        <f t="shared" si="108"/>
        <v>10</v>
      </c>
      <c r="D6832" s="48">
        <v>42654</v>
      </c>
      <c r="E6832" s="47">
        <v>14</v>
      </c>
      <c r="F6832" s="47">
        <v>17082</v>
      </c>
      <c r="G6832" s="47">
        <v>14789</v>
      </c>
    </row>
    <row r="6833" spans="3:7">
      <c r="C6833" s="49">
        <f t="shared" si="108"/>
        <v>10</v>
      </c>
      <c r="D6833" s="48">
        <v>42654</v>
      </c>
      <c r="E6833" s="47">
        <v>15</v>
      </c>
      <c r="F6833" s="47">
        <v>17312</v>
      </c>
      <c r="G6833" s="47">
        <v>15032</v>
      </c>
    </row>
    <row r="6834" spans="3:7">
      <c r="C6834" s="49">
        <f t="shared" si="108"/>
        <v>10</v>
      </c>
      <c r="D6834" s="48">
        <v>42654</v>
      </c>
      <c r="E6834" s="47">
        <v>16</v>
      </c>
      <c r="F6834" s="47">
        <v>17637</v>
      </c>
      <c r="G6834" s="47">
        <v>15435</v>
      </c>
    </row>
    <row r="6835" spans="3:7">
      <c r="C6835" s="49">
        <f t="shared" si="108"/>
        <v>10</v>
      </c>
      <c r="D6835" s="48">
        <v>42654</v>
      </c>
      <c r="E6835" s="47">
        <v>17</v>
      </c>
      <c r="F6835" s="47">
        <v>18054</v>
      </c>
      <c r="G6835" s="47">
        <v>15849</v>
      </c>
    </row>
    <row r="6836" spans="3:7">
      <c r="C6836" s="49">
        <f t="shared" si="108"/>
        <v>10</v>
      </c>
      <c r="D6836" s="48">
        <v>42654</v>
      </c>
      <c r="E6836" s="47">
        <v>18</v>
      </c>
      <c r="F6836" s="47">
        <v>18545</v>
      </c>
      <c r="G6836" s="47">
        <v>16270</v>
      </c>
    </row>
    <row r="6837" spans="3:7">
      <c r="C6837" s="49">
        <f t="shared" si="108"/>
        <v>10</v>
      </c>
      <c r="D6837" s="48">
        <v>42654</v>
      </c>
      <c r="E6837" s="47">
        <v>19</v>
      </c>
      <c r="F6837" s="47">
        <v>19177</v>
      </c>
      <c r="G6837" s="47">
        <v>16869</v>
      </c>
    </row>
    <row r="6838" spans="3:7">
      <c r="C6838" s="49">
        <f t="shared" si="108"/>
        <v>10</v>
      </c>
      <c r="D6838" s="48">
        <v>42654</v>
      </c>
      <c r="E6838" s="47">
        <v>20</v>
      </c>
      <c r="F6838" s="47">
        <v>18995</v>
      </c>
      <c r="G6838" s="47">
        <v>16548</v>
      </c>
    </row>
    <row r="6839" spans="3:7">
      <c r="C6839" s="49">
        <f t="shared" si="108"/>
        <v>10</v>
      </c>
      <c r="D6839" s="48">
        <v>42654</v>
      </c>
      <c r="E6839" s="47">
        <v>21</v>
      </c>
      <c r="F6839" s="47">
        <v>17831</v>
      </c>
      <c r="G6839" s="47">
        <v>15795</v>
      </c>
    </row>
    <row r="6840" spans="3:7">
      <c r="C6840" s="49">
        <f t="shared" si="108"/>
        <v>10</v>
      </c>
      <c r="D6840" s="48">
        <v>42654</v>
      </c>
      <c r="E6840" s="47">
        <v>22</v>
      </c>
      <c r="F6840" s="47">
        <v>16908</v>
      </c>
      <c r="G6840" s="47">
        <v>14622</v>
      </c>
    </row>
    <row r="6841" spans="3:7">
      <c r="C6841" s="49">
        <f t="shared" si="108"/>
        <v>10</v>
      </c>
      <c r="D6841" s="48">
        <v>42654</v>
      </c>
      <c r="E6841" s="47">
        <v>23</v>
      </c>
      <c r="F6841" s="47">
        <v>15723</v>
      </c>
      <c r="G6841" s="47">
        <v>13337</v>
      </c>
    </row>
    <row r="6842" spans="3:7">
      <c r="C6842" s="49">
        <f t="shared" si="108"/>
        <v>10</v>
      </c>
      <c r="D6842" s="48">
        <v>42654</v>
      </c>
      <c r="E6842" s="47">
        <v>24</v>
      </c>
      <c r="F6842" s="47">
        <v>15065</v>
      </c>
      <c r="G6842" s="47">
        <v>12425</v>
      </c>
    </row>
    <row r="6843" spans="3:7">
      <c r="C6843" s="49">
        <f t="shared" si="108"/>
        <v>10</v>
      </c>
      <c r="D6843" s="48">
        <v>42655</v>
      </c>
      <c r="E6843" s="47">
        <v>1</v>
      </c>
      <c r="F6843" s="47">
        <v>14793</v>
      </c>
      <c r="G6843" s="47">
        <v>11961</v>
      </c>
    </row>
    <row r="6844" spans="3:7">
      <c r="C6844" s="49">
        <f t="shared" si="108"/>
        <v>10</v>
      </c>
      <c r="D6844" s="48">
        <v>42655</v>
      </c>
      <c r="E6844" s="47">
        <v>2</v>
      </c>
      <c r="F6844" s="47">
        <v>14851</v>
      </c>
      <c r="G6844" s="47">
        <v>11744</v>
      </c>
    </row>
    <row r="6845" spans="3:7">
      <c r="C6845" s="49">
        <f t="shared" si="108"/>
        <v>10</v>
      </c>
      <c r="D6845" s="48">
        <v>42655</v>
      </c>
      <c r="E6845" s="47">
        <v>3</v>
      </c>
      <c r="F6845" s="47">
        <v>14597</v>
      </c>
      <c r="G6845" s="47">
        <v>11567</v>
      </c>
    </row>
    <row r="6846" spans="3:7">
      <c r="C6846" s="49">
        <f t="shared" si="108"/>
        <v>10</v>
      </c>
      <c r="D6846" s="48">
        <v>42655</v>
      </c>
      <c r="E6846" s="47">
        <v>4</v>
      </c>
      <c r="F6846" s="47">
        <v>14634</v>
      </c>
      <c r="G6846" s="47">
        <v>11671</v>
      </c>
    </row>
    <row r="6847" spans="3:7">
      <c r="C6847" s="49">
        <f t="shared" si="108"/>
        <v>10</v>
      </c>
      <c r="D6847" s="48">
        <v>42655</v>
      </c>
      <c r="E6847" s="47">
        <v>5</v>
      </c>
      <c r="F6847" s="47">
        <v>14730</v>
      </c>
      <c r="G6847" s="47">
        <v>12198</v>
      </c>
    </row>
    <row r="6848" spans="3:7">
      <c r="C6848" s="49">
        <f t="shared" si="108"/>
        <v>10</v>
      </c>
      <c r="D6848" s="48">
        <v>42655</v>
      </c>
      <c r="E6848" s="47">
        <v>6</v>
      </c>
      <c r="F6848" s="47">
        <v>16002</v>
      </c>
      <c r="G6848" s="47">
        <v>13641</v>
      </c>
    </row>
    <row r="6849" spans="3:7">
      <c r="C6849" s="49">
        <f t="shared" si="108"/>
        <v>10</v>
      </c>
      <c r="D6849" s="48">
        <v>42655</v>
      </c>
      <c r="E6849" s="47">
        <v>7</v>
      </c>
      <c r="F6849" s="47">
        <v>17206</v>
      </c>
      <c r="G6849" s="47">
        <v>15086</v>
      </c>
    </row>
    <row r="6850" spans="3:7">
      <c r="C6850" s="49">
        <f t="shared" si="108"/>
        <v>10</v>
      </c>
      <c r="D6850" s="48">
        <v>42655</v>
      </c>
      <c r="E6850" s="47">
        <v>8</v>
      </c>
      <c r="F6850" s="47">
        <v>17232</v>
      </c>
      <c r="G6850" s="47">
        <v>15088</v>
      </c>
    </row>
    <row r="6851" spans="3:7">
      <c r="C6851" s="49">
        <f t="shared" si="108"/>
        <v>10</v>
      </c>
      <c r="D6851" s="48">
        <v>42655</v>
      </c>
      <c r="E6851" s="47">
        <v>9</v>
      </c>
      <c r="F6851" s="47">
        <v>17241</v>
      </c>
      <c r="G6851" s="47">
        <v>14872</v>
      </c>
    </row>
    <row r="6852" spans="3:7">
      <c r="C6852" s="49">
        <f t="shared" ref="C6852:C6915" si="109">MONTH(D6852)</f>
        <v>10</v>
      </c>
      <c r="D6852" s="48">
        <v>42655</v>
      </c>
      <c r="E6852" s="47">
        <v>10</v>
      </c>
      <c r="F6852" s="47">
        <v>17036</v>
      </c>
      <c r="G6852" s="47">
        <v>14667</v>
      </c>
    </row>
    <row r="6853" spans="3:7">
      <c r="C6853" s="49">
        <f t="shared" si="109"/>
        <v>10</v>
      </c>
      <c r="D6853" s="48">
        <v>42655</v>
      </c>
      <c r="E6853" s="47">
        <v>11</v>
      </c>
      <c r="F6853" s="47">
        <v>16975</v>
      </c>
      <c r="G6853" s="47">
        <v>14610</v>
      </c>
    </row>
    <row r="6854" spans="3:7">
      <c r="C6854" s="49">
        <f t="shared" si="109"/>
        <v>10</v>
      </c>
      <c r="D6854" s="48">
        <v>42655</v>
      </c>
      <c r="E6854" s="47">
        <v>12</v>
      </c>
      <c r="F6854" s="47">
        <v>16928</v>
      </c>
      <c r="G6854" s="47">
        <v>14550</v>
      </c>
    </row>
    <row r="6855" spans="3:7">
      <c r="C6855" s="49">
        <f t="shared" si="109"/>
        <v>10</v>
      </c>
      <c r="D6855" s="48">
        <v>42655</v>
      </c>
      <c r="E6855" s="47">
        <v>13</v>
      </c>
      <c r="F6855" s="47">
        <v>16917</v>
      </c>
      <c r="G6855" s="47">
        <v>14573</v>
      </c>
    </row>
    <row r="6856" spans="3:7">
      <c r="C6856" s="49">
        <f t="shared" si="109"/>
        <v>10</v>
      </c>
      <c r="D6856" s="48">
        <v>42655</v>
      </c>
      <c r="E6856" s="47">
        <v>14</v>
      </c>
      <c r="F6856" s="47">
        <v>17047</v>
      </c>
      <c r="G6856" s="47">
        <v>14727</v>
      </c>
    </row>
    <row r="6857" spans="3:7">
      <c r="C6857" s="49">
        <f t="shared" si="109"/>
        <v>10</v>
      </c>
      <c r="D6857" s="48">
        <v>42655</v>
      </c>
      <c r="E6857" s="47">
        <v>15</v>
      </c>
      <c r="F6857" s="47">
        <v>17152</v>
      </c>
      <c r="G6857" s="47">
        <v>14872</v>
      </c>
    </row>
    <row r="6858" spans="3:7">
      <c r="C6858" s="49">
        <f t="shared" si="109"/>
        <v>10</v>
      </c>
      <c r="D6858" s="48">
        <v>42655</v>
      </c>
      <c r="E6858" s="47">
        <v>16</v>
      </c>
      <c r="F6858" s="47">
        <v>17727</v>
      </c>
      <c r="G6858" s="47">
        <v>15501</v>
      </c>
    </row>
    <row r="6859" spans="3:7">
      <c r="C6859" s="49">
        <f t="shared" si="109"/>
        <v>10</v>
      </c>
      <c r="D6859" s="48">
        <v>42655</v>
      </c>
      <c r="E6859" s="47">
        <v>17</v>
      </c>
      <c r="F6859" s="47">
        <v>18315</v>
      </c>
      <c r="G6859" s="47">
        <v>16035</v>
      </c>
    </row>
    <row r="6860" spans="3:7">
      <c r="C6860" s="49">
        <f t="shared" si="109"/>
        <v>10</v>
      </c>
      <c r="D6860" s="48">
        <v>42655</v>
      </c>
      <c r="E6860" s="47">
        <v>18</v>
      </c>
      <c r="F6860" s="47">
        <v>18588</v>
      </c>
      <c r="G6860" s="47">
        <v>16255</v>
      </c>
    </row>
    <row r="6861" spans="3:7">
      <c r="C6861" s="49">
        <f t="shared" si="109"/>
        <v>10</v>
      </c>
      <c r="D6861" s="48">
        <v>42655</v>
      </c>
      <c r="E6861" s="47">
        <v>19</v>
      </c>
      <c r="F6861" s="47">
        <v>19097</v>
      </c>
      <c r="G6861" s="47">
        <v>16786</v>
      </c>
    </row>
    <row r="6862" spans="3:7">
      <c r="C6862" s="49">
        <f t="shared" si="109"/>
        <v>10</v>
      </c>
      <c r="D6862" s="48">
        <v>42655</v>
      </c>
      <c r="E6862" s="47">
        <v>20</v>
      </c>
      <c r="F6862" s="47">
        <v>18935</v>
      </c>
      <c r="G6862" s="47">
        <v>16477</v>
      </c>
    </row>
    <row r="6863" spans="3:7">
      <c r="C6863" s="49">
        <f t="shared" si="109"/>
        <v>10</v>
      </c>
      <c r="D6863" s="48">
        <v>42655</v>
      </c>
      <c r="E6863" s="47">
        <v>21</v>
      </c>
      <c r="F6863" s="47">
        <v>18298</v>
      </c>
      <c r="G6863" s="47">
        <v>15740</v>
      </c>
    </row>
    <row r="6864" spans="3:7">
      <c r="C6864" s="49">
        <f t="shared" si="109"/>
        <v>10</v>
      </c>
      <c r="D6864" s="48">
        <v>42655</v>
      </c>
      <c r="E6864" s="47">
        <v>22</v>
      </c>
      <c r="F6864" s="47">
        <v>16912</v>
      </c>
      <c r="G6864" s="47">
        <v>14612</v>
      </c>
    </row>
    <row r="6865" spans="3:7">
      <c r="C6865" s="49">
        <f t="shared" si="109"/>
        <v>10</v>
      </c>
      <c r="D6865" s="48">
        <v>42655</v>
      </c>
      <c r="E6865" s="47">
        <v>23</v>
      </c>
      <c r="F6865" s="47">
        <v>15956</v>
      </c>
      <c r="G6865" s="47">
        <v>13411</v>
      </c>
    </row>
    <row r="6866" spans="3:7">
      <c r="C6866" s="49">
        <f t="shared" si="109"/>
        <v>10</v>
      </c>
      <c r="D6866" s="48">
        <v>42655</v>
      </c>
      <c r="E6866" s="47">
        <v>24</v>
      </c>
      <c r="F6866" s="47">
        <v>15469</v>
      </c>
      <c r="G6866" s="47">
        <v>12476</v>
      </c>
    </row>
    <row r="6867" spans="3:7">
      <c r="C6867" s="49">
        <f t="shared" si="109"/>
        <v>10</v>
      </c>
      <c r="D6867" s="48">
        <v>42656</v>
      </c>
      <c r="E6867" s="47">
        <v>1</v>
      </c>
      <c r="F6867" s="47">
        <v>14940</v>
      </c>
      <c r="G6867" s="47">
        <v>12012</v>
      </c>
    </row>
    <row r="6868" spans="3:7">
      <c r="C6868" s="49">
        <f t="shared" si="109"/>
        <v>10</v>
      </c>
      <c r="D6868" s="48">
        <v>42656</v>
      </c>
      <c r="E6868" s="47">
        <v>2</v>
      </c>
      <c r="F6868" s="47">
        <v>14512</v>
      </c>
      <c r="G6868" s="47">
        <v>11667</v>
      </c>
    </row>
    <row r="6869" spans="3:7">
      <c r="C6869" s="49">
        <f t="shared" si="109"/>
        <v>10</v>
      </c>
      <c r="D6869" s="48">
        <v>42656</v>
      </c>
      <c r="E6869" s="47">
        <v>3</v>
      </c>
      <c r="F6869" s="47">
        <v>14422</v>
      </c>
      <c r="G6869" s="47">
        <v>11541</v>
      </c>
    </row>
    <row r="6870" spans="3:7">
      <c r="C6870" s="49">
        <f t="shared" si="109"/>
        <v>10</v>
      </c>
      <c r="D6870" s="48">
        <v>42656</v>
      </c>
      <c r="E6870" s="47">
        <v>4</v>
      </c>
      <c r="F6870" s="47">
        <v>14426</v>
      </c>
      <c r="G6870" s="47">
        <v>11564</v>
      </c>
    </row>
    <row r="6871" spans="3:7">
      <c r="C6871" s="49">
        <f t="shared" si="109"/>
        <v>10</v>
      </c>
      <c r="D6871" s="48">
        <v>42656</v>
      </c>
      <c r="E6871" s="47">
        <v>5</v>
      </c>
      <c r="F6871" s="47">
        <v>15001</v>
      </c>
      <c r="G6871" s="47">
        <v>12021</v>
      </c>
    </row>
    <row r="6872" spans="3:7">
      <c r="C6872" s="49">
        <f t="shared" si="109"/>
        <v>10</v>
      </c>
      <c r="D6872" s="48">
        <v>42656</v>
      </c>
      <c r="E6872" s="47">
        <v>6</v>
      </c>
      <c r="F6872" s="47">
        <v>15797</v>
      </c>
      <c r="G6872" s="47">
        <v>13383</v>
      </c>
    </row>
    <row r="6873" spans="3:7">
      <c r="C6873" s="49">
        <f t="shared" si="109"/>
        <v>10</v>
      </c>
      <c r="D6873" s="48">
        <v>42656</v>
      </c>
      <c r="E6873" s="47">
        <v>7</v>
      </c>
      <c r="F6873" s="47">
        <v>16946</v>
      </c>
      <c r="G6873" s="47">
        <v>14942</v>
      </c>
    </row>
    <row r="6874" spans="3:7">
      <c r="C6874" s="49">
        <f t="shared" si="109"/>
        <v>10</v>
      </c>
      <c r="D6874" s="48">
        <v>42656</v>
      </c>
      <c r="E6874" s="47">
        <v>8</v>
      </c>
      <c r="F6874" s="47">
        <v>17606</v>
      </c>
      <c r="G6874" s="47">
        <v>15184</v>
      </c>
    </row>
    <row r="6875" spans="3:7">
      <c r="C6875" s="49">
        <f t="shared" si="109"/>
        <v>10</v>
      </c>
      <c r="D6875" s="48">
        <v>42656</v>
      </c>
      <c r="E6875" s="47">
        <v>9</v>
      </c>
      <c r="F6875" s="47">
        <v>17553</v>
      </c>
      <c r="G6875" s="47">
        <v>15183</v>
      </c>
    </row>
    <row r="6876" spans="3:7">
      <c r="C6876" s="49">
        <f t="shared" si="109"/>
        <v>10</v>
      </c>
      <c r="D6876" s="48">
        <v>42656</v>
      </c>
      <c r="E6876" s="47">
        <v>10</v>
      </c>
      <c r="F6876" s="47">
        <v>17541</v>
      </c>
      <c r="G6876" s="47">
        <v>15175</v>
      </c>
    </row>
    <row r="6877" spans="3:7">
      <c r="C6877" s="49">
        <f t="shared" si="109"/>
        <v>10</v>
      </c>
      <c r="D6877" s="48">
        <v>42656</v>
      </c>
      <c r="E6877" s="47">
        <v>11</v>
      </c>
      <c r="F6877" s="47">
        <v>17407</v>
      </c>
      <c r="G6877" s="47">
        <v>15050</v>
      </c>
    </row>
    <row r="6878" spans="3:7">
      <c r="C6878" s="49">
        <f t="shared" si="109"/>
        <v>10</v>
      </c>
      <c r="D6878" s="48">
        <v>42656</v>
      </c>
      <c r="E6878" s="47">
        <v>12</v>
      </c>
      <c r="F6878" s="47">
        <v>17179</v>
      </c>
      <c r="G6878" s="47">
        <v>14879</v>
      </c>
    </row>
    <row r="6879" spans="3:7">
      <c r="C6879" s="49">
        <f t="shared" si="109"/>
        <v>10</v>
      </c>
      <c r="D6879" s="48">
        <v>42656</v>
      </c>
      <c r="E6879" s="47">
        <v>13</v>
      </c>
      <c r="F6879" s="47">
        <v>17183</v>
      </c>
      <c r="G6879" s="47">
        <v>14863</v>
      </c>
    </row>
    <row r="6880" spans="3:7">
      <c r="C6880" s="49">
        <f t="shared" si="109"/>
        <v>10</v>
      </c>
      <c r="D6880" s="48">
        <v>42656</v>
      </c>
      <c r="E6880" s="47">
        <v>14</v>
      </c>
      <c r="F6880" s="47">
        <v>17186</v>
      </c>
      <c r="G6880" s="47">
        <v>14777</v>
      </c>
    </row>
    <row r="6881" spans="3:7">
      <c r="C6881" s="49">
        <f t="shared" si="109"/>
        <v>10</v>
      </c>
      <c r="D6881" s="48">
        <v>42656</v>
      </c>
      <c r="E6881" s="47">
        <v>15</v>
      </c>
      <c r="F6881" s="47">
        <v>17216</v>
      </c>
      <c r="G6881" s="47">
        <v>14790</v>
      </c>
    </row>
    <row r="6882" spans="3:7">
      <c r="C6882" s="49">
        <f t="shared" si="109"/>
        <v>10</v>
      </c>
      <c r="D6882" s="48">
        <v>42656</v>
      </c>
      <c r="E6882" s="47">
        <v>16</v>
      </c>
      <c r="F6882" s="47">
        <v>17400</v>
      </c>
      <c r="G6882" s="47">
        <v>15127</v>
      </c>
    </row>
    <row r="6883" spans="3:7">
      <c r="C6883" s="49">
        <f t="shared" si="109"/>
        <v>10</v>
      </c>
      <c r="D6883" s="48">
        <v>42656</v>
      </c>
      <c r="E6883" s="47">
        <v>17</v>
      </c>
      <c r="F6883" s="47">
        <v>17574</v>
      </c>
      <c r="G6883" s="47">
        <v>15608</v>
      </c>
    </row>
    <row r="6884" spans="3:7">
      <c r="C6884" s="49">
        <f t="shared" si="109"/>
        <v>10</v>
      </c>
      <c r="D6884" s="48">
        <v>42656</v>
      </c>
      <c r="E6884" s="47">
        <v>18</v>
      </c>
      <c r="F6884" s="47">
        <v>18477</v>
      </c>
      <c r="G6884" s="47">
        <v>16060</v>
      </c>
    </row>
    <row r="6885" spans="3:7">
      <c r="C6885" s="49">
        <f t="shared" si="109"/>
        <v>10</v>
      </c>
      <c r="D6885" s="48">
        <v>42656</v>
      </c>
      <c r="E6885" s="47">
        <v>19</v>
      </c>
      <c r="F6885" s="47">
        <v>18789</v>
      </c>
      <c r="G6885" s="47">
        <v>16761</v>
      </c>
    </row>
    <row r="6886" spans="3:7">
      <c r="C6886" s="49">
        <f t="shared" si="109"/>
        <v>10</v>
      </c>
      <c r="D6886" s="48">
        <v>42656</v>
      </c>
      <c r="E6886" s="47">
        <v>20</v>
      </c>
      <c r="F6886" s="47">
        <v>18678</v>
      </c>
      <c r="G6886" s="47">
        <v>16612</v>
      </c>
    </row>
    <row r="6887" spans="3:7">
      <c r="C6887" s="49">
        <f t="shared" si="109"/>
        <v>10</v>
      </c>
      <c r="D6887" s="48">
        <v>42656</v>
      </c>
      <c r="E6887" s="47">
        <v>21</v>
      </c>
      <c r="F6887" s="47">
        <v>17833</v>
      </c>
      <c r="G6887" s="47">
        <v>15969</v>
      </c>
    </row>
    <row r="6888" spans="3:7">
      <c r="C6888" s="49">
        <f t="shared" si="109"/>
        <v>10</v>
      </c>
      <c r="D6888" s="48">
        <v>42656</v>
      </c>
      <c r="E6888" s="47">
        <v>22</v>
      </c>
      <c r="F6888" s="47">
        <v>16829</v>
      </c>
      <c r="G6888" s="47">
        <v>14879</v>
      </c>
    </row>
    <row r="6889" spans="3:7">
      <c r="C6889" s="49">
        <f t="shared" si="109"/>
        <v>10</v>
      </c>
      <c r="D6889" s="48">
        <v>42656</v>
      </c>
      <c r="E6889" s="47">
        <v>23</v>
      </c>
      <c r="F6889" s="47">
        <v>15658</v>
      </c>
      <c r="G6889" s="47">
        <v>13688</v>
      </c>
    </row>
    <row r="6890" spans="3:7">
      <c r="C6890" s="49">
        <f t="shared" si="109"/>
        <v>10</v>
      </c>
      <c r="D6890" s="48">
        <v>42656</v>
      </c>
      <c r="E6890" s="47">
        <v>24</v>
      </c>
      <c r="F6890" s="47">
        <v>14829</v>
      </c>
      <c r="G6890" s="47">
        <v>12818</v>
      </c>
    </row>
    <row r="6891" spans="3:7">
      <c r="C6891" s="49">
        <f t="shared" si="109"/>
        <v>10</v>
      </c>
      <c r="D6891" s="48">
        <v>42657</v>
      </c>
      <c r="E6891" s="47">
        <v>1</v>
      </c>
      <c r="F6891" s="47">
        <v>14718</v>
      </c>
      <c r="G6891" s="47">
        <v>12428</v>
      </c>
    </row>
    <row r="6892" spans="3:7">
      <c r="C6892" s="49">
        <f t="shared" si="109"/>
        <v>10</v>
      </c>
      <c r="D6892" s="48">
        <v>42657</v>
      </c>
      <c r="E6892" s="47">
        <v>2</v>
      </c>
      <c r="F6892" s="47">
        <v>14631</v>
      </c>
      <c r="G6892" s="47">
        <v>12116</v>
      </c>
    </row>
    <row r="6893" spans="3:7">
      <c r="C6893" s="49">
        <f t="shared" si="109"/>
        <v>10</v>
      </c>
      <c r="D6893" s="48">
        <v>42657</v>
      </c>
      <c r="E6893" s="47">
        <v>3</v>
      </c>
      <c r="F6893" s="47">
        <v>14613</v>
      </c>
      <c r="G6893" s="47">
        <v>11973</v>
      </c>
    </row>
    <row r="6894" spans="3:7">
      <c r="C6894" s="49">
        <f t="shared" si="109"/>
        <v>10</v>
      </c>
      <c r="D6894" s="48">
        <v>42657</v>
      </c>
      <c r="E6894" s="47">
        <v>4</v>
      </c>
      <c r="F6894" s="47">
        <v>14683</v>
      </c>
      <c r="G6894" s="47">
        <v>12069</v>
      </c>
    </row>
    <row r="6895" spans="3:7">
      <c r="C6895" s="49">
        <f t="shared" si="109"/>
        <v>10</v>
      </c>
      <c r="D6895" s="48">
        <v>42657</v>
      </c>
      <c r="E6895" s="47">
        <v>5</v>
      </c>
      <c r="F6895" s="47">
        <v>15175</v>
      </c>
      <c r="G6895" s="47">
        <v>12597</v>
      </c>
    </row>
    <row r="6896" spans="3:7">
      <c r="C6896" s="49">
        <f t="shared" si="109"/>
        <v>10</v>
      </c>
      <c r="D6896" s="48">
        <v>42657</v>
      </c>
      <c r="E6896" s="47">
        <v>6</v>
      </c>
      <c r="F6896" s="47">
        <v>16446</v>
      </c>
      <c r="G6896" s="47">
        <v>14050</v>
      </c>
    </row>
    <row r="6897" spans="3:7">
      <c r="C6897" s="49">
        <f t="shared" si="109"/>
        <v>10</v>
      </c>
      <c r="D6897" s="48">
        <v>42657</v>
      </c>
      <c r="E6897" s="47">
        <v>7</v>
      </c>
      <c r="F6897" s="47">
        <v>18004</v>
      </c>
      <c r="G6897" s="47">
        <v>15614</v>
      </c>
    </row>
    <row r="6898" spans="3:7">
      <c r="C6898" s="49">
        <f t="shared" si="109"/>
        <v>10</v>
      </c>
      <c r="D6898" s="48">
        <v>42657</v>
      </c>
      <c r="E6898" s="47">
        <v>8</v>
      </c>
      <c r="F6898" s="47">
        <v>17819</v>
      </c>
      <c r="G6898" s="47">
        <v>15691</v>
      </c>
    </row>
    <row r="6899" spans="3:7">
      <c r="C6899" s="49">
        <f t="shared" si="109"/>
        <v>10</v>
      </c>
      <c r="D6899" s="48">
        <v>42657</v>
      </c>
      <c r="E6899" s="47">
        <v>9</v>
      </c>
      <c r="F6899" s="47">
        <v>17845</v>
      </c>
      <c r="G6899" s="47">
        <v>15436</v>
      </c>
    </row>
    <row r="6900" spans="3:7">
      <c r="C6900" s="49">
        <f t="shared" si="109"/>
        <v>10</v>
      </c>
      <c r="D6900" s="48">
        <v>42657</v>
      </c>
      <c r="E6900" s="47">
        <v>10</v>
      </c>
      <c r="F6900" s="47">
        <v>17564</v>
      </c>
      <c r="G6900" s="47">
        <v>15172</v>
      </c>
    </row>
    <row r="6901" spans="3:7">
      <c r="C6901" s="49">
        <f t="shared" si="109"/>
        <v>10</v>
      </c>
      <c r="D6901" s="48">
        <v>42657</v>
      </c>
      <c r="E6901" s="47">
        <v>11</v>
      </c>
      <c r="F6901" s="47">
        <v>17352</v>
      </c>
      <c r="G6901" s="47">
        <v>14948</v>
      </c>
    </row>
    <row r="6902" spans="3:7">
      <c r="C6902" s="49">
        <f t="shared" si="109"/>
        <v>10</v>
      </c>
      <c r="D6902" s="48">
        <v>42657</v>
      </c>
      <c r="E6902" s="47">
        <v>12</v>
      </c>
      <c r="F6902" s="47">
        <v>17052</v>
      </c>
      <c r="G6902" s="47">
        <v>14641</v>
      </c>
    </row>
    <row r="6903" spans="3:7">
      <c r="C6903" s="49">
        <f t="shared" si="109"/>
        <v>10</v>
      </c>
      <c r="D6903" s="48">
        <v>42657</v>
      </c>
      <c r="E6903" s="47">
        <v>13</v>
      </c>
      <c r="F6903" s="47">
        <v>16926</v>
      </c>
      <c r="G6903" s="47">
        <v>14573</v>
      </c>
    </row>
    <row r="6904" spans="3:7">
      <c r="C6904" s="49">
        <f t="shared" si="109"/>
        <v>10</v>
      </c>
      <c r="D6904" s="48">
        <v>42657</v>
      </c>
      <c r="E6904" s="47">
        <v>14</v>
      </c>
      <c r="F6904" s="47">
        <v>17003</v>
      </c>
      <c r="G6904" s="47">
        <v>14578</v>
      </c>
    </row>
    <row r="6905" spans="3:7">
      <c r="C6905" s="49">
        <f t="shared" si="109"/>
        <v>10</v>
      </c>
      <c r="D6905" s="48">
        <v>42657</v>
      </c>
      <c r="E6905" s="47">
        <v>15</v>
      </c>
      <c r="F6905" s="47">
        <v>16933</v>
      </c>
      <c r="G6905" s="47">
        <v>14500</v>
      </c>
    </row>
    <row r="6906" spans="3:7">
      <c r="C6906" s="49">
        <f t="shared" si="109"/>
        <v>10</v>
      </c>
      <c r="D6906" s="48">
        <v>42657</v>
      </c>
      <c r="E6906" s="47">
        <v>16</v>
      </c>
      <c r="F6906" s="47">
        <v>17585</v>
      </c>
      <c r="G6906" s="47">
        <v>14833</v>
      </c>
    </row>
    <row r="6907" spans="3:7">
      <c r="C6907" s="49">
        <f t="shared" si="109"/>
        <v>10</v>
      </c>
      <c r="D6907" s="48">
        <v>42657</v>
      </c>
      <c r="E6907" s="47">
        <v>17</v>
      </c>
      <c r="F6907" s="47">
        <v>18096</v>
      </c>
      <c r="G6907" s="47">
        <v>15315</v>
      </c>
    </row>
    <row r="6908" spans="3:7">
      <c r="C6908" s="49">
        <f t="shared" si="109"/>
        <v>10</v>
      </c>
      <c r="D6908" s="48">
        <v>42657</v>
      </c>
      <c r="E6908" s="47">
        <v>18</v>
      </c>
      <c r="F6908" s="47">
        <v>18705</v>
      </c>
      <c r="G6908" s="47">
        <v>15868</v>
      </c>
    </row>
    <row r="6909" spans="3:7">
      <c r="C6909" s="49">
        <f t="shared" si="109"/>
        <v>10</v>
      </c>
      <c r="D6909" s="48">
        <v>42657</v>
      </c>
      <c r="E6909" s="47">
        <v>19</v>
      </c>
      <c r="F6909" s="47">
        <v>19306</v>
      </c>
      <c r="G6909" s="47">
        <v>16448</v>
      </c>
    </row>
    <row r="6910" spans="3:7">
      <c r="C6910" s="49">
        <f t="shared" si="109"/>
        <v>10</v>
      </c>
      <c r="D6910" s="48">
        <v>42657</v>
      </c>
      <c r="E6910" s="47">
        <v>20</v>
      </c>
      <c r="F6910" s="47">
        <v>18822</v>
      </c>
      <c r="G6910" s="47">
        <v>16035</v>
      </c>
    </row>
    <row r="6911" spans="3:7">
      <c r="C6911" s="49">
        <f t="shared" si="109"/>
        <v>10</v>
      </c>
      <c r="D6911" s="48">
        <v>42657</v>
      </c>
      <c r="E6911" s="47">
        <v>21</v>
      </c>
      <c r="F6911" s="47">
        <v>18097</v>
      </c>
      <c r="G6911" s="47">
        <v>15395</v>
      </c>
    </row>
    <row r="6912" spans="3:7">
      <c r="C6912" s="49">
        <f t="shared" si="109"/>
        <v>10</v>
      </c>
      <c r="D6912" s="48">
        <v>42657</v>
      </c>
      <c r="E6912" s="47">
        <v>22</v>
      </c>
      <c r="F6912" s="47">
        <v>17067</v>
      </c>
      <c r="G6912" s="47">
        <v>14479</v>
      </c>
    </row>
    <row r="6913" spans="3:7">
      <c r="C6913" s="49">
        <f t="shared" si="109"/>
        <v>10</v>
      </c>
      <c r="D6913" s="48">
        <v>42657</v>
      </c>
      <c r="E6913" s="47">
        <v>23</v>
      </c>
      <c r="F6913" s="47">
        <v>16257</v>
      </c>
      <c r="G6913" s="47">
        <v>13362</v>
      </c>
    </row>
    <row r="6914" spans="3:7">
      <c r="C6914" s="49">
        <f t="shared" si="109"/>
        <v>10</v>
      </c>
      <c r="D6914" s="48">
        <v>42657</v>
      </c>
      <c r="E6914" s="47">
        <v>24</v>
      </c>
      <c r="F6914" s="47">
        <v>15687</v>
      </c>
      <c r="G6914" s="47">
        <v>12370</v>
      </c>
    </row>
    <row r="6915" spans="3:7">
      <c r="C6915" s="49">
        <f t="shared" si="109"/>
        <v>10</v>
      </c>
      <c r="D6915" s="48">
        <v>42658</v>
      </c>
      <c r="E6915" s="47">
        <v>1</v>
      </c>
      <c r="F6915" s="47">
        <v>15711</v>
      </c>
      <c r="G6915" s="47">
        <v>11846</v>
      </c>
    </row>
    <row r="6916" spans="3:7">
      <c r="C6916" s="49">
        <f t="shared" ref="C6916:C6979" si="110">MONTH(D6916)</f>
        <v>10</v>
      </c>
      <c r="D6916" s="48">
        <v>42658</v>
      </c>
      <c r="E6916" s="47">
        <v>2</v>
      </c>
      <c r="F6916" s="47">
        <v>15369</v>
      </c>
      <c r="G6916" s="47">
        <v>11481</v>
      </c>
    </row>
    <row r="6917" spans="3:7">
      <c r="C6917" s="49">
        <f t="shared" si="110"/>
        <v>10</v>
      </c>
      <c r="D6917" s="48">
        <v>42658</v>
      </c>
      <c r="E6917" s="47">
        <v>3</v>
      </c>
      <c r="F6917" s="47">
        <v>15165</v>
      </c>
      <c r="G6917" s="47">
        <v>11275</v>
      </c>
    </row>
    <row r="6918" spans="3:7">
      <c r="C6918" s="49">
        <f t="shared" si="110"/>
        <v>10</v>
      </c>
      <c r="D6918" s="48">
        <v>42658</v>
      </c>
      <c r="E6918" s="47">
        <v>4</v>
      </c>
      <c r="F6918" s="47">
        <v>14681</v>
      </c>
      <c r="G6918" s="47">
        <v>11293</v>
      </c>
    </row>
    <row r="6919" spans="3:7">
      <c r="C6919" s="49">
        <f t="shared" si="110"/>
        <v>10</v>
      </c>
      <c r="D6919" s="48">
        <v>42658</v>
      </c>
      <c r="E6919" s="47">
        <v>5</v>
      </c>
      <c r="F6919" s="47">
        <v>14853</v>
      </c>
      <c r="G6919" s="47">
        <v>11465</v>
      </c>
    </row>
    <row r="6920" spans="3:7">
      <c r="C6920" s="49">
        <f t="shared" si="110"/>
        <v>10</v>
      </c>
      <c r="D6920" s="48">
        <v>42658</v>
      </c>
      <c r="E6920" s="47">
        <v>6</v>
      </c>
      <c r="F6920" s="47">
        <v>15393</v>
      </c>
      <c r="G6920" s="47">
        <v>12016</v>
      </c>
    </row>
    <row r="6921" spans="3:7">
      <c r="C6921" s="49">
        <f t="shared" si="110"/>
        <v>10</v>
      </c>
      <c r="D6921" s="48">
        <v>42658</v>
      </c>
      <c r="E6921" s="47">
        <v>7</v>
      </c>
      <c r="F6921" s="47">
        <v>15973</v>
      </c>
      <c r="G6921" s="47">
        <v>12833</v>
      </c>
    </row>
    <row r="6922" spans="3:7">
      <c r="C6922" s="49">
        <f t="shared" si="110"/>
        <v>10</v>
      </c>
      <c r="D6922" s="48">
        <v>42658</v>
      </c>
      <c r="E6922" s="47">
        <v>8</v>
      </c>
      <c r="F6922" s="47">
        <v>16589</v>
      </c>
      <c r="G6922" s="47">
        <v>13425</v>
      </c>
    </row>
    <row r="6923" spans="3:7">
      <c r="C6923" s="49">
        <f t="shared" si="110"/>
        <v>10</v>
      </c>
      <c r="D6923" s="48">
        <v>42658</v>
      </c>
      <c r="E6923" s="47">
        <v>9</v>
      </c>
      <c r="F6923" s="47">
        <v>16896</v>
      </c>
      <c r="G6923" s="47">
        <v>13693</v>
      </c>
    </row>
    <row r="6924" spans="3:7">
      <c r="C6924" s="49">
        <f t="shared" si="110"/>
        <v>10</v>
      </c>
      <c r="D6924" s="48">
        <v>42658</v>
      </c>
      <c r="E6924" s="47">
        <v>10</v>
      </c>
      <c r="F6924" s="47">
        <v>16478</v>
      </c>
      <c r="G6924" s="47">
        <v>13545</v>
      </c>
    </row>
    <row r="6925" spans="3:7">
      <c r="C6925" s="49">
        <f t="shared" si="110"/>
        <v>10</v>
      </c>
      <c r="D6925" s="48">
        <v>42658</v>
      </c>
      <c r="E6925" s="47">
        <v>11</v>
      </c>
      <c r="F6925" s="47">
        <v>16328</v>
      </c>
      <c r="G6925" s="47">
        <v>13406</v>
      </c>
    </row>
    <row r="6926" spans="3:7">
      <c r="C6926" s="49">
        <f t="shared" si="110"/>
        <v>10</v>
      </c>
      <c r="D6926" s="48">
        <v>42658</v>
      </c>
      <c r="E6926" s="47">
        <v>12</v>
      </c>
      <c r="F6926" s="47">
        <v>16295</v>
      </c>
      <c r="G6926" s="47">
        <v>13204</v>
      </c>
    </row>
    <row r="6927" spans="3:7">
      <c r="C6927" s="49">
        <f t="shared" si="110"/>
        <v>10</v>
      </c>
      <c r="D6927" s="48">
        <v>42658</v>
      </c>
      <c r="E6927" s="47">
        <v>13</v>
      </c>
      <c r="F6927" s="47">
        <v>16374</v>
      </c>
      <c r="G6927" s="47">
        <v>13071</v>
      </c>
    </row>
    <row r="6928" spans="3:7">
      <c r="C6928" s="49">
        <f t="shared" si="110"/>
        <v>10</v>
      </c>
      <c r="D6928" s="48">
        <v>42658</v>
      </c>
      <c r="E6928" s="47">
        <v>14</v>
      </c>
      <c r="F6928" s="47">
        <v>16278</v>
      </c>
      <c r="G6928" s="47">
        <v>12978</v>
      </c>
    </row>
    <row r="6929" spans="3:7">
      <c r="C6929" s="49">
        <f t="shared" si="110"/>
        <v>10</v>
      </c>
      <c r="D6929" s="48">
        <v>42658</v>
      </c>
      <c r="E6929" s="47">
        <v>15</v>
      </c>
      <c r="F6929" s="47">
        <v>16348</v>
      </c>
      <c r="G6929" s="47">
        <v>13100</v>
      </c>
    </row>
    <row r="6930" spans="3:7">
      <c r="C6930" s="49">
        <f t="shared" si="110"/>
        <v>10</v>
      </c>
      <c r="D6930" s="48">
        <v>42658</v>
      </c>
      <c r="E6930" s="47">
        <v>16</v>
      </c>
      <c r="F6930" s="47">
        <v>16830</v>
      </c>
      <c r="G6930" s="47">
        <v>13658</v>
      </c>
    </row>
    <row r="6931" spans="3:7">
      <c r="C6931" s="49">
        <f t="shared" si="110"/>
        <v>10</v>
      </c>
      <c r="D6931" s="48">
        <v>42658</v>
      </c>
      <c r="E6931" s="47">
        <v>17</v>
      </c>
      <c r="F6931" s="47">
        <v>17387</v>
      </c>
      <c r="G6931" s="47">
        <v>14430</v>
      </c>
    </row>
    <row r="6932" spans="3:7">
      <c r="C6932" s="49">
        <f t="shared" si="110"/>
        <v>10</v>
      </c>
      <c r="D6932" s="48">
        <v>42658</v>
      </c>
      <c r="E6932" s="47">
        <v>18</v>
      </c>
      <c r="F6932" s="47">
        <v>17321</v>
      </c>
      <c r="G6932" s="47">
        <v>14710</v>
      </c>
    </row>
    <row r="6933" spans="3:7">
      <c r="C6933" s="49">
        <f t="shared" si="110"/>
        <v>10</v>
      </c>
      <c r="D6933" s="48">
        <v>42658</v>
      </c>
      <c r="E6933" s="47">
        <v>19</v>
      </c>
      <c r="F6933" s="47">
        <v>17766</v>
      </c>
      <c r="G6933" s="47">
        <v>15009</v>
      </c>
    </row>
    <row r="6934" spans="3:7">
      <c r="C6934" s="49">
        <f t="shared" si="110"/>
        <v>10</v>
      </c>
      <c r="D6934" s="48">
        <v>42658</v>
      </c>
      <c r="E6934" s="47">
        <v>20</v>
      </c>
      <c r="F6934" s="47">
        <v>17510</v>
      </c>
      <c r="G6934" s="47">
        <v>14546</v>
      </c>
    </row>
    <row r="6935" spans="3:7">
      <c r="C6935" s="49">
        <f t="shared" si="110"/>
        <v>10</v>
      </c>
      <c r="D6935" s="48">
        <v>42658</v>
      </c>
      <c r="E6935" s="47">
        <v>21</v>
      </c>
      <c r="F6935" s="47">
        <v>17326</v>
      </c>
      <c r="G6935" s="47">
        <v>13976</v>
      </c>
    </row>
    <row r="6936" spans="3:7">
      <c r="C6936" s="49">
        <f t="shared" si="110"/>
        <v>10</v>
      </c>
      <c r="D6936" s="48">
        <v>42658</v>
      </c>
      <c r="E6936" s="47">
        <v>22</v>
      </c>
      <c r="F6936" s="47">
        <v>16547</v>
      </c>
      <c r="G6936" s="47">
        <v>13245</v>
      </c>
    </row>
    <row r="6937" spans="3:7">
      <c r="C6937" s="49">
        <f t="shared" si="110"/>
        <v>10</v>
      </c>
      <c r="D6937" s="48">
        <v>42658</v>
      </c>
      <c r="E6937" s="47">
        <v>23</v>
      </c>
      <c r="F6937" s="47">
        <v>15419</v>
      </c>
      <c r="G6937" s="47">
        <v>12343</v>
      </c>
    </row>
    <row r="6938" spans="3:7">
      <c r="C6938" s="49">
        <f t="shared" si="110"/>
        <v>10</v>
      </c>
      <c r="D6938" s="48">
        <v>42658</v>
      </c>
      <c r="E6938" s="47">
        <v>24</v>
      </c>
      <c r="F6938" s="47">
        <v>14486</v>
      </c>
      <c r="G6938" s="47">
        <v>11612</v>
      </c>
    </row>
    <row r="6939" spans="3:7">
      <c r="C6939" s="49">
        <f t="shared" si="110"/>
        <v>10</v>
      </c>
      <c r="D6939" s="48">
        <v>42659</v>
      </c>
      <c r="E6939" s="47">
        <v>1</v>
      </c>
      <c r="F6939" s="47">
        <v>14452</v>
      </c>
      <c r="G6939" s="47">
        <v>11140</v>
      </c>
    </row>
    <row r="6940" spans="3:7">
      <c r="C6940" s="49">
        <f t="shared" si="110"/>
        <v>10</v>
      </c>
      <c r="D6940" s="48">
        <v>42659</v>
      </c>
      <c r="E6940" s="47">
        <v>2</v>
      </c>
      <c r="F6940" s="47">
        <v>14339</v>
      </c>
      <c r="G6940" s="47">
        <v>10844</v>
      </c>
    </row>
    <row r="6941" spans="3:7">
      <c r="C6941" s="49">
        <f t="shared" si="110"/>
        <v>10</v>
      </c>
      <c r="D6941" s="48">
        <v>42659</v>
      </c>
      <c r="E6941" s="47">
        <v>3</v>
      </c>
      <c r="F6941" s="47">
        <v>14035</v>
      </c>
      <c r="G6941" s="47">
        <v>10709</v>
      </c>
    </row>
    <row r="6942" spans="3:7">
      <c r="C6942" s="49">
        <f t="shared" si="110"/>
        <v>10</v>
      </c>
      <c r="D6942" s="48">
        <v>42659</v>
      </c>
      <c r="E6942" s="47">
        <v>4</v>
      </c>
      <c r="F6942" s="47">
        <v>13753</v>
      </c>
      <c r="G6942" s="47">
        <v>10663</v>
      </c>
    </row>
    <row r="6943" spans="3:7">
      <c r="C6943" s="49">
        <f t="shared" si="110"/>
        <v>10</v>
      </c>
      <c r="D6943" s="48">
        <v>42659</v>
      </c>
      <c r="E6943" s="47">
        <v>5</v>
      </c>
      <c r="F6943" s="47">
        <v>14291</v>
      </c>
      <c r="G6943" s="47">
        <v>10764</v>
      </c>
    </row>
    <row r="6944" spans="3:7">
      <c r="C6944" s="49">
        <f t="shared" si="110"/>
        <v>10</v>
      </c>
      <c r="D6944" s="48">
        <v>42659</v>
      </c>
      <c r="E6944" s="47">
        <v>6</v>
      </c>
      <c r="F6944" s="47">
        <v>14082</v>
      </c>
      <c r="G6944" s="47">
        <v>11143</v>
      </c>
    </row>
    <row r="6945" spans="3:7">
      <c r="C6945" s="49">
        <f t="shared" si="110"/>
        <v>10</v>
      </c>
      <c r="D6945" s="48">
        <v>42659</v>
      </c>
      <c r="E6945" s="47">
        <v>7</v>
      </c>
      <c r="F6945" s="47">
        <v>14655</v>
      </c>
      <c r="G6945" s="47">
        <v>11760</v>
      </c>
    </row>
    <row r="6946" spans="3:7">
      <c r="C6946" s="49">
        <f t="shared" si="110"/>
        <v>10</v>
      </c>
      <c r="D6946" s="48">
        <v>42659</v>
      </c>
      <c r="E6946" s="47">
        <v>8</v>
      </c>
      <c r="F6946" s="47">
        <v>15379</v>
      </c>
      <c r="G6946" s="47">
        <v>12465</v>
      </c>
    </row>
    <row r="6947" spans="3:7">
      <c r="C6947" s="49">
        <f t="shared" si="110"/>
        <v>10</v>
      </c>
      <c r="D6947" s="48">
        <v>42659</v>
      </c>
      <c r="E6947" s="47">
        <v>9</v>
      </c>
      <c r="F6947" s="47">
        <v>16319</v>
      </c>
      <c r="G6947" s="47">
        <v>13078</v>
      </c>
    </row>
    <row r="6948" spans="3:7">
      <c r="C6948" s="49">
        <f t="shared" si="110"/>
        <v>10</v>
      </c>
      <c r="D6948" s="48">
        <v>42659</v>
      </c>
      <c r="E6948" s="47">
        <v>10</v>
      </c>
      <c r="F6948" s="47">
        <v>16722</v>
      </c>
      <c r="G6948" s="47">
        <v>13599</v>
      </c>
    </row>
    <row r="6949" spans="3:7">
      <c r="C6949" s="49">
        <f t="shared" si="110"/>
        <v>10</v>
      </c>
      <c r="D6949" s="48">
        <v>42659</v>
      </c>
      <c r="E6949" s="47">
        <v>11</v>
      </c>
      <c r="F6949" s="47">
        <v>17214</v>
      </c>
      <c r="G6949" s="47">
        <v>13927</v>
      </c>
    </row>
    <row r="6950" spans="3:7">
      <c r="C6950" s="49">
        <f t="shared" si="110"/>
        <v>10</v>
      </c>
      <c r="D6950" s="48">
        <v>42659</v>
      </c>
      <c r="E6950" s="47">
        <v>12</v>
      </c>
      <c r="F6950" s="47">
        <v>17412</v>
      </c>
      <c r="G6950" s="47">
        <v>14330</v>
      </c>
    </row>
    <row r="6951" spans="3:7">
      <c r="C6951" s="49">
        <f t="shared" si="110"/>
        <v>10</v>
      </c>
      <c r="D6951" s="48">
        <v>42659</v>
      </c>
      <c r="E6951" s="47">
        <v>13</v>
      </c>
      <c r="F6951" s="47">
        <v>17739</v>
      </c>
      <c r="G6951" s="47">
        <v>14460</v>
      </c>
    </row>
    <row r="6952" spans="3:7">
      <c r="C6952" s="49">
        <f t="shared" si="110"/>
        <v>10</v>
      </c>
      <c r="D6952" s="48">
        <v>42659</v>
      </c>
      <c r="E6952" s="47">
        <v>14</v>
      </c>
      <c r="F6952" s="47">
        <v>17547</v>
      </c>
      <c r="G6952" s="47">
        <v>14452</v>
      </c>
    </row>
    <row r="6953" spans="3:7">
      <c r="C6953" s="49">
        <f t="shared" si="110"/>
        <v>10</v>
      </c>
      <c r="D6953" s="48">
        <v>42659</v>
      </c>
      <c r="E6953" s="47">
        <v>15</v>
      </c>
      <c r="F6953" s="47">
        <v>17144</v>
      </c>
      <c r="G6953" s="47">
        <v>14491</v>
      </c>
    </row>
    <row r="6954" spans="3:7">
      <c r="C6954" s="49">
        <f t="shared" si="110"/>
        <v>10</v>
      </c>
      <c r="D6954" s="48">
        <v>42659</v>
      </c>
      <c r="E6954" s="47">
        <v>16</v>
      </c>
      <c r="F6954" s="47">
        <v>17296</v>
      </c>
      <c r="G6954" s="47">
        <v>14757</v>
      </c>
    </row>
    <row r="6955" spans="3:7">
      <c r="C6955" s="49">
        <f t="shared" si="110"/>
        <v>10</v>
      </c>
      <c r="D6955" s="48">
        <v>42659</v>
      </c>
      <c r="E6955" s="47">
        <v>17</v>
      </c>
      <c r="F6955" s="47">
        <v>17720</v>
      </c>
      <c r="G6955" s="47">
        <v>15207</v>
      </c>
    </row>
    <row r="6956" spans="3:7">
      <c r="C6956" s="49">
        <f t="shared" si="110"/>
        <v>10</v>
      </c>
      <c r="D6956" s="48">
        <v>42659</v>
      </c>
      <c r="E6956" s="47">
        <v>18</v>
      </c>
      <c r="F6956" s="47">
        <v>17888</v>
      </c>
      <c r="G6956" s="47">
        <v>15635</v>
      </c>
    </row>
    <row r="6957" spans="3:7">
      <c r="C6957" s="49">
        <f t="shared" si="110"/>
        <v>10</v>
      </c>
      <c r="D6957" s="48">
        <v>42659</v>
      </c>
      <c r="E6957" s="47">
        <v>19</v>
      </c>
      <c r="F6957" s="47">
        <v>18180</v>
      </c>
      <c r="G6957" s="47">
        <v>15956</v>
      </c>
    </row>
    <row r="6958" spans="3:7">
      <c r="C6958" s="49">
        <f t="shared" si="110"/>
        <v>10</v>
      </c>
      <c r="D6958" s="48">
        <v>42659</v>
      </c>
      <c r="E6958" s="47">
        <v>20</v>
      </c>
      <c r="F6958" s="47">
        <v>17793</v>
      </c>
      <c r="G6958" s="47">
        <v>15615</v>
      </c>
    </row>
    <row r="6959" spans="3:7">
      <c r="C6959" s="49">
        <f t="shared" si="110"/>
        <v>10</v>
      </c>
      <c r="D6959" s="48">
        <v>42659</v>
      </c>
      <c r="E6959" s="47">
        <v>21</v>
      </c>
      <c r="F6959" s="47">
        <v>17182</v>
      </c>
      <c r="G6959" s="47">
        <v>15001</v>
      </c>
    </row>
    <row r="6960" spans="3:7">
      <c r="C6960" s="49">
        <f t="shared" si="110"/>
        <v>10</v>
      </c>
      <c r="D6960" s="48">
        <v>42659</v>
      </c>
      <c r="E6960" s="47">
        <v>22</v>
      </c>
      <c r="F6960" s="47">
        <v>16352</v>
      </c>
      <c r="G6960" s="47">
        <v>14136</v>
      </c>
    </row>
    <row r="6961" spans="3:7">
      <c r="C6961" s="49">
        <f t="shared" si="110"/>
        <v>10</v>
      </c>
      <c r="D6961" s="48">
        <v>42659</v>
      </c>
      <c r="E6961" s="47">
        <v>23</v>
      </c>
      <c r="F6961" s="47">
        <v>15758</v>
      </c>
      <c r="G6961" s="47">
        <v>13172</v>
      </c>
    </row>
    <row r="6962" spans="3:7">
      <c r="C6962" s="49">
        <f t="shared" si="110"/>
        <v>10</v>
      </c>
      <c r="D6962" s="48">
        <v>42659</v>
      </c>
      <c r="E6962" s="47">
        <v>24</v>
      </c>
      <c r="F6962" s="47">
        <v>15333</v>
      </c>
      <c r="G6962" s="47">
        <v>12469</v>
      </c>
    </row>
    <row r="6963" spans="3:7">
      <c r="C6963" s="49">
        <f t="shared" si="110"/>
        <v>10</v>
      </c>
      <c r="D6963" s="48">
        <v>42660</v>
      </c>
      <c r="E6963" s="47">
        <v>1</v>
      </c>
      <c r="F6963" s="47">
        <v>14975</v>
      </c>
      <c r="G6963" s="47">
        <v>11999</v>
      </c>
    </row>
    <row r="6964" spans="3:7">
      <c r="C6964" s="49">
        <f t="shared" si="110"/>
        <v>10</v>
      </c>
      <c r="D6964" s="48">
        <v>42660</v>
      </c>
      <c r="E6964" s="47">
        <v>2</v>
      </c>
      <c r="F6964" s="47">
        <v>14448</v>
      </c>
      <c r="G6964" s="47">
        <v>11705</v>
      </c>
    </row>
    <row r="6965" spans="3:7">
      <c r="C6965" s="49">
        <f t="shared" si="110"/>
        <v>10</v>
      </c>
      <c r="D6965" s="48">
        <v>42660</v>
      </c>
      <c r="E6965" s="47">
        <v>3</v>
      </c>
      <c r="F6965" s="47">
        <v>14518</v>
      </c>
      <c r="G6965" s="47">
        <v>11606</v>
      </c>
    </row>
    <row r="6966" spans="3:7">
      <c r="C6966" s="49">
        <f t="shared" si="110"/>
        <v>10</v>
      </c>
      <c r="D6966" s="48">
        <v>42660</v>
      </c>
      <c r="E6966" s="47">
        <v>4</v>
      </c>
      <c r="F6966" s="47">
        <v>14362</v>
      </c>
      <c r="G6966" s="47">
        <v>11671</v>
      </c>
    </row>
    <row r="6967" spans="3:7">
      <c r="C6967" s="49">
        <f t="shared" si="110"/>
        <v>10</v>
      </c>
      <c r="D6967" s="48">
        <v>42660</v>
      </c>
      <c r="E6967" s="47">
        <v>5</v>
      </c>
      <c r="F6967" s="47">
        <v>14789</v>
      </c>
      <c r="G6967" s="47">
        <v>12222</v>
      </c>
    </row>
    <row r="6968" spans="3:7">
      <c r="C6968" s="49">
        <f t="shared" si="110"/>
        <v>10</v>
      </c>
      <c r="D6968" s="48">
        <v>42660</v>
      </c>
      <c r="E6968" s="47">
        <v>6</v>
      </c>
      <c r="F6968" s="47">
        <v>16096</v>
      </c>
      <c r="G6968" s="47">
        <v>13620</v>
      </c>
    </row>
    <row r="6969" spans="3:7">
      <c r="C6969" s="49">
        <f t="shared" si="110"/>
        <v>10</v>
      </c>
      <c r="D6969" s="48">
        <v>42660</v>
      </c>
      <c r="E6969" s="47">
        <v>7</v>
      </c>
      <c r="F6969" s="47">
        <v>17491</v>
      </c>
      <c r="G6969" s="47">
        <v>15354</v>
      </c>
    </row>
    <row r="6970" spans="3:7">
      <c r="C6970" s="49">
        <f t="shared" si="110"/>
        <v>10</v>
      </c>
      <c r="D6970" s="48">
        <v>42660</v>
      </c>
      <c r="E6970" s="47">
        <v>8</v>
      </c>
      <c r="F6970" s="47">
        <v>18139</v>
      </c>
      <c r="G6970" s="47">
        <v>15766</v>
      </c>
    </row>
    <row r="6971" spans="3:7">
      <c r="C6971" s="49">
        <f t="shared" si="110"/>
        <v>10</v>
      </c>
      <c r="D6971" s="48">
        <v>42660</v>
      </c>
      <c r="E6971" s="47">
        <v>9</v>
      </c>
      <c r="F6971" s="47">
        <v>18049</v>
      </c>
      <c r="G6971" s="47">
        <v>15804</v>
      </c>
    </row>
    <row r="6972" spans="3:7">
      <c r="C6972" s="49">
        <f t="shared" si="110"/>
        <v>10</v>
      </c>
      <c r="D6972" s="48">
        <v>42660</v>
      </c>
      <c r="E6972" s="47">
        <v>10</v>
      </c>
      <c r="F6972" s="47">
        <v>18024</v>
      </c>
      <c r="G6972" s="47">
        <v>15830</v>
      </c>
    </row>
    <row r="6973" spans="3:7">
      <c r="C6973" s="49">
        <f t="shared" si="110"/>
        <v>10</v>
      </c>
      <c r="D6973" s="48">
        <v>42660</v>
      </c>
      <c r="E6973" s="47">
        <v>11</v>
      </c>
      <c r="F6973" s="47">
        <v>18169</v>
      </c>
      <c r="G6973" s="47">
        <v>15731</v>
      </c>
    </row>
    <row r="6974" spans="3:7">
      <c r="C6974" s="49">
        <f t="shared" si="110"/>
        <v>10</v>
      </c>
      <c r="D6974" s="48">
        <v>42660</v>
      </c>
      <c r="E6974" s="47">
        <v>12</v>
      </c>
      <c r="F6974" s="47">
        <v>18116</v>
      </c>
      <c r="G6974" s="47">
        <v>15667</v>
      </c>
    </row>
    <row r="6975" spans="3:7">
      <c r="C6975" s="49">
        <f t="shared" si="110"/>
        <v>10</v>
      </c>
      <c r="D6975" s="48">
        <v>42660</v>
      </c>
      <c r="E6975" s="47">
        <v>13</v>
      </c>
      <c r="F6975" s="47">
        <v>18149</v>
      </c>
      <c r="G6975" s="47">
        <v>15568</v>
      </c>
    </row>
    <row r="6976" spans="3:7">
      <c r="C6976" s="49">
        <f t="shared" si="110"/>
        <v>10</v>
      </c>
      <c r="D6976" s="48">
        <v>42660</v>
      </c>
      <c r="E6976" s="47">
        <v>14</v>
      </c>
      <c r="F6976" s="47">
        <v>18343</v>
      </c>
      <c r="G6976" s="47">
        <v>15765</v>
      </c>
    </row>
    <row r="6977" spans="3:7">
      <c r="C6977" s="49">
        <f t="shared" si="110"/>
        <v>10</v>
      </c>
      <c r="D6977" s="48">
        <v>42660</v>
      </c>
      <c r="E6977" s="47">
        <v>15</v>
      </c>
      <c r="F6977" s="47">
        <v>18485</v>
      </c>
      <c r="G6977" s="47">
        <v>15808</v>
      </c>
    </row>
    <row r="6978" spans="3:7">
      <c r="C6978" s="49">
        <f t="shared" si="110"/>
        <v>10</v>
      </c>
      <c r="D6978" s="48">
        <v>42660</v>
      </c>
      <c r="E6978" s="47">
        <v>16</v>
      </c>
      <c r="F6978" s="47">
        <v>18965</v>
      </c>
      <c r="G6978" s="47">
        <v>16323</v>
      </c>
    </row>
    <row r="6979" spans="3:7">
      <c r="C6979" s="49">
        <f t="shared" si="110"/>
        <v>10</v>
      </c>
      <c r="D6979" s="48">
        <v>42660</v>
      </c>
      <c r="E6979" s="47">
        <v>17</v>
      </c>
      <c r="F6979" s="47">
        <v>19544</v>
      </c>
      <c r="G6979" s="47">
        <v>16886</v>
      </c>
    </row>
    <row r="6980" spans="3:7">
      <c r="C6980" s="49">
        <f t="shared" ref="C6980:C7043" si="111">MONTH(D6980)</f>
        <v>10</v>
      </c>
      <c r="D6980" s="48">
        <v>42660</v>
      </c>
      <c r="E6980" s="47">
        <v>18</v>
      </c>
      <c r="F6980" s="47">
        <v>18918</v>
      </c>
      <c r="G6980" s="47">
        <v>16755</v>
      </c>
    </row>
    <row r="6981" spans="3:7">
      <c r="C6981" s="49">
        <f t="shared" si="111"/>
        <v>10</v>
      </c>
      <c r="D6981" s="48">
        <v>42660</v>
      </c>
      <c r="E6981" s="47">
        <v>19</v>
      </c>
      <c r="F6981" s="47">
        <v>18361</v>
      </c>
      <c r="G6981" s="47">
        <v>17022</v>
      </c>
    </row>
    <row r="6982" spans="3:7">
      <c r="C6982" s="49">
        <f t="shared" si="111"/>
        <v>10</v>
      </c>
      <c r="D6982" s="48">
        <v>42660</v>
      </c>
      <c r="E6982" s="47">
        <v>20</v>
      </c>
      <c r="F6982" s="47">
        <v>18482</v>
      </c>
      <c r="G6982" s="47">
        <v>16699</v>
      </c>
    </row>
    <row r="6983" spans="3:7">
      <c r="C6983" s="49">
        <f t="shared" si="111"/>
        <v>10</v>
      </c>
      <c r="D6983" s="48">
        <v>42660</v>
      </c>
      <c r="E6983" s="47">
        <v>21</v>
      </c>
      <c r="F6983" s="47">
        <v>18411</v>
      </c>
      <c r="G6983" s="47">
        <v>16018</v>
      </c>
    </row>
    <row r="6984" spans="3:7">
      <c r="C6984" s="49">
        <f t="shared" si="111"/>
        <v>10</v>
      </c>
      <c r="D6984" s="48">
        <v>42660</v>
      </c>
      <c r="E6984" s="47">
        <v>22</v>
      </c>
      <c r="F6984" s="47">
        <v>17176</v>
      </c>
      <c r="G6984" s="47">
        <v>14784</v>
      </c>
    </row>
    <row r="6985" spans="3:7">
      <c r="C6985" s="49">
        <f t="shared" si="111"/>
        <v>10</v>
      </c>
      <c r="D6985" s="48">
        <v>42660</v>
      </c>
      <c r="E6985" s="47">
        <v>23</v>
      </c>
      <c r="F6985" s="47">
        <v>16152</v>
      </c>
      <c r="G6985" s="47">
        <v>13540</v>
      </c>
    </row>
    <row r="6986" spans="3:7">
      <c r="C6986" s="49">
        <f t="shared" si="111"/>
        <v>10</v>
      </c>
      <c r="D6986" s="48">
        <v>42660</v>
      </c>
      <c r="E6986" s="47">
        <v>24</v>
      </c>
      <c r="F6986" s="47">
        <v>15393</v>
      </c>
      <c r="G6986" s="47">
        <v>12650</v>
      </c>
    </row>
    <row r="6987" spans="3:7">
      <c r="C6987" s="49">
        <f t="shared" si="111"/>
        <v>10</v>
      </c>
      <c r="D6987" s="48">
        <v>42661</v>
      </c>
      <c r="E6987" s="47">
        <v>1</v>
      </c>
      <c r="F6987" s="47">
        <v>14835</v>
      </c>
      <c r="G6987" s="47">
        <v>12143</v>
      </c>
    </row>
    <row r="6988" spans="3:7">
      <c r="C6988" s="49">
        <f t="shared" si="111"/>
        <v>10</v>
      </c>
      <c r="D6988" s="48">
        <v>42661</v>
      </c>
      <c r="E6988" s="47">
        <v>2</v>
      </c>
      <c r="F6988" s="47">
        <v>14393</v>
      </c>
      <c r="G6988" s="47">
        <v>11757</v>
      </c>
    </row>
    <row r="6989" spans="3:7">
      <c r="C6989" s="49">
        <f t="shared" si="111"/>
        <v>10</v>
      </c>
      <c r="D6989" s="48">
        <v>42661</v>
      </c>
      <c r="E6989" s="47">
        <v>3</v>
      </c>
      <c r="F6989" s="47">
        <v>14301</v>
      </c>
      <c r="G6989" s="47">
        <v>11580</v>
      </c>
    </row>
    <row r="6990" spans="3:7">
      <c r="C6990" s="49">
        <f t="shared" si="111"/>
        <v>10</v>
      </c>
      <c r="D6990" s="48">
        <v>42661</v>
      </c>
      <c r="E6990" s="47">
        <v>4</v>
      </c>
      <c r="F6990" s="47">
        <v>14179</v>
      </c>
      <c r="G6990" s="47">
        <v>11641</v>
      </c>
    </row>
    <row r="6991" spans="3:7">
      <c r="C6991" s="49">
        <f t="shared" si="111"/>
        <v>10</v>
      </c>
      <c r="D6991" s="48">
        <v>42661</v>
      </c>
      <c r="E6991" s="47">
        <v>5</v>
      </c>
      <c r="F6991" s="47">
        <v>14739</v>
      </c>
      <c r="G6991" s="47">
        <v>12146</v>
      </c>
    </row>
    <row r="6992" spans="3:7">
      <c r="C6992" s="49">
        <f t="shared" si="111"/>
        <v>10</v>
      </c>
      <c r="D6992" s="48">
        <v>42661</v>
      </c>
      <c r="E6992" s="47">
        <v>6</v>
      </c>
      <c r="F6992" s="47">
        <v>16097</v>
      </c>
      <c r="G6992" s="47">
        <v>13525</v>
      </c>
    </row>
    <row r="6993" spans="3:7">
      <c r="C6993" s="49">
        <f t="shared" si="111"/>
        <v>10</v>
      </c>
      <c r="D6993" s="48">
        <v>42661</v>
      </c>
      <c r="E6993" s="47">
        <v>7</v>
      </c>
      <c r="F6993" s="47">
        <v>17584</v>
      </c>
      <c r="G6993" s="47">
        <v>15112</v>
      </c>
    </row>
    <row r="6994" spans="3:7">
      <c r="C6994" s="49">
        <f t="shared" si="111"/>
        <v>10</v>
      </c>
      <c r="D6994" s="48">
        <v>42661</v>
      </c>
      <c r="E6994" s="47">
        <v>8</v>
      </c>
      <c r="F6994" s="47">
        <v>17782</v>
      </c>
      <c r="G6994" s="47">
        <v>15361</v>
      </c>
    </row>
    <row r="6995" spans="3:7">
      <c r="C6995" s="49">
        <f t="shared" si="111"/>
        <v>10</v>
      </c>
      <c r="D6995" s="48">
        <v>42661</v>
      </c>
      <c r="E6995" s="47">
        <v>9</v>
      </c>
      <c r="F6995" s="47">
        <v>17970</v>
      </c>
      <c r="G6995" s="47">
        <v>15350</v>
      </c>
    </row>
    <row r="6996" spans="3:7">
      <c r="C6996" s="49">
        <f t="shared" si="111"/>
        <v>10</v>
      </c>
      <c r="D6996" s="48">
        <v>42661</v>
      </c>
      <c r="E6996" s="47">
        <v>10</v>
      </c>
      <c r="F6996" s="47">
        <v>18023</v>
      </c>
      <c r="G6996" s="47">
        <v>15387</v>
      </c>
    </row>
    <row r="6997" spans="3:7">
      <c r="C6997" s="49">
        <f t="shared" si="111"/>
        <v>10</v>
      </c>
      <c r="D6997" s="48">
        <v>42661</v>
      </c>
      <c r="E6997" s="47">
        <v>11</v>
      </c>
      <c r="F6997" s="47">
        <v>18275</v>
      </c>
      <c r="G6997" s="47">
        <v>15588</v>
      </c>
    </row>
    <row r="6998" spans="3:7">
      <c r="C6998" s="49">
        <f t="shared" si="111"/>
        <v>10</v>
      </c>
      <c r="D6998" s="48">
        <v>42661</v>
      </c>
      <c r="E6998" s="47">
        <v>12</v>
      </c>
      <c r="F6998" s="47">
        <v>18618</v>
      </c>
      <c r="G6998" s="47">
        <v>15872</v>
      </c>
    </row>
    <row r="6999" spans="3:7">
      <c r="C6999" s="49">
        <f t="shared" si="111"/>
        <v>10</v>
      </c>
      <c r="D6999" s="48">
        <v>42661</v>
      </c>
      <c r="E6999" s="47">
        <v>13</v>
      </c>
      <c r="F6999" s="47">
        <v>18965</v>
      </c>
      <c r="G6999" s="47">
        <v>16188</v>
      </c>
    </row>
    <row r="7000" spans="3:7">
      <c r="C7000" s="49">
        <f t="shared" si="111"/>
        <v>10</v>
      </c>
      <c r="D7000" s="48">
        <v>42661</v>
      </c>
      <c r="E7000" s="47">
        <v>14</v>
      </c>
      <c r="F7000" s="47">
        <v>19028</v>
      </c>
      <c r="G7000" s="47">
        <v>16263</v>
      </c>
    </row>
    <row r="7001" spans="3:7">
      <c r="C7001" s="49">
        <f t="shared" si="111"/>
        <v>10</v>
      </c>
      <c r="D7001" s="48">
        <v>42661</v>
      </c>
      <c r="E7001" s="47">
        <v>15</v>
      </c>
      <c r="F7001" s="47">
        <v>19057</v>
      </c>
      <c r="G7001" s="47">
        <v>16360</v>
      </c>
    </row>
    <row r="7002" spans="3:7">
      <c r="C7002" s="49">
        <f t="shared" si="111"/>
        <v>10</v>
      </c>
      <c r="D7002" s="48">
        <v>42661</v>
      </c>
      <c r="E7002" s="47">
        <v>16</v>
      </c>
      <c r="F7002" s="47">
        <v>19201</v>
      </c>
      <c r="G7002" s="47">
        <v>16589</v>
      </c>
    </row>
    <row r="7003" spans="3:7">
      <c r="C7003" s="49">
        <f t="shared" si="111"/>
        <v>10</v>
      </c>
      <c r="D7003" s="48">
        <v>42661</v>
      </c>
      <c r="E7003" s="47">
        <v>17</v>
      </c>
      <c r="F7003" s="47">
        <v>19428</v>
      </c>
      <c r="G7003" s="47">
        <v>16803</v>
      </c>
    </row>
    <row r="7004" spans="3:7">
      <c r="C7004" s="49">
        <f t="shared" si="111"/>
        <v>10</v>
      </c>
      <c r="D7004" s="48">
        <v>42661</v>
      </c>
      <c r="E7004" s="47">
        <v>18</v>
      </c>
      <c r="F7004" s="47">
        <v>19651</v>
      </c>
      <c r="G7004" s="47">
        <v>17025</v>
      </c>
    </row>
    <row r="7005" spans="3:7">
      <c r="C7005" s="49">
        <f t="shared" si="111"/>
        <v>10</v>
      </c>
      <c r="D7005" s="48">
        <v>42661</v>
      </c>
      <c r="E7005" s="47">
        <v>19</v>
      </c>
      <c r="F7005" s="47">
        <v>20110</v>
      </c>
      <c r="G7005" s="47">
        <v>17412</v>
      </c>
    </row>
    <row r="7006" spans="3:7">
      <c r="C7006" s="49">
        <f t="shared" si="111"/>
        <v>10</v>
      </c>
      <c r="D7006" s="48">
        <v>42661</v>
      </c>
      <c r="E7006" s="47">
        <v>20</v>
      </c>
      <c r="F7006" s="47">
        <v>19675</v>
      </c>
      <c r="G7006" s="47">
        <v>17050</v>
      </c>
    </row>
    <row r="7007" spans="3:7">
      <c r="C7007" s="49">
        <f t="shared" si="111"/>
        <v>10</v>
      </c>
      <c r="D7007" s="48">
        <v>42661</v>
      </c>
      <c r="E7007" s="47">
        <v>21</v>
      </c>
      <c r="F7007" s="47">
        <v>18628</v>
      </c>
      <c r="G7007" s="47">
        <v>16011</v>
      </c>
    </row>
    <row r="7008" spans="3:7">
      <c r="C7008" s="49">
        <f t="shared" si="111"/>
        <v>10</v>
      </c>
      <c r="D7008" s="48">
        <v>42661</v>
      </c>
      <c r="E7008" s="47">
        <v>22</v>
      </c>
      <c r="F7008" s="47">
        <v>17555</v>
      </c>
      <c r="G7008" s="47">
        <v>14911</v>
      </c>
    </row>
    <row r="7009" spans="3:7">
      <c r="C7009" s="49">
        <f t="shared" si="111"/>
        <v>10</v>
      </c>
      <c r="D7009" s="48">
        <v>42661</v>
      </c>
      <c r="E7009" s="47">
        <v>23</v>
      </c>
      <c r="F7009" s="47">
        <v>15769</v>
      </c>
      <c r="G7009" s="47">
        <v>13568</v>
      </c>
    </row>
    <row r="7010" spans="3:7">
      <c r="C7010" s="49">
        <f t="shared" si="111"/>
        <v>10</v>
      </c>
      <c r="D7010" s="48">
        <v>42661</v>
      </c>
      <c r="E7010" s="47">
        <v>24</v>
      </c>
      <c r="F7010" s="47">
        <v>15334</v>
      </c>
      <c r="G7010" s="47">
        <v>12674</v>
      </c>
    </row>
    <row r="7011" spans="3:7">
      <c r="C7011" s="49">
        <f t="shared" si="111"/>
        <v>10</v>
      </c>
      <c r="D7011" s="48">
        <v>42662</v>
      </c>
      <c r="E7011" s="47">
        <v>1</v>
      </c>
      <c r="F7011" s="47">
        <v>14809</v>
      </c>
      <c r="G7011" s="47">
        <v>12132</v>
      </c>
    </row>
    <row r="7012" spans="3:7">
      <c r="C7012" s="49">
        <f t="shared" si="111"/>
        <v>10</v>
      </c>
      <c r="D7012" s="48">
        <v>42662</v>
      </c>
      <c r="E7012" s="47">
        <v>2</v>
      </c>
      <c r="F7012" s="47">
        <v>14490</v>
      </c>
      <c r="G7012" s="47">
        <v>11795</v>
      </c>
    </row>
    <row r="7013" spans="3:7">
      <c r="C7013" s="49">
        <f t="shared" si="111"/>
        <v>10</v>
      </c>
      <c r="D7013" s="48">
        <v>42662</v>
      </c>
      <c r="E7013" s="47">
        <v>3</v>
      </c>
      <c r="F7013" s="47">
        <v>14338</v>
      </c>
      <c r="G7013" s="47">
        <v>11646</v>
      </c>
    </row>
    <row r="7014" spans="3:7">
      <c r="C7014" s="49">
        <f t="shared" si="111"/>
        <v>10</v>
      </c>
      <c r="D7014" s="48">
        <v>42662</v>
      </c>
      <c r="E7014" s="47">
        <v>4</v>
      </c>
      <c r="F7014" s="47">
        <v>14247</v>
      </c>
      <c r="G7014" s="47">
        <v>11556</v>
      </c>
    </row>
    <row r="7015" spans="3:7">
      <c r="C7015" s="49">
        <f t="shared" si="111"/>
        <v>10</v>
      </c>
      <c r="D7015" s="48">
        <v>42662</v>
      </c>
      <c r="E7015" s="47">
        <v>5</v>
      </c>
      <c r="F7015" s="47">
        <v>14722</v>
      </c>
      <c r="G7015" s="47">
        <v>12016</v>
      </c>
    </row>
    <row r="7016" spans="3:7">
      <c r="C7016" s="49">
        <f t="shared" si="111"/>
        <v>10</v>
      </c>
      <c r="D7016" s="48">
        <v>42662</v>
      </c>
      <c r="E7016" s="47">
        <v>6</v>
      </c>
      <c r="F7016" s="47">
        <v>16084</v>
      </c>
      <c r="G7016" s="47">
        <v>13472</v>
      </c>
    </row>
    <row r="7017" spans="3:7">
      <c r="C7017" s="49">
        <f t="shared" si="111"/>
        <v>10</v>
      </c>
      <c r="D7017" s="48">
        <v>42662</v>
      </c>
      <c r="E7017" s="47">
        <v>7</v>
      </c>
      <c r="F7017" s="47">
        <v>17604</v>
      </c>
      <c r="G7017" s="47">
        <v>15145</v>
      </c>
    </row>
    <row r="7018" spans="3:7">
      <c r="C7018" s="49">
        <f t="shared" si="111"/>
        <v>10</v>
      </c>
      <c r="D7018" s="48">
        <v>42662</v>
      </c>
      <c r="E7018" s="47">
        <v>8</v>
      </c>
      <c r="F7018" s="47">
        <v>17479</v>
      </c>
      <c r="G7018" s="47">
        <v>15169</v>
      </c>
    </row>
    <row r="7019" spans="3:7">
      <c r="C7019" s="49">
        <f t="shared" si="111"/>
        <v>10</v>
      </c>
      <c r="D7019" s="48">
        <v>42662</v>
      </c>
      <c r="E7019" s="47">
        <v>9</v>
      </c>
      <c r="F7019" s="47">
        <v>17057</v>
      </c>
      <c r="G7019" s="47">
        <v>14837</v>
      </c>
    </row>
    <row r="7020" spans="3:7">
      <c r="C7020" s="49">
        <f t="shared" si="111"/>
        <v>10</v>
      </c>
      <c r="D7020" s="48">
        <v>42662</v>
      </c>
      <c r="E7020" s="47">
        <v>10</v>
      </c>
      <c r="F7020" s="47">
        <v>17059</v>
      </c>
      <c r="G7020" s="47">
        <v>14725</v>
      </c>
    </row>
    <row r="7021" spans="3:7">
      <c r="C7021" s="49">
        <f t="shared" si="111"/>
        <v>10</v>
      </c>
      <c r="D7021" s="48">
        <v>42662</v>
      </c>
      <c r="E7021" s="47">
        <v>11</v>
      </c>
      <c r="F7021" s="47">
        <v>16974</v>
      </c>
      <c r="G7021" s="47">
        <v>14651</v>
      </c>
    </row>
    <row r="7022" spans="3:7">
      <c r="C7022" s="49">
        <f t="shared" si="111"/>
        <v>10</v>
      </c>
      <c r="D7022" s="48">
        <v>42662</v>
      </c>
      <c r="E7022" s="47">
        <v>12</v>
      </c>
      <c r="F7022" s="47">
        <v>17110</v>
      </c>
      <c r="G7022" s="47">
        <v>14609</v>
      </c>
    </row>
    <row r="7023" spans="3:7">
      <c r="C7023" s="49">
        <f t="shared" si="111"/>
        <v>10</v>
      </c>
      <c r="D7023" s="48">
        <v>42662</v>
      </c>
      <c r="E7023" s="47">
        <v>13</v>
      </c>
      <c r="F7023" s="47">
        <v>17403</v>
      </c>
      <c r="G7023" s="47">
        <v>14760</v>
      </c>
    </row>
    <row r="7024" spans="3:7">
      <c r="C7024" s="49">
        <f t="shared" si="111"/>
        <v>10</v>
      </c>
      <c r="D7024" s="48">
        <v>42662</v>
      </c>
      <c r="E7024" s="47">
        <v>14</v>
      </c>
      <c r="F7024" s="47">
        <v>17447</v>
      </c>
      <c r="G7024" s="47">
        <v>14791</v>
      </c>
    </row>
    <row r="7025" spans="3:7">
      <c r="C7025" s="49">
        <f t="shared" si="111"/>
        <v>10</v>
      </c>
      <c r="D7025" s="48">
        <v>42662</v>
      </c>
      <c r="E7025" s="47">
        <v>15</v>
      </c>
      <c r="F7025" s="47">
        <v>17514</v>
      </c>
      <c r="G7025" s="47">
        <v>14992</v>
      </c>
    </row>
    <row r="7026" spans="3:7">
      <c r="C7026" s="49">
        <f t="shared" si="111"/>
        <v>10</v>
      </c>
      <c r="D7026" s="48">
        <v>42662</v>
      </c>
      <c r="E7026" s="47">
        <v>16</v>
      </c>
      <c r="F7026" s="47">
        <v>18240</v>
      </c>
      <c r="G7026" s="47">
        <v>15682</v>
      </c>
    </row>
    <row r="7027" spans="3:7">
      <c r="C7027" s="49">
        <f t="shared" si="111"/>
        <v>10</v>
      </c>
      <c r="D7027" s="48">
        <v>42662</v>
      </c>
      <c r="E7027" s="47">
        <v>17</v>
      </c>
      <c r="F7027" s="47">
        <v>18468</v>
      </c>
      <c r="G7027" s="47">
        <v>16102</v>
      </c>
    </row>
    <row r="7028" spans="3:7">
      <c r="C7028" s="49">
        <f t="shared" si="111"/>
        <v>10</v>
      </c>
      <c r="D7028" s="48">
        <v>42662</v>
      </c>
      <c r="E7028" s="47">
        <v>18</v>
      </c>
      <c r="F7028" s="47">
        <v>18925</v>
      </c>
      <c r="G7028" s="47">
        <v>16405</v>
      </c>
    </row>
    <row r="7029" spans="3:7">
      <c r="C7029" s="49">
        <f t="shared" si="111"/>
        <v>10</v>
      </c>
      <c r="D7029" s="48">
        <v>42662</v>
      </c>
      <c r="E7029" s="47">
        <v>19</v>
      </c>
      <c r="F7029" s="47">
        <v>19343</v>
      </c>
      <c r="G7029" s="47">
        <v>16894</v>
      </c>
    </row>
    <row r="7030" spans="3:7">
      <c r="C7030" s="49">
        <f t="shared" si="111"/>
        <v>10</v>
      </c>
      <c r="D7030" s="48">
        <v>42662</v>
      </c>
      <c r="E7030" s="47">
        <v>20</v>
      </c>
      <c r="F7030" s="47">
        <v>19060</v>
      </c>
      <c r="G7030" s="47">
        <v>16536</v>
      </c>
    </row>
    <row r="7031" spans="3:7">
      <c r="C7031" s="49">
        <f t="shared" si="111"/>
        <v>10</v>
      </c>
      <c r="D7031" s="48">
        <v>42662</v>
      </c>
      <c r="E7031" s="47">
        <v>21</v>
      </c>
      <c r="F7031" s="47">
        <v>17988</v>
      </c>
      <c r="G7031" s="47">
        <v>15691</v>
      </c>
    </row>
    <row r="7032" spans="3:7">
      <c r="C7032" s="49">
        <f t="shared" si="111"/>
        <v>10</v>
      </c>
      <c r="D7032" s="48">
        <v>42662</v>
      </c>
      <c r="E7032" s="47">
        <v>22</v>
      </c>
      <c r="F7032" s="47">
        <v>16700</v>
      </c>
      <c r="G7032" s="47">
        <v>14485</v>
      </c>
    </row>
    <row r="7033" spans="3:7">
      <c r="C7033" s="49">
        <f t="shared" si="111"/>
        <v>10</v>
      </c>
      <c r="D7033" s="48">
        <v>42662</v>
      </c>
      <c r="E7033" s="47">
        <v>23</v>
      </c>
      <c r="F7033" s="47">
        <v>15433</v>
      </c>
      <c r="G7033" s="47">
        <v>13349</v>
      </c>
    </row>
    <row r="7034" spans="3:7">
      <c r="C7034" s="49">
        <f t="shared" si="111"/>
        <v>10</v>
      </c>
      <c r="D7034" s="48">
        <v>42662</v>
      </c>
      <c r="E7034" s="47">
        <v>24</v>
      </c>
      <c r="F7034" s="47">
        <v>14752</v>
      </c>
      <c r="G7034" s="47">
        <v>12399</v>
      </c>
    </row>
    <row r="7035" spans="3:7">
      <c r="C7035" s="49">
        <f t="shared" si="111"/>
        <v>10</v>
      </c>
      <c r="D7035" s="48">
        <v>42663</v>
      </c>
      <c r="E7035" s="47">
        <v>1</v>
      </c>
      <c r="F7035" s="47">
        <v>14514</v>
      </c>
      <c r="G7035" s="47">
        <v>11937</v>
      </c>
    </row>
    <row r="7036" spans="3:7">
      <c r="C7036" s="49">
        <f t="shared" si="111"/>
        <v>10</v>
      </c>
      <c r="D7036" s="48">
        <v>42663</v>
      </c>
      <c r="E7036" s="47">
        <v>2</v>
      </c>
      <c r="F7036" s="47">
        <v>14372</v>
      </c>
      <c r="G7036" s="47">
        <v>11697</v>
      </c>
    </row>
    <row r="7037" spans="3:7">
      <c r="C7037" s="49">
        <f t="shared" si="111"/>
        <v>10</v>
      </c>
      <c r="D7037" s="48">
        <v>42663</v>
      </c>
      <c r="E7037" s="47">
        <v>3</v>
      </c>
      <c r="F7037" s="47">
        <v>13892</v>
      </c>
      <c r="G7037" s="47">
        <v>11572</v>
      </c>
    </row>
    <row r="7038" spans="3:7">
      <c r="C7038" s="49">
        <f t="shared" si="111"/>
        <v>10</v>
      </c>
      <c r="D7038" s="48">
        <v>42663</v>
      </c>
      <c r="E7038" s="47">
        <v>4</v>
      </c>
      <c r="F7038" s="47">
        <v>13978</v>
      </c>
      <c r="G7038" s="47">
        <v>11620</v>
      </c>
    </row>
    <row r="7039" spans="3:7">
      <c r="C7039" s="49">
        <f t="shared" si="111"/>
        <v>10</v>
      </c>
      <c r="D7039" s="48">
        <v>42663</v>
      </c>
      <c r="E7039" s="47">
        <v>5</v>
      </c>
      <c r="F7039" s="47">
        <v>14489</v>
      </c>
      <c r="G7039" s="47">
        <v>12134</v>
      </c>
    </row>
    <row r="7040" spans="3:7">
      <c r="C7040" s="49">
        <f t="shared" si="111"/>
        <v>10</v>
      </c>
      <c r="D7040" s="48">
        <v>42663</v>
      </c>
      <c r="E7040" s="47">
        <v>6</v>
      </c>
      <c r="F7040" s="47">
        <v>16088</v>
      </c>
      <c r="G7040" s="47">
        <v>13481</v>
      </c>
    </row>
    <row r="7041" spans="3:7">
      <c r="C7041" s="49">
        <f t="shared" si="111"/>
        <v>10</v>
      </c>
      <c r="D7041" s="48">
        <v>42663</v>
      </c>
      <c r="E7041" s="47">
        <v>7</v>
      </c>
      <c r="F7041" s="47">
        <v>17565</v>
      </c>
      <c r="G7041" s="47">
        <v>15055</v>
      </c>
    </row>
    <row r="7042" spans="3:7">
      <c r="C7042" s="49">
        <f t="shared" si="111"/>
        <v>10</v>
      </c>
      <c r="D7042" s="48">
        <v>42663</v>
      </c>
      <c r="E7042" s="47">
        <v>8</v>
      </c>
      <c r="F7042" s="47">
        <v>17264</v>
      </c>
      <c r="G7042" s="47">
        <v>15435</v>
      </c>
    </row>
    <row r="7043" spans="3:7">
      <c r="C7043" s="49">
        <f t="shared" si="111"/>
        <v>10</v>
      </c>
      <c r="D7043" s="48">
        <v>42663</v>
      </c>
      <c r="E7043" s="47">
        <v>9</v>
      </c>
      <c r="F7043" s="47">
        <v>17890</v>
      </c>
      <c r="G7043" s="47">
        <v>15714</v>
      </c>
    </row>
    <row r="7044" spans="3:7">
      <c r="C7044" s="49">
        <f t="shared" ref="C7044:C7107" si="112">MONTH(D7044)</f>
        <v>10</v>
      </c>
      <c r="D7044" s="48">
        <v>42663</v>
      </c>
      <c r="E7044" s="47">
        <v>10</v>
      </c>
      <c r="F7044" s="47">
        <v>17985</v>
      </c>
      <c r="G7044" s="47">
        <v>15863</v>
      </c>
    </row>
    <row r="7045" spans="3:7">
      <c r="C7045" s="49">
        <f t="shared" si="112"/>
        <v>10</v>
      </c>
      <c r="D7045" s="48">
        <v>42663</v>
      </c>
      <c r="E7045" s="47">
        <v>11</v>
      </c>
      <c r="F7045" s="47">
        <v>18208</v>
      </c>
      <c r="G7045" s="47">
        <v>15923</v>
      </c>
    </row>
    <row r="7046" spans="3:7">
      <c r="C7046" s="49">
        <f t="shared" si="112"/>
        <v>10</v>
      </c>
      <c r="D7046" s="48">
        <v>42663</v>
      </c>
      <c r="E7046" s="47">
        <v>12</v>
      </c>
      <c r="F7046" s="47">
        <v>18027</v>
      </c>
      <c r="G7046" s="47">
        <v>15807</v>
      </c>
    </row>
    <row r="7047" spans="3:7">
      <c r="C7047" s="49">
        <f t="shared" si="112"/>
        <v>10</v>
      </c>
      <c r="D7047" s="48">
        <v>42663</v>
      </c>
      <c r="E7047" s="47">
        <v>13</v>
      </c>
      <c r="F7047" s="47">
        <v>17955</v>
      </c>
      <c r="G7047" s="47">
        <v>15771</v>
      </c>
    </row>
    <row r="7048" spans="3:7">
      <c r="C7048" s="49">
        <f t="shared" si="112"/>
        <v>10</v>
      </c>
      <c r="D7048" s="48">
        <v>42663</v>
      </c>
      <c r="E7048" s="47">
        <v>14</v>
      </c>
      <c r="F7048" s="47">
        <v>18021</v>
      </c>
      <c r="G7048" s="47">
        <v>15774</v>
      </c>
    </row>
    <row r="7049" spans="3:7">
      <c r="C7049" s="49">
        <f t="shared" si="112"/>
        <v>10</v>
      </c>
      <c r="D7049" s="48">
        <v>42663</v>
      </c>
      <c r="E7049" s="47">
        <v>15</v>
      </c>
      <c r="F7049" s="47">
        <v>18037</v>
      </c>
      <c r="G7049" s="47">
        <v>15898</v>
      </c>
    </row>
    <row r="7050" spans="3:7">
      <c r="C7050" s="49">
        <f t="shared" si="112"/>
        <v>10</v>
      </c>
      <c r="D7050" s="48">
        <v>42663</v>
      </c>
      <c r="E7050" s="47">
        <v>16</v>
      </c>
      <c r="F7050" s="47">
        <v>18387</v>
      </c>
      <c r="G7050" s="47">
        <v>16169</v>
      </c>
    </row>
    <row r="7051" spans="3:7">
      <c r="C7051" s="49">
        <f t="shared" si="112"/>
        <v>10</v>
      </c>
      <c r="D7051" s="48">
        <v>42663</v>
      </c>
      <c r="E7051" s="47">
        <v>17</v>
      </c>
      <c r="F7051" s="47">
        <v>18556</v>
      </c>
      <c r="G7051" s="47">
        <v>16328</v>
      </c>
    </row>
    <row r="7052" spans="3:7">
      <c r="C7052" s="49">
        <f t="shared" si="112"/>
        <v>10</v>
      </c>
      <c r="D7052" s="48">
        <v>42663</v>
      </c>
      <c r="E7052" s="47">
        <v>18</v>
      </c>
      <c r="F7052" s="47">
        <v>18753</v>
      </c>
      <c r="G7052" s="47">
        <v>16540</v>
      </c>
    </row>
    <row r="7053" spans="3:7">
      <c r="C7053" s="49">
        <f t="shared" si="112"/>
        <v>10</v>
      </c>
      <c r="D7053" s="48">
        <v>42663</v>
      </c>
      <c r="E7053" s="47">
        <v>19</v>
      </c>
      <c r="F7053" s="47">
        <v>19059</v>
      </c>
      <c r="G7053" s="47">
        <v>16730</v>
      </c>
    </row>
    <row r="7054" spans="3:7">
      <c r="C7054" s="49">
        <f t="shared" si="112"/>
        <v>10</v>
      </c>
      <c r="D7054" s="48">
        <v>42663</v>
      </c>
      <c r="E7054" s="47">
        <v>20</v>
      </c>
      <c r="F7054" s="47">
        <v>18749</v>
      </c>
      <c r="G7054" s="47">
        <v>16391</v>
      </c>
    </row>
    <row r="7055" spans="3:7">
      <c r="C7055" s="49">
        <f t="shared" si="112"/>
        <v>10</v>
      </c>
      <c r="D7055" s="48">
        <v>42663</v>
      </c>
      <c r="E7055" s="47">
        <v>21</v>
      </c>
      <c r="F7055" s="47">
        <v>17952</v>
      </c>
      <c r="G7055" s="47">
        <v>15621</v>
      </c>
    </row>
    <row r="7056" spans="3:7">
      <c r="C7056" s="49">
        <f t="shared" si="112"/>
        <v>10</v>
      </c>
      <c r="D7056" s="48">
        <v>42663</v>
      </c>
      <c r="E7056" s="47">
        <v>22</v>
      </c>
      <c r="F7056" s="47">
        <v>16832</v>
      </c>
      <c r="G7056" s="47">
        <v>14503</v>
      </c>
    </row>
    <row r="7057" spans="3:7">
      <c r="C7057" s="49">
        <f t="shared" si="112"/>
        <v>10</v>
      </c>
      <c r="D7057" s="48">
        <v>42663</v>
      </c>
      <c r="E7057" s="47">
        <v>23</v>
      </c>
      <c r="F7057" s="47">
        <v>15657</v>
      </c>
      <c r="G7057" s="47">
        <v>13294</v>
      </c>
    </row>
    <row r="7058" spans="3:7">
      <c r="C7058" s="49">
        <f t="shared" si="112"/>
        <v>10</v>
      </c>
      <c r="D7058" s="48">
        <v>42663</v>
      </c>
      <c r="E7058" s="47">
        <v>24</v>
      </c>
      <c r="F7058" s="47">
        <v>14654</v>
      </c>
      <c r="G7058" s="47">
        <v>12347</v>
      </c>
    </row>
    <row r="7059" spans="3:7">
      <c r="C7059" s="49">
        <f t="shared" si="112"/>
        <v>10</v>
      </c>
      <c r="D7059" s="48">
        <v>42664</v>
      </c>
      <c r="E7059" s="47">
        <v>1</v>
      </c>
      <c r="F7059" s="47">
        <v>14602</v>
      </c>
      <c r="G7059" s="47">
        <v>11925</v>
      </c>
    </row>
    <row r="7060" spans="3:7">
      <c r="C7060" s="49">
        <f t="shared" si="112"/>
        <v>10</v>
      </c>
      <c r="D7060" s="48">
        <v>42664</v>
      </c>
      <c r="E7060" s="47">
        <v>2</v>
      </c>
      <c r="F7060" s="47">
        <v>14325</v>
      </c>
      <c r="G7060" s="47">
        <v>11653</v>
      </c>
    </row>
    <row r="7061" spans="3:7">
      <c r="C7061" s="49">
        <f t="shared" si="112"/>
        <v>10</v>
      </c>
      <c r="D7061" s="48">
        <v>42664</v>
      </c>
      <c r="E7061" s="47">
        <v>3</v>
      </c>
      <c r="F7061" s="47">
        <v>14098</v>
      </c>
      <c r="G7061" s="47">
        <v>11442</v>
      </c>
    </row>
    <row r="7062" spans="3:7">
      <c r="C7062" s="49">
        <f t="shared" si="112"/>
        <v>10</v>
      </c>
      <c r="D7062" s="48">
        <v>42664</v>
      </c>
      <c r="E7062" s="47">
        <v>4</v>
      </c>
      <c r="F7062" s="47">
        <v>13949</v>
      </c>
      <c r="G7062" s="47">
        <v>11483</v>
      </c>
    </row>
    <row r="7063" spans="3:7">
      <c r="C7063" s="49">
        <f t="shared" si="112"/>
        <v>10</v>
      </c>
      <c r="D7063" s="48">
        <v>42664</v>
      </c>
      <c r="E7063" s="47">
        <v>5</v>
      </c>
      <c r="F7063" s="47">
        <v>14423</v>
      </c>
      <c r="G7063" s="47">
        <v>11926</v>
      </c>
    </row>
    <row r="7064" spans="3:7">
      <c r="C7064" s="49">
        <f t="shared" si="112"/>
        <v>10</v>
      </c>
      <c r="D7064" s="48">
        <v>42664</v>
      </c>
      <c r="E7064" s="47">
        <v>6</v>
      </c>
      <c r="F7064" s="47">
        <v>15819</v>
      </c>
      <c r="G7064" s="47">
        <v>13282</v>
      </c>
    </row>
    <row r="7065" spans="3:7">
      <c r="C7065" s="49">
        <f t="shared" si="112"/>
        <v>10</v>
      </c>
      <c r="D7065" s="48">
        <v>42664</v>
      </c>
      <c r="E7065" s="47">
        <v>7</v>
      </c>
      <c r="F7065" s="47">
        <v>17342</v>
      </c>
      <c r="G7065" s="47">
        <v>14859</v>
      </c>
    </row>
    <row r="7066" spans="3:7">
      <c r="C7066" s="49">
        <f t="shared" si="112"/>
        <v>10</v>
      </c>
      <c r="D7066" s="48">
        <v>42664</v>
      </c>
      <c r="E7066" s="47">
        <v>8</v>
      </c>
      <c r="F7066" s="47">
        <v>17843</v>
      </c>
      <c r="G7066" s="47">
        <v>15429</v>
      </c>
    </row>
    <row r="7067" spans="3:7">
      <c r="C7067" s="49">
        <f t="shared" si="112"/>
        <v>10</v>
      </c>
      <c r="D7067" s="48">
        <v>42664</v>
      </c>
      <c r="E7067" s="47">
        <v>9</v>
      </c>
      <c r="F7067" s="47">
        <v>18143</v>
      </c>
      <c r="G7067" s="47">
        <v>15597</v>
      </c>
    </row>
    <row r="7068" spans="3:7">
      <c r="C7068" s="49">
        <f t="shared" si="112"/>
        <v>10</v>
      </c>
      <c r="D7068" s="48">
        <v>42664</v>
      </c>
      <c r="E7068" s="47">
        <v>10</v>
      </c>
      <c r="F7068" s="47">
        <v>18300</v>
      </c>
      <c r="G7068" s="47">
        <v>15792</v>
      </c>
    </row>
    <row r="7069" spans="3:7">
      <c r="C7069" s="49">
        <f t="shared" si="112"/>
        <v>10</v>
      </c>
      <c r="D7069" s="48">
        <v>42664</v>
      </c>
      <c r="E7069" s="47">
        <v>11</v>
      </c>
      <c r="F7069" s="47">
        <v>18164</v>
      </c>
      <c r="G7069" s="47">
        <v>15796</v>
      </c>
    </row>
    <row r="7070" spans="3:7">
      <c r="C7070" s="49">
        <f t="shared" si="112"/>
        <v>10</v>
      </c>
      <c r="D7070" s="48">
        <v>42664</v>
      </c>
      <c r="E7070" s="47">
        <v>12</v>
      </c>
      <c r="F7070" s="47">
        <v>18107</v>
      </c>
      <c r="G7070" s="47">
        <v>15568</v>
      </c>
    </row>
    <row r="7071" spans="3:7">
      <c r="C7071" s="49">
        <f t="shared" si="112"/>
        <v>10</v>
      </c>
      <c r="D7071" s="48">
        <v>42664</v>
      </c>
      <c r="E7071" s="47">
        <v>13</v>
      </c>
      <c r="F7071" s="47">
        <v>18059</v>
      </c>
      <c r="G7071" s="47">
        <v>15493</v>
      </c>
    </row>
    <row r="7072" spans="3:7">
      <c r="C7072" s="49">
        <f t="shared" si="112"/>
        <v>10</v>
      </c>
      <c r="D7072" s="48">
        <v>42664</v>
      </c>
      <c r="E7072" s="47">
        <v>14</v>
      </c>
      <c r="F7072" s="47">
        <v>17822</v>
      </c>
      <c r="G7072" s="47">
        <v>15254</v>
      </c>
    </row>
    <row r="7073" spans="3:7">
      <c r="C7073" s="49">
        <f t="shared" si="112"/>
        <v>10</v>
      </c>
      <c r="D7073" s="48">
        <v>42664</v>
      </c>
      <c r="E7073" s="47">
        <v>15</v>
      </c>
      <c r="F7073" s="47">
        <v>17664</v>
      </c>
      <c r="G7073" s="47">
        <v>15171</v>
      </c>
    </row>
    <row r="7074" spans="3:7">
      <c r="C7074" s="49">
        <f t="shared" si="112"/>
        <v>10</v>
      </c>
      <c r="D7074" s="48">
        <v>42664</v>
      </c>
      <c r="E7074" s="47">
        <v>16</v>
      </c>
      <c r="F7074" s="47">
        <v>17881</v>
      </c>
      <c r="G7074" s="47">
        <v>15310</v>
      </c>
    </row>
    <row r="7075" spans="3:7">
      <c r="C7075" s="49">
        <f t="shared" si="112"/>
        <v>10</v>
      </c>
      <c r="D7075" s="48">
        <v>42664</v>
      </c>
      <c r="E7075" s="47">
        <v>17</v>
      </c>
      <c r="F7075" s="47">
        <v>17856</v>
      </c>
      <c r="G7075" s="47">
        <v>15385</v>
      </c>
    </row>
    <row r="7076" spans="3:7">
      <c r="C7076" s="49">
        <f t="shared" si="112"/>
        <v>10</v>
      </c>
      <c r="D7076" s="48">
        <v>42664</v>
      </c>
      <c r="E7076" s="47">
        <v>18</v>
      </c>
      <c r="F7076" s="47">
        <v>18482</v>
      </c>
      <c r="G7076" s="47">
        <v>15851</v>
      </c>
    </row>
    <row r="7077" spans="3:7">
      <c r="C7077" s="49">
        <f t="shared" si="112"/>
        <v>10</v>
      </c>
      <c r="D7077" s="48">
        <v>42664</v>
      </c>
      <c r="E7077" s="47">
        <v>19</v>
      </c>
      <c r="F7077" s="47">
        <v>18690</v>
      </c>
      <c r="G7077" s="47">
        <v>16085</v>
      </c>
    </row>
    <row r="7078" spans="3:7">
      <c r="C7078" s="49">
        <f t="shared" si="112"/>
        <v>10</v>
      </c>
      <c r="D7078" s="48">
        <v>42664</v>
      </c>
      <c r="E7078" s="47">
        <v>20</v>
      </c>
      <c r="F7078" s="47">
        <v>18338</v>
      </c>
      <c r="G7078" s="47">
        <v>15718</v>
      </c>
    </row>
    <row r="7079" spans="3:7">
      <c r="C7079" s="49">
        <f t="shared" si="112"/>
        <v>10</v>
      </c>
      <c r="D7079" s="48">
        <v>42664</v>
      </c>
      <c r="E7079" s="47">
        <v>21</v>
      </c>
      <c r="F7079" s="47">
        <v>17660</v>
      </c>
      <c r="G7079" s="47">
        <v>15186</v>
      </c>
    </row>
    <row r="7080" spans="3:7">
      <c r="C7080" s="49">
        <f t="shared" si="112"/>
        <v>10</v>
      </c>
      <c r="D7080" s="48">
        <v>42664</v>
      </c>
      <c r="E7080" s="47">
        <v>22</v>
      </c>
      <c r="F7080" s="47">
        <v>16794</v>
      </c>
      <c r="G7080" s="47">
        <v>14255</v>
      </c>
    </row>
    <row r="7081" spans="3:7">
      <c r="C7081" s="49">
        <f t="shared" si="112"/>
        <v>10</v>
      </c>
      <c r="D7081" s="48">
        <v>42664</v>
      </c>
      <c r="E7081" s="47">
        <v>23</v>
      </c>
      <c r="F7081" s="47">
        <v>15611</v>
      </c>
      <c r="G7081" s="47">
        <v>13104</v>
      </c>
    </row>
    <row r="7082" spans="3:7">
      <c r="C7082" s="49">
        <f t="shared" si="112"/>
        <v>10</v>
      </c>
      <c r="D7082" s="48">
        <v>42664</v>
      </c>
      <c r="E7082" s="47">
        <v>24</v>
      </c>
      <c r="F7082" s="47">
        <v>14961</v>
      </c>
      <c r="G7082" s="47">
        <v>12226</v>
      </c>
    </row>
    <row r="7083" spans="3:7">
      <c r="C7083" s="49">
        <f t="shared" si="112"/>
        <v>10</v>
      </c>
      <c r="D7083" s="48">
        <v>42665</v>
      </c>
      <c r="E7083" s="47">
        <v>1</v>
      </c>
      <c r="F7083" s="47">
        <v>14563</v>
      </c>
      <c r="G7083" s="47">
        <v>11774</v>
      </c>
    </row>
    <row r="7084" spans="3:7">
      <c r="C7084" s="49">
        <f t="shared" si="112"/>
        <v>10</v>
      </c>
      <c r="D7084" s="48">
        <v>42665</v>
      </c>
      <c r="E7084" s="47">
        <v>2</v>
      </c>
      <c r="F7084" s="47">
        <v>14253</v>
      </c>
      <c r="G7084" s="47">
        <v>11457</v>
      </c>
    </row>
    <row r="7085" spans="3:7">
      <c r="C7085" s="49">
        <f t="shared" si="112"/>
        <v>10</v>
      </c>
      <c r="D7085" s="48">
        <v>42665</v>
      </c>
      <c r="E7085" s="47">
        <v>3</v>
      </c>
      <c r="F7085" s="47">
        <v>14125</v>
      </c>
      <c r="G7085" s="47">
        <v>11320</v>
      </c>
    </row>
    <row r="7086" spans="3:7">
      <c r="C7086" s="49">
        <f t="shared" si="112"/>
        <v>10</v>
      </c>
      <c r="D7086" s="48">
        <v>42665</v>
      </c>
      <c r="E7086" s="47">
        <v>4</v>
      </c>
      <c r="F7086" s="47">
        <v>14147</v>
      </c>
      <c r="G7086" s="47">
        <v>11340</v>
      </c>
    </row>
    <row r="7087" spans="3:7">
      <c r="C7087" s="49">
        <f t="shared" si="112"/>
        <v>10</v>
      </c>
      <c r="D7087" s="48">
        <v>42665</v>
      </c>
      <c r="E7087" s="47">
        <v>5</v>
      </c>
      <c r="F7087" s="47">
        <v>14345</v>
      </c>
      <c r="G7087" s="47">
        <v>11529</v>
      </c>
    </row>
    <row r="7088" spans="3:7">
      <c r="C7088" s="49">
        <f t="shared" si="112"/>
        <v>10</v>
      </c>
      <c r="D7088" s="48">
        <v>42665</v>
      </c>
      <c r="E7088" s="47">
        <v>6</v>
      </c>
      <c r="F7088" s="47">
        <v>14835</v>
      </c>
      <c r="G7088" s="47">
        <v>12019</v>
      </c>
    </row>
    <row r="7089" spans="3:7">
      <c r="C7089" s="49">
        <f t="shared" si="112"/>
        <v>10</v>
      </c>
      <c r="D7089" s="48">
        <v>42665</v>
      </c>
      <c r="E7089" s="47">
        <v>7</v>
      </c>
      <c r="F7089" s="47">
        <v>15570</v>
      </c>
      <c r="G7089" s="47">
        <v>12846</v>
      </c>
    </row>
    <row r="7090" spans="3:7">
      <c r="C7090" s="49">
        <f t="shared" si="112"/>
        <v>10</v>
      </c>
      <c r="D7090" s="48">
        <v>42665</v>
      </c>
      <c r="E7090" s="47">
        <v>8</v>
      </c>
      <c r="F7090" s="47">
        <v>16257</v>
      </c>
      <c r="G7090" s="47">
        <v>13544</v>
      </c>
    </row>
    <row r="7091" spans="3:7">
      <c r="C7091" s="49">
        <f t="shared" si="112"/>
        <v>10</v>
      </c>
      <c r="D7091" s="48">
        <v>42665</v>
      </c>
      <c r="E7091" s="47">
        <v>9</v>
      </c>
      <c r="F7091" s="47">
        <v>16573</v>
      </c>
      <c r="G7091" s="47">
        <v>13900</v>
      </c>
    </row>
    <row r="7092" spans="3:7">
      <c r="C7092" s="49">
        <f t="shared" si="112"/>
        <v>10</v>
      </c>
      <c r="D7092" s="48">
        <v>42665</v>
      </c>
      <c r="E7092" s="47">
        <v>10</v>
      </c>
      <c r="F7092" s="47">
        <v>16627</v>
      </c>
      <c r="G7092" s="47">
        <v>13964</v>
      </c>
    </row>
    <row r="7093" spans="3:7">
      <c r="C7093" s="49">
        <f t="shared" si="112"/>
        <v>10</v>
      </c>
      <c r="D7093" s="48">
        <v>42665</v>
      </c>
      <c r="E7093" s="47">
        <v>11</v>
      </c>
      <c r="F7093" s="47">
        <v>16642</v>
      </c>
      <c r="G7093" s="47">
        <v>13972</v>
      </c>
    </row>
    <row r="7094" spans="3:7">
      <c r="C7094" s="49">
        <f t="shared" si="112"/>
        <v>10</v>
      </c>
      <c r="D7094" s="48">
        <v>42665</v>
      </c>
      <c r="E7094" s="47">
        <v>12</v>
      </c>
      <c r="F7094" s="47">
        <v>16409</v>
      </c>
      <c r="G7094" s="47">
        <v>13844</v>
      </c>
    </row>
    <row r="7095" spans="3:7">
      <c r="C7095" s="49">
        <f t="shared" si="112"/>
        <v>10</v>
      </c>
      <c r="D7095" s="48">
        <v>42665</v>
      </c>
      <c r="E7095" s="47">
        <v>13</v>
      </c>
      <c r="F7095" s="47">
        <v>16138</v>
      </c>
      <c r="G7095" s="47">
        <v>13510</v>
      </c>
    </row>
    <row r="7096" spans="3:7">
      <c r="C7096" s="49">
        <f t="shared" si="112"/>
        <v>10</v>
      </c>
      <c r="D7096" s="48">
        <v>42665</v>
      </c>
      <c r="E7096" s="47">
        <v>14</v>
      </c>
      <c r="F7096" s="47">
        <v>15961</v>
      </c>
      <c r="G7096" s="47">
        <v>13309</v>
      </c>
    </row>
    <row r="7097" spans="3:7">
      <c r="C7097" s="49">
        <f t="shared" si="112"/>
        <v>10</v>
      </c>
      <c r="D7097" s="48">
        <v>42665</v>
      </c>
      <c r="E7097" s="47">
        <v>15</v>
      </c>
      <c r="F7097" s="47">
        <v>16082</v>
      </c>
      <c r="G7097" s="47">
        <v>13434</v>
      </c>
    </row>
    <row r="7098" spans="3:7">
      <c r="C7098" s="49">
        <f t="shared" si="112"/>
        <v>10</v>
      </c>
      <c r="D7098" s="48">
        <v>42665</v>
      </c>
      <c r="E7098" s="47">
        <v>16</v>
      </c>
      <c r="F7098" s="47">
        <v>16419</v>
      </c>
      <c r="G7098" s="47">
        <v>13748</v>
      </c>
    </row>
    <row r="7099" spans="3:7">
      <c r="C7099" s="49">
        <f t="shared" si="112"/>
        <v>10</v>
      </c>
      <c r="D7099" s="48">
        <v>42665</v>
      </c>
      <c r="E7099" s="47">
        <v>17</v>
      </c>
      <c r="F7099" s="47">
        <v>17533</v>
      </c>
      <c r="G7099" s="47">
        <v>14341</v>
      </c>
    </row>
    <row r="7100" spans="3:7">
      <c r="C7100" s="49">
        <f t="shared" si="112"/>
        <v>10</v>
      </c>
      <c r="D7100" s="48">
        <v>42665</v>
      </c>
      <c r="E7100" s="47">
        <v>18</v>
      </c>
      <c r="F7100" s="47">
        <v>18090</v>
      </c>
      <c r="G7100" s="47">
        <v>15114</v>
      </c>
    </row>
    <row r="7101" spans="3:7">
      <c r="C7101" s="49">
        <f t="shared" si="112"/>
        <v>10</v>
      </c>
      <c r="D7101" s="48">
        <v>42665</v>
      </c>
      <c r="E7101" s="47">
        <v>19</v>
      </c>
      <c r="F7101" s="47">
        <v>18541</v>
      </c>
      <c r="G7101" s="47">
        <v>15373</v>
      </c>
    </row>
    <row r="7102" spans="3:7">
      <c r="C7102" s="49">
        <f t="shared" si="112"/>
        <v>10</v>
      </c>
      <c r="D7102" s="48">
        <v>42665</v>
      </c>
      <c r="E7102" s="47">
        <v>20</v>
      </c>
      <c r="F7102" s="47">
        <v>18046</v>
      </c>
      <c r="G7102" s="47">
        <v>15019</v>
      </c>
    </row>
    <row r="7103" spans="3:7">
      <c r="C7103" s="49">
        <f t="shared" si="112"/>
        <v>10</v>
      </c>
      <c r="D7103" s="48">
        <v>42665</v>
      </c>
      <c r="E7103" s="47">
        <v>21</v>
      </c>
      <c r="F7103" s="47">
        <v>17452</v>
      </c>
      <c r="G7103" s="47">
        <v>14523</v>
      </c>
    </row>
    <row r="7104" spans="3:7">
      <c r="C7104" s="49">
        <f t="shared" si="112"/>
        <v>10</v>
      </c>
      <c r="D7104" s="48">
        <v>42665</v>
      </c>
      <c r="E7104" s="47">
        <v>22</v>
      </c>
      <c r="F7104" s="47">
        <v>16702</v>
      </c>
      <c r="G7104" s="47">
        <v>13800</v>
      </c>
    </row>
    <row r="7105" spans="3:7">
      <c r="C7105" s="49">
        <f t="shared" si="112"/>
        <v>10</v>
      </c>
      <c r="D7105" s="48">
        <v>42665</v>
      </c>
      <c r="E7105" s="47">
        <v>23</v>
      </c>
      <c r="F7105" s="47">
        <v>15847</v>
      </c>
      <c r="G7105" s="47">
        <v>12858</v>
      </c>
    </row>
    <row r="7106" spans="3:7">
      <c r="C7106" s="49">
        <f t="shared" si="112"/>
        <v>10</v>
      </c>
      <c r="D7106" s="48">
        <v>42665</v>
      </c>
      <c r="E7106" s="47">
        <v>24</v>
      </c>
      <c r="F7106" s="47">
        <v>15756</v>
      </c>
      <c r="G7106" s="47">
        <v>12198</v>
      </c>
    </row>
    <row r="7107" spans="3:7">
      <c r="C7107" s="49">
        <f t="shared" si="112"/>
        <v>10</v>
      </c>
      <c r="D7107" s="48">
        <v>42666</v>
      </c>
      <c r="E7107" s="47">
        <v>1</v>
      </c>
      <c r="F7107" s="47">
        <v>15407</v>
      </c>
      <c r="G7107" s="47">
        <v>11736</v>
      </c>
    </row>
    <row r="7108" spans="3:7">
      <c r="C7108" s="49">
        <f t="shared" ref="C7108:C7171" si="113">MONTH(D7108)</f>
        <v>10</v>
      </c>
      <c r="D7108" s="48">
        <v>42666</v>
      </c>
      <c r="E7108" s="47">
        <v>2</v>
      </c>
      <c r="F7108" s="47">
        <v>14973</v>
      </c>
      <c r="G7108" s="47">
        <v>11390</v>
      </c>
    </row>
    <row r="7109" spans="3:7">
      <c r="C7109" s="49">
        <f t="shared" si="113"/>
        <v>10</v>
      </c>
      <c r="D7109" s="48">
        <v>42666</v>
      </c>
      <c r="E7109" s="47">
        <v>3</v>
      </c>
      <c r="F7109" s="47">
        <v>14851</v>
      </c>
      <c r="G7109" s="47">
        <v>11237</v>
      </c>
    </row>
    <row r="7110" spans="3:7">
      <c r="C7110" s="49">
        <f t="shared" si="113"/>
        <v>10</v>
      </c>
      <c r="D7110" s="48">
        <v>42666</v>
      </c>
      <c r="E7110" s="47">
        <v>4</v>
      </c>
      <c r="F7110" s="47">
        <v>14787</v>
      </c>
      <c r="G7110" s="47">
        <v>11212</v>
      </c>
    </row>
    <row r="7111" spans="3:7">
      <c r="C7111" s="49">
        <f t="shared" si="113"/>
        <v>10</v>
      </c>
      <c r="D7111" s="48">
        <v>42666</v>
      </c>
      <c r="E7111" s="47">
        <v>5</v>
      </c>
      <c r="F7111" s="47">
        <v>14869</v>
      </c>
      <c r="G7111" s="47">
        <v>11310</v>
      </c>
    </row>
    <row r="7112" spans="3:7">
      <c r="C7112" s="49">
        <f t="shared" si="113"/>
        <v>10</v>
      </c>
      <c r="D7112" s="48">
        <v>42666</v>
      </c>
      <c r="E7112" s="47">
        <v>6</v>
      </c>
      <c r="F7112" s="47">
        <v>15084</v>
      </c>
      <c r="G7112" s="47">
        <v>11685</v>
      </c>
    </row>
    <row r="7113" spans="3:7">
      <c r="C7113" s="49">
        <f t="shared" si="113"/>
        <v>10</v>
      </c>
      <c r="D7113" s="48">
        <v>42666</v>
      </c>
      <c r="E7113" s="47">
        <v>7</v>
      </c>
      <c r="F7113" s="47">
        <v>15209</v>
      </c>
      <c r="G7113" s="47">
        <v>12335</v>
      </c>
    </row>
    <row r="7114" spans="3:7">
      <c r="C7114" s="49">
        <f t="shared" si="113"/>
        <v>10</v>
      </c>
      <c r="D7114" s="48">
        <v>42666</v>
      </c>
      <c r="E7114" s="47">
        <v>8</v>
      </c>
      <c r="F7114" s="47">
        <v>15192</v>
      </c>
      <c r="G7114" s="47">
        <v>12828</v>
      </c>
    </row>
    <row r="7115" spans="3:7">
      <c r="C7115" s="49">
        <f t="shared" si="113"/>
        <v>10</v>
      </c>
      <c r="D7115" s="48">
        <v>42666</v>
      </c>
      <c r="E7115" s="47">
        <v>9</v>
      </c>
      <c r="F7115" s="47">
        <v>15299</v>
      </c>
      <c r="G7115" s="47">
        <v>12984</v>
      </c>
    </row>
    <row r="7116" spans="3:7">
      <c r="C7116" s="49">
        <f t="shared" si="113"/>
        <v>10</v>
      </c>
      <c r="D7116" s="48">
        <v>42666</v>
      </c>
      <c r="E7116" s="47">
        <v>10</v>
      </c>
      <c r="F7116" s="47">
        <v>15379</v>
      </c>
      <c r="G7116" s="47">
        <v>12998</v>
      </c>
    </row>
    <row r="7117" spans="3:7">
      <c r="C7117" s="49">
        <f t="shared" si="113"/>
        <v>10</v>
      </c>
      <c r="D7117" s="48">
        <v>42666</v>
      </c>
      <c r="E7117" s="47">
        <v>11</v>
      </c>
      <c r="F7117" s="47">
        <v>15437</v>
      </c>
      <c r="G7117" s="47">
        <v>13110</v>
      </c>
    </row>
    <row r="7118" spans="3:7">
      <c r="C7118" s="49">
        <f t="shared" si="113"/>
        <v>10</v>
      </c>
      <c r="D7118" s="48">
        <v>42666</v>
      </c>
      <c r="E7118" s="47">
        <v>12</v>
      </c>
      <c r="F7118" s="47">
        <v>15429</v>
      </c>
      <c r="G7118" s="47">
        <v>13131</v>
      </c>
    </row>
    <row r="7119" spans="3:7">
      <c r="C7119" s="49">
        <f t="shared" si="113"/>
        <v>10</v>
      </c>
      <c r="D7119" s="48">
        <v>42666</v>
      </c>
      <c r="E7119" s="47">
        <v>13</v>
      </c>
      <c r="F7119" s="47">
        <v>15371</v>
      </c>
      <c r="G7119" s="47">
        <v>13051</v>
      </c>
    </row>
    <row r="7120" spans="3:7">
      <c r="C7120" s="49">
        <f t="shared" si="113"/>
        <v>10</v>
      </c>
      <c r="D7120" s="48">
        <v>42666</v>
      </c>
      <c r="E7120" s="47">
        <v>14</v>
      </c>
      <c r="F7120" s="47">
        <v>15536</v>
      </c>
      <c r="G7120" s="47">
        <v>13014</v>
      </c>
    </row>
    <row r="7121" spans="3:7">
      <c r="C7121" s="49">
        <f t="shared" si="113"/>
        <v>10</v>
      </c>
      <c r="D7121" s="48">
        <v>42666</v>
      </c>
      <c r="E7121" s="47">
        <v>15</v>
      </c>
      <c r="F7121" s="47">
        <v>15649</v>
      </c>
      <c r="G7121" s="47">
        <v>13189</v>
      </c>
    </row>
    <row r="7122" spans="3:7">
      <c r="C7122" s="49">
        <f t="shared" si="113"/>
        <v>10</v>
      </c>
      <c r="D7122" s="48">
        <v>42666</v>
      </c>
      <c r="E7122" s="47">
        <v>16</v>
      </c>
      <c r="F7122" s="47">
        <v>16292</v>
      </c>
      <c r="G7122" s="47">
        <v>13735</v>
      </c>
    </row>
    <row r="7123" spans="3:7">
      <c r="C7123" s="49">
        <f t="shared" si="113"/>
        <v>10</v>
      </c>
      <c r="D7123" s="48">
        <v>42666</v>
      </c>
      <c r="E7123" s="47">
        <v>17</v>
      </c>
      <c r="F7123" s="47">
        <v>17062</v>
      </c>
      <c r="G7123" s="47">
        <v>14528</v>
      </c>
    </row>
    <row r="7124" spans="3:7">
      <c r="C7124" s="49">
        <f t="shared" si="113"/>
        <v>10</v>
      </c>
      <c r="D7124" s="48">
        <v>42666</v>
      </c>
      <c r="E7124" s="47">
        <v>18</v>
      </c>
      <c r="F7124" s="47">
        <v>17397</v>
      </c>
      <c r="G7124" s="47">
        <v>15445</v>
      </c>
    </row>
    <row r="7125" spans="3:7">
      <c r="C7125" s="49">
        <f t="shared" si="113"/>
        <v>10</v>
      </c>
      <c r="D7125" s="48">
        <v>42666</v>
      </c>
      <c r="E7125" s="47">
        <v>19</v>
      </c>
      <c r="F7125" s="47">
        <v>17007</v>
      </c>
      <c r="G7125" s="47">
        <v>15524</v>
      </c>
    </row>
    <row r="7126" spans="3:7">
      <c r="C7126" s="49">
        <f t="shared" si="113"/>
        <v>10</v>
      </c>
      <c r="D7126" s="48">
        <v>42666</v>
      </c>
      <c r="E7126" s="47">
        <v>20</v>
      </c>
      <c r="F7126" s="47">
        <v>16329</v>
      </c>
      <c r="G7126" s="47">
        <v>15094</v>
      </c>
    </row>
    <row r="7127" spans="3:7">
      <c r="C7127" s="49">
        <f t="shared" si="113"/>
        <v>10</v>
      </c>
      <c r="D7127" s="48">
        <v>42666</v>
      </c>
      <c r="E7127" s="47">
        <v>21</v>
      </c>
      <c r="F7127" s="47">
        <v>15738</v>
      </c>
      <c r="G7127" s="47">
        <v>14258</v>
      </c>
    </row>
    <row r="7128" spans="3:7">
      <c r="C7128" s="49">
        <f t="shared" si="113"/>
        <v>10</v>
      </c>
      <c r="D7128" s="48">
        <v>42666</v>
      </c>
      <c r="E7128" s="47">
        <v>22</v>
      </c>
      <c r="F7128" s="47">
        <v>15046</v>
      </c>
      <c r="G7128" s="47">
        <v>13400</v>
      </c>
    </row>
    <row r="7129" spans="3:7">
      <c r="C7129" s="49">
        <f t="shared" si="113"/>
        <v>10</v>
      </c>
      <c r="D7129" s="48">
        <v>42666</v>
      </c>
      <c r="E7129" s="47">
        <v>23</v>
      </c>
      <c r="F7129" s="47">
        <v>14894</v>
      </c>
      <c r="G7129" s="47">
        <v>12551</v>
      </c>
    </row>
    <row r="7130" spans="3:7">
      <c r="C7130" s="49">
        <f t="shared" si="113"/>
        <v>10</v>
      </c>
      <c r="D7130" s="48">
        <v>42666</v>
      </c>
      <c r="E7130" s="47">
        <v>24</v>
      </c>
      <c r="F7130" s="47">
        <v>14720</v>
      </c>
      <c r="G7130" s="47">
        <v>12027</v>
      </c>
    </row>
    <row r="7131" spans="3:7">
      <c r="C7131" s="49">
        <f t="shared" si="113"/>
        <v>10</v>
      </c>
      <c r="D7131" s="48">
        <v>42667</v>
      </c>
      <c r="E7131" s="47">
        <v>1</v>
      </c>
      <c r="F7131" s="47">
        <v>14688</v>
      </c>
      <c r="G7131" s="47">
        <v>11690</v>
      </c>
    </row>
    <row r="7132" spans="3:7">
      <c r="C7132" s="49">
        <f t="shared" si="113"/>
        <v>10</v>
      </c>
      <c r="D7132" s="48">
        <v>42667</v>
      </c>
      <c r="E7132" s="47">
        <v>2</v>
      </c>
      <c r="F7132" s="47">
        <v>14281</v>
      </c>
      <c r="G7132" s="47">
        <v>11522</v>
      </c>
    </row>
    <row r="7133" spans="3:7">
      <c r="C7133" s="49">
        <f t="shared" si="113"/>
        <v>10</v>
      </c>
      <c r="D7133" s="48">
        <v>42667</v>
      </c>
      <c r="E7133" s="47">
        <v>3</v>
      </c>
      <c r="F7133" s="47">
        <v>14382</v>
      </c>
      <c r="G7133" s="47">
        <v>11389</v>
      </c>
    </row>
    <row r="7134" spans="3:7">
      <c r="C7134" s="49">
        <f t="shared" si="113"/>
        <v>10</v>
      </c>
      <c r="D7134" s="48">
        <v>42667</v>
      </c>
      <c r="E7134" s="47">
        <v>4</v>
      </c>
      <c r="F7134" s="47">
        <v>14433</v>
      </c>
      <c r="G7134" s="47">
        <v>11517</v>
      </c>
    </row>
    <row r="7135" spans="3:7">
      <c r="C7135" s="49">
        <f t="shared" si="113"/>
        <v>10</v>
      </c>
      <c r="D7135" s="48">
        <v>42667</v>
      </c>
      <c r="E7135" s="47">
        <v>5</v>
      </c>
      <c r="F7135" s="47">
        <v>14841</v>
      </c>
      <c r="G7135" s="47">
        <v>12139</v>
      </c>
    </row>
    <row r="7136" spans="3:7">
      <c r="C7136" s="49">
        <f t="shared" si="113"/>
        <v>10</v>
      </c>
      <c r="D7136" s="48">
        <v>42667</v>
      </c>
      <c r="E7136" s="47">
        <v>6</v>
      </c>
      <c r="F7136" s="47">
        <v>16269</v>
      </c>
      <c r="G7136" s="47">
        <v>13536</v>
      </c>
    </row>
    <row r="7137" spans="3:7">
      <c r="C7137" s="49">
        <f t="shared" si="113"/>
        <v>10</v>
      </c>
      <c r="D7137" s="48">
        <v>42667</v>
      </c>
      <c r="E7137" s="47">
        <v>7</v>
      </c>
      <c r="F7137" s="47">
        <v>17808</v>
      </c>
      <c r="G7137" s="47">
        <v>15145</v>
      </c>
    </row>
    <row r="7138" spans="3:7">
      <c r="C7138" s="49">
        <f t="shared" si="113"/>
        <v>10</v>
      </c>
      <c r="D7138" s="48">
        <v>42667</v>
      </c>
      <c r="E7138" s="47">
        <v>8</v>
      </c>
      <c r="F7138" s="47">
        <v>17884</v>
      </c>
      <c r="G7138" s="47">
        <v>15400</v>
      </c>
    </row>
    <row r="7139" spans="3:7">
      <c r="C7139" s="49">
        <f t="shared" si="113"/>
        <v>10</v>
      </c>
      <c r="D7139" s="48">
        <v>42667</v>
      </c>
      <c r="E7139" s="47">
        <v>9</v>
      </c>
      <c r="F7139" s="47">
        <v>17910</v>
      </c>
      <c r="G7139" s="47">
        <v>15194</v>
      </c>
    </row>
    <row r="7140" spans="3:7">
      <c r="C7140" s="49">
        <f t="shared" si="113"/>
        <v>10</v>
      </c>
      <c r="D7140" s="48">
        <v>42667</v>
      </c>
      <c r="E7140" s="47">
        <v>10</v>
      </c>
      <c r="F7140" s="47">
        <v>17791</v>
      </c>
      <c r="G7140" s="47">
        <v>15149</v>
      </c>
    </row>
    <row r="7141" spans="3:7">
      <c r="C7141" s="49">
        <f t="shared" si="113"/>
        <v>10</v>
      </c>
      <c r="D7141" s="48">
        <v>42667</v>
      </c>
      <c r="E7141" s="47">
        <v>11</v>
      </c>
      <c r="F7141" s="47">
        <v>17535</v>
      </c>
      <c r="G7141" s="47">
        <v>14918</v>
      </c>
    </row>
    <row r="7142" spans="3:7">
      <c r="C7142" s="49">
        <f t="shared" si="113"/>
        <v>10</v>
      </c>
      <c r="D7142" s="48">
        <v>42667</v>
      </c>
      <c r="E7142" s="47">
        <v>12</v>
      </c>
      <c r="F7142" s="47">
        <v>17526</v>
      </c>
      <c r="G7142" s="47">
        <v>14877</v>
      </c>
    </row>
    <row r="7143" spans="3:7">
      <c r="C7143" s="49">
        <f t="shared" si="113"/>
        <v>10</v>
      </c>
      <c r="D7143" s="48">
        <v>42667</v>
      </c>
      <c r="E7143" s="47">
        <v>13</v>
      </c>
      <c r="F7143" s="47">
        <v>17529</v>
      </c>
      <c r="G7143" s="47">
        <v>14881</v>
      </c>
    </row>
    <row r="7144" spans="3:7">
      <c r="C7144" s="49">
        <f t="shared" si="113"/>
        <v>10</v>
      </c>
      <c r="D7144" s="48">
        <v>42667</v>
      </c>
      <c r="E7144" s="47">
        <v>14</v>
      </c>
      <c r="F7144" s="47">
        <v>17351</v>
      </c>
      <c r="G7144" s="47">
        <v>14694</v>
      </c>
    </row>
    <row r="7145" spans="3:7">
      <c r="C7145" s="49">
        <f t="shared" si="113"/>
        <v>10</v>
      </c>
      <c r="D7145" s="48">
        <v>42667</v>
      </c>
      <c r="E7145" s="47">
        <v>15</v>
      </c>
      <c r="F7145" s="47">
        <v>17521</v>
      </c>
      <c r="G7145" s="47">
        <v>14792</v>
      </c>
    </row>
    <row r="7146" spans="3:7">
      <c r="C7146" s="49">
        <f t="shared" si="113"/>
        <v>10</v>
      </c>
      <c r="D7146" s="48">
        <v>42667</v>
      </c>
      <c r="E7146" s="47">
        <v>16</v>
      </c>
      <c r="F7146" s="47">
        <v>18036</v>
      </c>
      <c r="G7146" s="47">
        <v>15281</v>
      </c>
    </row>
    <row r="7147" spans="3:7">
      <c r="C7147" s="49">
        <f t="shared" si="113"/>
        <v>10</v>
      </c>
      <c r="D7147" s="48">
        <v>42667</v>
      </c>
      <c r="E7147" s="47">
        <v>17</v>
      </c>
      <c r="F7147" s="47">
        <v>18659</v>
      </c>
      <c r="G7147" s="47">
        <v>15919</v>
      </c>
    </row>
    <row r="7148" spans="3:7">
      <c r="C7148" s="49">
        <f t="shared" si="113"/>
        <v>10</v>
      </c>
      <c r="D7148" s="48">
        <v>42667</v>
      </c>
      <c r="E7148" s="47">
        <v>18</v>
      </c>
      <c r="F7148" s="47">
        <v>19421</v>
      </c>
      <c r="G7148" s="47">
        <v>16693</v>
      </c>
    </row>
    <row r="7149" spans="3:7">
      <c r="C7149" s="49">
        <f t="shared" si="113"/>
        <v>10</v>
      </c>
      <c r="D7149" s="48">
        <v>42667</v>
      </c>
      <c r="E7149" s="47">
        <v>19</v>
      </c>
      <c r="F7149" s="47">
        <v>19779</v>
      </c>
      <c r="G7149" s="47">
        <v>17110</v>
      </c>
    </row>
    <row r="7150" spans="3:7">
      <c r="C7150" s="49">
        <f t="shared" si="113"/>
        <v>10</v>
      </c>
      <c r="D7150" s="48">
        <v>42667</v>
      </c>
      <c r="E7150" s="47">
        <v>20</v>
      </c>
      <c r="F7150" s="47">
        <v>19356</v>
      </c>
      <c r="G7150" s="47">
        <v>16793</v>
      </c>
    </row>
    <row r="7151" spans="3:7">
      <c r="C7151" s="49">
        <f t="shared" si="113"/>
        <v>10</v>
      </c>
      <c r="D7151" s="48">
        <v>42667</v>
      </c>
      <c r="E7151" s="47">
        <v>21</v>
      </c>
      <c r="F7151" s="47">
        <v>18228</v>
      </c>
      <c r="G7151" s="47">
        <v>16029</v>
      </c>
    </row>
    <row r="7152" spans="3:7">
      <c r="C7152" s="49">
        <f t="shared" si="113"/>
        <v>10</v>
      </c>
      <c r="D7152" s="48">
        <v>42667</v>
      </c>
      <c r="E7152" s="47">
        <v>22</v>
      </c>
      <c r="F7152" s="47">
        <v>17372</v>
      </c>
      <c r="G7152" s="47">
        <v>14910</v>
      </c>
    </row>
    <row r="7153" spans="3:7">
      <c r="C7153" s="49">
        <f t="shared" si="113"/>
        <v>10</v>
      </c>
      <c r="D7153" s="48">
        <v>42667</v>
      </c>
      <c r="E7153" s="47">
        <v>23</v>
      </c>
      <c r="F7153" s="47">
        <v>16197</v>
      </c>
      <c r="G7153" s="47">
        <v>13716</v>
      </c>
    </row>
    <row r="7154" spans="3:7">
      <c r="C7154" s="49">
        <f t="shared" si="113"/>
        <v>10</v>
      </c>
      <c r="D7154" s="48">
        <v>42667</v>
      </c>
      <c r="E7154" s="47">
        <v>24</v>
      </c>
      <c r="F7154" s="47">
        <v>15469</v>
      </c>
      <c r="G7154" s="47">
        <v>12840</v>
      </c>
    </row>
    <row r="7155" spans="3:7">
      <c r="C7155" s="49">
        <f t="shared" si="113"/>
        <v>10</v>
      </c>
      <c r="D7155" s="48">
        <v>42668</v>
      </c>
      <c r="E7155" s="47">
        <v>1</v>
      </c>
      <c r="F7155" s="47">
        <v>15328</v>
      </c>
      <c r="G7155" s="47">
        <v>12461</v>
      </c>
    </row>
    <row r="7156" spans="3:7">
      <c r="C7156" s="49">
        <f t="shared" si="113"/>
        <v>10</v>
      </c>
      <c r="D7156" s="48">
        <v>42668</v>
      </c>
      <c r="E7156" s="47">
        <v>2</v>
      </c>
      <c r="F7156" s="47">
        <v>14974</v>
      </c>
      <c r="G7156" s="47">
        <v>12209</v>
      </c>
    </row>
    <row r="7157" spans="3:7">
      <c r="C7157" s="49">
        <f t="shared" si="113"/>
        <v>10</v>
      </c>
      <c r="D7157" s="48">
        <v>42668</v>
      </c>
      <c r="E7157" s="47">
        <v>3</v>
      </c>
      <c r="F7157" s="47">
        <v>14818</v>
      </c>
      <c r="G7157" s="47">
        <v>12063</v>
      </c>
    </row>
    <row r="7158" spans="3:7">
      <c r="C7158" s="49">
        <f t="shared" si="113"/>
        <v>10</v>
      </c>
      <c r="D7158" s="48">
        <v>42668</v>
      </c>
      <c r="E7158" s="47">
        <v>4</v>
      </c>
      <c r="F7158" s="47">
        <v>14733</v>
      </c>
      <c r="G7158" s="47">
        <v>12165</v>
      </c>
    </row>
    <row r="7159" spans="3:7">
      <c r="C7159" s="49">
        <f t="shared" si="113"/>
        <v>10</v>
      </c>
      <c r="D7159" s="48">
        <v>42668</v>
      </c>
      <c r="E7159" s="47">
        <v>5</v>
      </c>
      <c r="F7159" s="47">
        <v>15328</v>
      </c>
      <c r="G7159" s="47">
        <v>12770</v>
      </c>
    </row>
    <row r="7160" spans="3:7">
      <c r="C7160" s="49">
        <f t="shared" si="113"/>
        <v>10</v>
      </c>
      <c r="D7160" s="48">
        <v>42668</v>
      </c>
      <c r="E7160" s="47">
        <v>6</v>
      </c>
      <c r="F7160" s="47">
        <v>16769</v>
      </c>
      <c r="G7160" s="47">
        <v>14254</v>
      </c>
    </row>
    <row r="7161" spans="3:7">
      <c r="C7161" s="49">
        <f t="shared" si="113"/>
        <v>10</v>
      </c>
      <c r="D7161" s="48">
        <v>42668</v>
      </c>
      <c r="E7161" s="47">
        <v>7</v>
      </c>
      <c r="F7161" s="47">
        <v>18342</v>
      </c>
      <c r="G7161" s="47">
        <v>15911</v>
      </c>
    </row>
    <row r="7162" spans="3:7">
      <c r="C7162" s="49">
        <f t="shared" si="113"/>
        <v>10</v>
      </c>
      <c r="D7162" s="48">
        <v>42668</v>
      </c>
      <c r="E7162" s="47">
        <v>8</v>
      </c>
      <c r="F7162" s="47">
        <v>18714</v>
      </c>
      <c r="G7162" s="47">
        <v>16085</v>
      </c>
    </row>
    <row r="7163" spans="3:7">
      <c r="C7163" s="49">
        <f t="shared" si="113"/>
        <v>10</v>
      </c>
      <c r="D7163" s="48">
        <v>42668</v>
      </c>
      <c r="E7163" s="47">
        <v>9</v>
      </c>
      <c r="F7163" s="47">
        <v>18192</v>
      </c>
      <c r="G7163" s="47">
        <v>15644</v>
      </c>
    </row>
    <row r="7164" spans="3:7">
      <c r="C7164" s="49">
        <f t="shared" si="113"/>
        <v>10</v>
      </c>
      <c r="D7164" s="48">
        <v>42668</v>
      </c>
      <c r="E7164" s="47">
        <v>10</v>
      </c>
      <c r="F7164" s="47">
        <v>17888</v>
      </c>
      <c r="G7164" s="47">
        <v>15291</v>
      </c>
    </row>
    <row r="7165" spans="3:7">
      <c r="C7165" s="49">
        <f t="shared" si="113"/>
        <v>10</v>
      </c>
      <c r="D7165" s="48">
        <v>42668</v>
      </c>
      <c r="E7165" s="47">
        <v>11</v>
      </c>
      <c r="F7165" s="47">
        <v>17619</v>
      </c>
      <c r="G7165" s="47">
        <v>15021</v>
      </c>
    </row>
    <row r="7166" spans="3:7">
      <c r="C7166" s="49">
        <f t="shared" si="113"/>
        <v>10</v>
      </c>
      <c r="D7166" s="48">
        <v>42668</v>
      </c>
      <c r="E7166" s="47">
        <v>12</v>
      </c>
      <c r="F7166" s="47">
        <v>17500</v>
      </c>
      <c r="G7166" s="47">
        <v>14899</v>
      </c>
    </row>
    <row r="7167" spans="3:7">
      <c r="C7167" s="49">
        <f t="shared" si="113"/>
        <v>10</v>
      </c>
      <c r="D7167" s="48">
        <v>42668</v>
      </c>
      <c r="E7167" s="47">
        <v>13</v>
      </c>
      <c r="F7167" s="47">
        <v>17514</v>
      </c>
      <c r="G7167" s="47">
        <v>14915</v>
      </c>
    </row>
    <row r="7168" spans="3:7">
      <c r="C7168" s="49">
        <f t="shared" si="113"/>
        <v>10</v>
      </c>
      <c r="D7168" s="48">
        <v>42668</v>
      </c>
      <c r="E7168" s="47">
        <v>14</v>
      </c>
      <c r="F7168" s="47">
        <v>17441</v>
      </c>
      <c r="G7168" s="47">
        <v>14861</v>
      </c>
    </row>
    <row r="7169" spans="3:7">
      <c r="C7169" s="49">
        <f t="shared" si="113"/>
        <v>10</v>
      </c>
      <c r="D7169" s="48">
        <v>42668</v>
      </c>
      <c r="E7169" s="47">
        <v>15</v>
      </c>
      <c r="F7169" s="47">
        <v>17587</v>
      </c>
      <c r="G7169" s="47">
        <v>14999</v>
      </c>
    </row>
    <row r="7170" spans="3:7">
      <c r="C7170" s="49">
        <f t="shared" si="113"/>
        <v>10</v>
      </c>
      <c r="D7170" s="48">
        <v>42668</v>
      </c>
      <c r="E7170" s="47">
        <v>16</v>
      </c>
      <c r="F7170" s="47">
        <v>18099</v>
      </c>
      <c r="G7170" s="47">
        <v>15505</v>
      </c>
    </row>
    <row r="7171" spans="3:7">
      <c r="C7171" s="49">
        <f t="shared" si="113"/>
        <v>10</v>
      </c>
      <c r="D7171" s="48">
        <v>42668</v>
      </c>
      <c r="E7171" s="47">
        <v>17</v>
      </c>
      <c r="F7171" s="47">
        <v>18631</v>
      </c>
      <c r="G7171" s="47">
        <v>16141</v>
      </c>
    </row>
    <row r="7172" spans="3:7">
      <c r="C7172" s="49">
        <f t="shared" ref="C7172:C7235" si="114">MONTH(D7172)</f>
        <v>10</v>
      </c>
      <c r="D7172" s="48">
        <v>42668</v>
      </c>
      <c r="E7172" s="47">
        <v>18</v>
      </c>
      <c r="F7172" s="47">
        <v>19376</v>
      </c>
      <c r="G7172" s="47">
        <v>16912</v>
      </c>
    </row>
    <row r="7173" spans="3:7">
      <c r="C7173" s="49">
        <f t="shared" si="114"/>
        <v>10</v>
      </c>
      <c r="D7173" s="48">
        <v>42668</v>
      </c>
      <c r="E7173" s="47">
        <v>19</v>
      </c>
      <c r="F7173" s="47">
        <v>19841</v>
      </c>
      <c r="G7173" s="47">
        <v>17456</v>
      </c>
    </row>
    <row r="7174" spans="3:7">
      <c r="C7174" s="49">
        <f t="shared" si="114"/>
        <v>10</v>
      </c>
      <c r="D7174" s="48">
        <v>42668</v>
      </c>
      <c r="E7174" s="47">
        <v>20</v>
      </c>
      <c r="F7174" s="47">
        <v>19397</v>
      </c>
      <c r="G7174" s="47">
        <v>17073</v>
      </c>
    </row>
    <row r="7175" spans="3:7">
      <c r="C7175" s="49">
        <f t="shared" si="114"/>
        <v>10</v>
      </c>
      <c r="D7175" s="48">
        <v>42668</v>
      </c>
      <c r="E7175" s="47">
        <v>21</v>
      </c>
      <c r="F7175" s="47">
        <v>19063</v>
      </c>
      <c r="G7175" s="47">
        <v>16443</v>
      </c>
    </row>
    <row r="7176" spans="3:7">
      <c r="C7176" s="49">
        <f t="shared" si="114"/>
        <v>10</v>
      </c>
      <c r="D7176" s="48">
        <v>42668</v>
      </c>
      <c r="E7176" s="47">
        <v>22</v>
      </c>
      <c r="F7176" s="47">
        <v>17410</v>
      </c>
      <c r="G7176" s="47">
        <v>15230</v>
      </c>
    </row>
    <row r="7177" spans="3:7">
      <c r="C7177" s="49">
        <f t="shared" si="114"/>
        <v>10</v>
      </c>
      <c r="D7177" s="48">
        <v>42668</v>
      </c>
      <c r="E7177" s="47">
        <v>23</v>
      </c>
      <c r="F7177" s="47">
        <v>16476</v>
      </c>
      <c r="G7177" s="47">
        <v>14097</v>
      </c>
    </row>
    <row r="7178" spans="3:7">
      <c r="C7178" s="49">
        <f t="shared" si="114"/>
        <v>10</v>
      </c>
      <c r="D7178" s="48">
        <v>42668</v>
      </c>
      <c r="E7178" s="47">
        <v>24</v>
      </c>
      <c r="F7178" s="47">
        <v>15764</v>
      </c>
      <c r="G7178" s="47">
        <v>13200</v>
      </c>
    </row>
    <row r="7179" spans="3:7">
      <c r="C7179" s="49">
        <f t="shared" si="114"/>
        <v>10</v>
      </c>
      <c r="D7179" s="48">
        <v>42669</v>
      </c>
      <c r="E7179" s="47">
        <v>1</v>
      </c>
      <c r="F7179" s="47">
        <v>15651</v>
      </c>
      <c r="G7179" s="47">
        <v>12776</v>
      </c>
    </row>
    <row r="7180" spans="3:7">
      <c r="C7180" s="49">
        <f t="shared" si="114"/>
        <v>10</v>
      </c>
      <c r="D7180" s="48">
        <v>42669</v>
      </c>
      <c r="E7180" s="47">
        <v>2</v>
      </c>
      <c r="F7180" s="47">
        <v>15413</v>
      </c>
      <c r="G7180" s="47">
        <v>12575</v>
      </c>
    </row>
    <row r="7181" spans="3:7">
      <c r="C7181" s="49">
        <f t="shared" si="114"/>
        <v>10</v>
      </c>
      <c r="D7181" s="48">
        <v>42669</v>
      </c>
      <c r="E7181" s="47">
        <v>3</v>
      </c>
      <c r="F7181" s="47">
        <v>15393</v>
      </c>
      <c r="G7181" s="47">
        <v>12483</v>
      </c>
    </row>
    <row r="7182" spans="3:7">
      <c r="C7182" s="49">
        <f t="shared" si="114"/>
        <v>10</v>
      </c>
      <c r="D7182" s="48">
        <v>42669</v>
      </c>
      <c r="E7182" s="47">
        <v>4</v>
      </c>
      <c r="F7182" s="47">
        <v>15137</v>
      </c>
      <c r="G7182" s="47">
        <v>12608</v>
      </c>
    </row>
    <row r="7183" spans="3:7">
      <c r="C7183" s="49">
        <f t="shared" si="114"/>
        <v>10</v>
      </c>
      <c r="D7183" s="48">
        <v>42669</v>
      </c>
      <c r="E7183" s="47">
        <v>5</v>
      </c>
      <c r="F7183" s="47">
        <v>15802</v>
      </c>
      <c r="G7183" s="47">
        <v>13217</v>
      </c>
    </row>
    <row r="7184" spans="3:7">
      <c r="C7184" s="49">
        <f t="shared" si="114"/>
        <v>10</v>
      </c>
      <c r="D7184" s="48">
        <v>42669</v>
      </c>
      <c r="E7184" s="47">
        <v>6</v>
      </c>
      <c r="F7184" s="47">
        <v>17255</v>
      </c>
      <c r="G7184" s="47">
        <v>14702</v>
      </c>
    </row>
    <row r="7185" spans="3:7">
      <c r="C7185" s="49">
        <f t="shared" si="114"/>
        <v>10</v>
      </c>
      <c r="D7185" s="48">
        <v>42669</v>
      </c>
      <c r="E7185" s="47">
        <v>7</v>
      </c>
      <c r="F7185" s="47">
        <v>18710</v>
      </c>
      <c r="G7185" s="47">
        <v>16147</v>
      </c>
    </row>
    <row r="7186" spans="3:7">
      <c r="C7186" s="49">
        <f t="shared" si="114"/>
        <v>10</v>
      </c>
      <c r="D7186" s="48">
        <v>42669</v>
      </c>
      <c r="E7186" s="47">
        <v>8</v>
      </c>
      <c r="F7186" s="47">
        <v>18836</v>
      </c>
      <c r="G7186" s="47">
        <v>16280</v>
      </c>
    </row>
    <row r="7187" spans="3:7">
      <c r="C7187" s="49">
        <f t="shared" si="114"/>
        <v>10</v>
      </c>
      <c r="D7187" s="48">
        <v>42669</v>
      </c>
      <c r="E7187" s="47">
        <v>9</v>
      </c>
      <c r="F7187" s="47">
        <v>18545</v>
      </c>
      <c r="G7187" s="47">
        <v>15876</v>
      </c>
    </row>
    <row r="7188" spans="3:7">
      <c r="C7188" s="49">
        <f t="shared" si="114"/>
        <v>10</v>
      </c>
      <c r="D7188" s="48">
        <v>42669</v>
      </c>
      <c r="E7188" s="47">
        <v>10</v>
      </c>
      <c r="F7188" s="47">
        <v>18443</v>
      </c>
      <c r="G7188" s="47">
        <v>15772</v>
      </c>
    </row>
    <row r="7189" spans="3:7">
      <c r="C7189" s="49">
        <f t="shared" si="114"/>
        <v>10</v>
      </c>
      <c r="D7189" s="48">
        <v>42669</v>
      </c>
      <c r="E7189" s="47">
        <v>11</v>
      </c>
      <c r="F7189" s="47">
        <v>18071</v>
      </c>
      <c r="G7189" s="47">
        <v>15627</v>
      </c>
    </row>
    <row r="7190" spans="3:7">
      <c r="C7190" s="49">
        <f t="shared" si="114"/>
        <v>10</v>
      </c>
      <c r="D7190" s="48">
        <v>42669</v>
      </c>
      <c r="E7190" s="47">
        <v>12</v>
      </c>
      <c r="F7190" s="47">
        <v>18007</v>
      </c>
      <c r="G7190" s="47">
        <v>15463</v>
      </c>
    </row>
    <row r="7191" spans="3:7">
      <c r="C7191" s="49">
        <f t="shared" si="114"/>
        <v>10</v>
      </c>
      <c r="D7191" s="48">
        <v>42669</v>
      </c>
      <c r="E7191" s="47">
        <v>13</v>
      </c>
      <c r="F7191" s="47">
        <v>17978</v>
      </c>
      <c r="G7191" s="47">
        <v>15479</v>
      </c>
    </row>
    <row r="7192" spans="3:7">
      <c r="C7192" s="49">
        <f t="shared" si="114"/>
        <v>10</v>
      </c>
      <c r="D7192" s="48">
        <v>42669</v>
      </c>
      <c r="E7192" s="47">
        <v>14</v>
      </c>
      <c r="F7192" s="47">
        <v>18204</v>
      </c>
      <c r="G7192" s="47">
        <v>15617</v>
      </c>
    </row>
    <row r="7193" spans="3:7">
      <c r="C7193" s="49">
        <f t="shared" si="114"/>
        <v>10</v>
      </c>
      <c r="D7193" s="48">
        <v>42669</v>
      </c>
      <c r="E7193" s="47">
        <v>15</v>
      </c>
      <c r="F7193" s="47">
        <v>18265</v>
      </c>
      <c r="G7193" s="47">
        <v>15925</v>
      </c>
    </row>
    <row r="7194" spans="3:7">
      <c r="C7194" s="49">
        <f t="shared" si="114"/>
        <v>10</v>
      </c>
      <c r="D7194" s="48">
        <v>42669</v>
      </c>
      <c r="E7194" s="47">
        <v>16</v>
      </c>
      <c r="F7194" s="47">
        <v>18263</v>
      </c>
      <c r="G7194" s="47">
        <v>16244</v>
      </c>
    </row>
    <row r="7195" spans="3:7">
      <c r="C7195" s="49">
        <f t="shared" si="114"/>
        <v>10</v>
      </c>
      <c r="D7195" s="48">
        <v>42669</v>
      </c>
      <c r="E7195" s="47">
        <v>17</v>
      </c>
      <c r="F7195" s="47">
        <v>19144</v>
      </c>
      <c r="G7195" s="47">
        <v>16920</v>
      </c>
    </row>
    <row r="7196" spans="3:7">
      <c r="C7196" s="49">
        <f t="shared" si="114"/>
        <v>10</v>
      </c>
      <c r="D7196" s="48">
        <v>42669</v>
      </c>
      <c r="E7196" s="47">
        <v>18</v>
      </c>
      <c r="F7196" s="47">
        <v>19697</v>
      </c>
      <c r="G7196" s="47">
        <v>17158</v>
      </c>
    </row>
    <row r="7197" spans="3:7">
      <c r="C7197" s="49">
        <f t="shared" si="114"/>
        <v>10</v>
      </c>
      <c r="D7197" s="48">
        <v>42669</v>
      </c>
      <c r="E7197" s="47">
        <v>19</v>
      </c>
      <c r="F7197" s="47">
        <v>19893</v>
      </c>
      <c r="G7197" s="47">
        <v>17228</v>
      </c>
    </row>
    <row r="7198" spans="3:7">
      <c r="C7198" s="49">
        <f t="shared" si="114"/>
        <v>10</v>
      </c>
      <c r="D7198" s="48">
        <v>42669</v>
      </c>
      <c r="E7198" s="47">
        <v>20</v>
      </c>
      <c r="F7198" s="47">
        <v>19468</v>
      </c>
      <c r="G7198" s="47">
        <v>16914</v>
      </c>
    </row>
    <row r="7199" spans="3:7">
      <c r="C7199" s="49">
        <f t="shared" si="114"/>
        <v>10</v>
      </c>
      <c r="D7199" s="48">
        <v>42669</v>
      </c>
      <c r="E7199" s="47">
        <v>21</v>
      </c>
      <c r="F7199" s="47">
        <v>18700</v>
      </c>
      <c r="G7199" s="47">
        <v>16188</v>
      </c>
    </row>
    <row r="7200" spans="3:7">
      <c r="C7200" s="49">
        <f t="shared" si="114"/>
        <v>10</v>
      </c>
      <c r="D7200" s="48">
        <v>42669</v>
      </c>
      <c r="E7200" s="47">
        <v>22</v>
      </c>
      <c r="F7200" s="47">
        <v>18086</v>
      </c>
      <c r="G7200" s="47">
        <v>15283</v>
      </c>
    </row>
    <row r="7201" spans="3:7">
      <c r="C7201" s="49">
        <f t="shared" si="114"/>
        <v>10</v>
      </c>
      <c r="D7201" s="48">
        <v>42669</v>
      </c>
      <c r="E7201" s="47">
        <v>23</v>
      </c>
      <c r="F7201" s="47">
        <v>16828</v>
      </c>
      <c r="G7201" s="47">
        <v>14125</v>
      </c>
    </row>
    <row r="7202" spans="3:7">
      <c r="C7202" s="49">
        <f t="shared" si="114"/>
        <v>10</v>
      </c>
      <c r="D7202" s="48">
        <v>42669</v>
      </c>
      <c r="E7202" s="47">
        <v>24</v>
      </c>
      <c r="F7202" s="47">
        <v>16137</v>
      </c>
      <c r="G7202" s="47">
        <v>13151</v>
      </c>
    </row>
    <row r="7203" spans="3:7">
      <c r="C7203" s="49">
        <f t="shared" si="114"/>
        <v>10</v>
      </c>
      <c r="D7203" s="48">
        <v>42670</v>
      </c>
      <c r="E7203" s="47">
        <v>1</v>
      </c>
      <c r="F7203" s="47">
        <v>15776</v>
      </c>
      <c r="G7203" s="47">
        <v>12759</v>
      </c>
    </row>
    <row r="7204" spans="3:7">
      <c r="C7204" s="49">
        <f t="shared" si="114"/>
        <v>10</v>
      </c>
      <c r="D7204" s="48">
        <v>42670</v>
      </c>
      <c r="E7204" s="47">
        <v>2</v>
      </c>
      <c r="F7204" s="47">
        <v>15470</v>
      </c>
      <c r="G7204" s="47">
        <v>12465</v>
      </c>
    </row>
    <row r="7205" spans="3:7">
      <c r="C7205" s="49">
        <f t="shared" si="114"/>
        <v>10</v>
      </c>
      <c r="D7205" s="48">
        <v>42670</v>
      </c>
      <c r="E7205" s="47">
        <v>3</v>
      </c>
      <c r="F7205" s="47">
        <v>15432</v>
      </c>
      <c r="G7205" s="47">
        <v>12474</v>
      </c>
    </row>
    <row r="7206" spans="3:7">
      <c r="C7206" s="49">
        <f t="shared" si="114"/>
        <v>10</v>
      </c>
      <c r="D7206" s="48">
        <v>42670</v>
      </c>
      <c r="E7206" s="47">
        <v>4</v>
      </c>
      <c r="F7206" s="47">
        <v>15627</v>
      </c>
      <c r="G7206" s="47">
        <v>12574</v>
      </c>
    </row>
    <row r="7207" spans="3:7">
      <c r="C7207" s="49">
        <f t="shared" si="114"/>
        <v>10</v>
      </c>
      <c r="D7207" s="48">
        <v>42670</v>
      </c>
      <c r="E7207" s="47">
        <v>5</v>
      </c>
      <c r="F7207" s="47">
        <v>16200</v>
      </c>
      <c r="G7207" s="47">
        <v>13175</v>
      </c>
    </row>
    <row r="7208" spans="3:7">
      <c r="C7208" s="49">
        <f t="shared" si="114"/>
        <v>10</v>
      </c>
      <c r="D7208" s="48">
        <v>42670</v>
      </c>
      <c r="E7208" s="47">
        <v>6</v>
      </c>
      <c r="F7208" s="47">
        <v>17372</v>
      </c>
      <c r="G7208" s="47">
        <v>14599</v>
      </c>
    </row>
    <row r="7209" spans="3:7">
      <c r="C7209" s="49">
        <f t="shared" si="114"/>
        <v>10</v>
      </c>
      <c r="D7209" s="48">
        <v>42670</v>
      </c>
      <c r="E7209" s="47">
        <v>7</v>
      </c>
      <c r="F7209" s="47">
        <v>18451</v>
      </c>
      <c r="G7209" s="47">
        <v>16183</v>
      </c>
    </row>
    <row r="7210" spans="3:7">
      <c r="C7210" s="49">
        <f t="shared" si="114"/>
        <v>10</v>
      </c>
      <c r="D7210" s="48">
        <v>42670</v>
      </c>
      <c r="E7210" s="47">
        <v>8</v>
      </c>
      <c r="F7210" s="47">
        <v>19265</v>
      </c>
      <c r="G7210" s="47">
        <v>16863</v>
      </c>
    </row>
    <row r="7211" spans="3:7">
      <c r="C7211" s="49">
        <f t="shared" si="114"/>
        <v>10</v>
      </c>
      <c r="D7211" s="48">
        <v>42670</v>
      </c>
      <c r="E7211" s="47">
        <v>9</v>
      </c>
      <c r="F7211" s="47">
        <v>19476</v>
      </c>
      <c r="G7211" s="47">
        <v>16905</v>
      </c>
    </row>
    <row r="7212" spans="3:7">
      <c r="C7212" s="49">
        <f t="shared" si="114"/>
        <v>10</v>
      </c>
      <c r="D7212" s="48">
        <v>42670</v>
      </c>
      <c r="E7212" s="47">
        <v>10</v>
      </c>
      <c r="F7212" s="47">
        <v>19339</v>
      </c>
      <c r="G7212" s="47">
        <v>16940</v>
      </c>
    </row>
    <row r="7213" spans="3:7">
      <c r="C7213" s="49">
        <f t="shared" si="114"/>
        <v>10</v>
      </c>
      <c r="D7213" s="48">
        <v>42670</v>
      </c>
      <c r="E7213" s="47">
        <v>11</v>
      </c>
      <c r="F7213" s="47">
        <v>19218</v>
      </c>
      <c r="G7213" s="47">
        <v>17009</v>
      </c>
    </row>
    <row r="7214" spans="3:7">
      <c r="C7214" s="49">
        <f t="shared" si="114"/>
        <v>10</v>
      </c>
      <c r="D7214" s="48">
        <v>42670</v>
      </c>
      <c r="E7214" s="47">
        <v>12</v>
      </c>
      <c r="F7214" s="47">
        <v>19035</v>
      </c>
      <c r="G7214" s="47">
        <v>17000</v>
      </c>
    </row>
    <row r="7215" spans="3:7">
      <c r="C7215" s="49">
        <f t="shared" si="114"/>
        <v>10</v>
      </c>
      <c r="D7215" s="48">
        <v>42670</v>
      </c>
      <c r="E7215" s="47">
        <v>13</v>
      </c>
      <c r="F7215" s="47">
        <v>19437</v>
      </c>
      <c r="G7215" s="47">
        <v>17012</v>
      </c>
    </row>
    <row r="7216" spans="3:7">
      <c r="C7216" s="49">
        <f t="shared" si="114"/>
        <v>10</v>
      </c>
      <c r="D7216" s="48">
        <v>42670</v>
      </c>
      <c r="E7216" s="47">
        <v>14</v>
      </c>
      <c r="F7216" s="47">
        <v>19666</v>
      </c>
      <c r="G7216" s="47">
        <v>16973</v>
      </c>
    </row>
    <row r="7217" spans="3:7">
      <c r="C7217" s="49">
        <f t="shared" si="114"/>
        <v>10</v>
      </c>
      <c r="D7217" s="48">
        <v>42670</v>
      </c>
      <c r="E7217" s="47">
        <v>15</v>
      </c>
      <c r="F7217" s="47">
        <v>19954</v>
      </c>
      <c r="G7217" s="47">
        <v>17140</v>
      </c>
    </row>
    <row r="7218" spans="3:7">
      <c r="C7218" s="49">
        <f t="shared" si="114"/>
        <v>10</v>
      </c>
      <c r="D7218" s="48">
        <v>42670</v>
      </c>
      <c r="E7218" s="47">
        <v>16</v>
      </c>
      <c r="F7218" s="47">
        <v>20179</v>
      </c>
      <c r="G7218" s="47">
        <v>17399</v>
      </c>
    </row>
    <row r="7219" spans="3:7">
      <c r="C7219" s="49">
        <f t="shared" si="114"/>
        <v>10</v>
      </c>
      <c r="D7219" s="48">
        <v>42670</v>
      </c>
      <c r="E7219" s="47">
        <v>17</v>
      </c>
      <c r="F7219" s="47">
        <v>19394</v>
      </c>
      <c r="G7219" s="47">
        <v>17665</v>
      </c>
    </row>
    <row r="7220" spans="3:7">
      <c r="C7220" s="49">
        <f t="shared" si="114"/>
        <v>10</v>
      </c>
      <c r="D7220" s="48">
        <v>42670</v>
      </c>
      <c r="E7220" s="47">
        <v>18</v>
      </c>
      <c r="F7220" s="47">
        <v>20088</v>
      </c>
      <c r="G7220" s="47">
        <v>18052</v>
      </c>
    </row>
    <row r="7221" spans="3:7">
      <c r="C7221" s="49">
        <f t="shared" si="114"/>
        <v>10</v>
      </c>
      <c r="D7221" s="48">
        <v>42670</v>
      </c>
      <c r="E7221" s="47">
        <v>19</v>
      </c>
      <c r="F7221" s="47">
        <v>20592</v>
      </c>
      <c r="G7221" s="47">
        <v>18189</v>
      </c>
    </row>
    <row r="7222" spans="3:7">
      <c r="C7222" s="49">
        <f t="shared" si="114"/>
        <v>10</v>
      </c>
      <c r="D7222" s="48">
        <v>42670</v>
      </c>
      <c r="E7222" s="47">
        <v>20</v>
      </c>
      <c r="F7222" s="47">
        <v>19930</v>
      </c>
      <c r="G7222" s="47">
        <v>17774</v>
      </c>
    </row>
    <row r="7223" spans="3:7">
      <c r="C7223" s="49">
        <f t="shared" si="114"/>
        <v>10</v>
      </c>
      <c r="D7223" s="48">
        <v>42670</v>
      </c>
      <c r="E7223" s="47">
        <v>21</v>
      </c>
      <c r="F7223" s="47">
        <v>18731</v>
      </c>
      <c r="G7223" s="47">
        <v>17177</v>
      </c>
    </row>
    <row r="7224" spans="3:7">
      <c r="C7224" s="49">
        <f t="shared" si="114"/>
        <v>10</v>
      </c>
      <c r="D7224" s="48">
        <v>42670</v>
      </c>
      <c r="E7224" s="47">
        <v>22</v>
      </c>
      <c r="F7224" s="47">
        <v>17456</v>
      </c>
      <c r="G7224" s="47">
        <v>15942</v>
      </c>
    </row>
    <row r="7225" spans="3:7">
      <c r="C7225" s="49">
        <f t="shared" si="114"/>
        <v>10</v>
      </c>
      <c r="D7225" s="48">
        <v>42670</v>
      </c>
      <c r="E7225" s="47">
        <v>23</v>
      </c>
      <c r="F7225" s="47">
        <v>16689</v>
      </c>
      <c r="G7225" s="47">
        <v>14695</v>
      </c>
    </row>
    <row r="7226" spans="3:7">
      <c r="C7226" s="49">
        <f t="shared" si="114"/>
        <v>10</v>
      </c>
      <c r="D7226" s="48">
        <v>42670</v>
      </c>
      <c r="E7226" s="47">
        <v>24</v>
      </c>
      <c r="F7226" s="47">
        <v>15844</v>
      </c>
      <c r="G7226" s="47">
        <v>13795</v>
      </c>
    </row>
    <row r="7227" spans="3:7">
      <c r="C7227" s="49">
        <f t="shared" si="114"/>
        <v>10</v>
      </c>
      <c r="D7227" s="48">
        <v>42671</v>
      </c>
      <c r="E7227" s="47">
        <v>1</v>
      </c>
      <c r="F7227" s="47">
        <v>15977</v>
      </c>
      <c r="G7227" s="47">
        <v>13331</v>
      </c>
    </row>
    <row r="7228" spans="3:7">
      <c r="C7228" s="49">
        <f t="shared" si="114"/>
        <v>10</v>
      </c>
      <c r="D7228" s="48">
        <v>42671</v>
      </c>
      <c r="E7228" s="47">
        <v>2</v>
      </c>
      <c r="F7228" s="47">
        <v>15738</v>
      </c>
      <c r="G7228" s="47">
        <v>12991</v>
      </c>
    </row>
    <row r="7229" spans="3:7">
      <c r="C7229" s="49">
        <f t="shared" si="114"/>
        <v>10</v>
      </c>
      <c r="D7229" s="48">
        <v>42671</v>
      </c>
      <c r="E7229" s="47">
        <v>3</v>
      </c>
      <c r="F7229" s="47">
        <v>15508</v>
      </c>
      <c r="G7229" s="47">
        <v>12862</v>
      </c>
    </row>
    <row r="7230" spans="3:7">
      <c r="C7230" s="49">
        <f t="shared" si="114"/>
        <v>10</v>
      </c>
      <c r="D7230" s="48">
        <v>42671</v>
      </c>
      <c r="E7230" s="47">
        <v>4</v>
      </c>
      <c r="F7230" s="47">
        <v>15813</v>
      </c>
      <c r="G7230" s="47">
        <v>12952</v>
      </c>
    </row>
    <row r="7231" spans="3:7">
      <c r="C7231" s="49">
        <f t="shared" si="114"/>
        <v>10</v>
      </c>
      <c r="D7231" s="48">
        <v>42671</v>
      </c>
      <c r="E7231" s="47">
        <v>5</v>
      </c>
      <c r="F7231" s="47">
        <v>16258</v>
      </c>
      <c r="G7231" s="47">
        <v>13532</v>
      </c>
    </row>
    <row r="7232" spans="3:7">
      <c r="C7232" s="49">
        <f t="shared" si="114"/>
        <v>10</v>
      </c>
      <c r="D7232" s="48">
        <v>42671</v>
      </c>
      <c r="E7232" s="47">
        <v>6</v>
      </c>
      <c r="F7232" s="47">
        <v>17542</v>
      </c>
      <c r="G7232" s="47">
        <v>14913</v>
      </c>
    </row>
    <row r="7233" spans="3:7">
      <c r="C7233" s="49">
        <f t="shared" si="114"/>
        <v>10</v>
      </c>
      <c r="D7233" s="48">
        <v>42671</v>
      </c>
      <c r="E7233" s="47">
        <v>7</v>
      </c>
      <c r="F7233" s="47">
        <v>18795</v>
      </c>
      <c r="G7233" s="47">
        <v>16507</v>
      </c>
    </row>
    <row r="7234" spans="3:7">
      <c r="C7234" s="49">
        <f t="shared" si="114"/>
        <v>10</v>
      </c>
      <c r="D7234" s="48">
        <v>42671</v>
      </c>
      <c r="E7234" s="47">
        <v>8</v>
      </c>
      <c r="F7234" s="47">
        <v>19080</v>
      </c>
      <c r="G7234" s="47">
        <v>16791</v>
      </c>
    </row>
    <row r="7235" spans="3:7">
      <c r="C7235" s="49">
        <f t="shared" si="114"/>
        <v>10</v>
      </c>
      <c r="D7235" s="48">
        <v>42671</v>
      </c>
      <c r="E7235" s="47">
        <v>9</v>
      </c>
      <c r="F7235" s="47">
        <v>19511</v>
      </c>
      <c r="G7235" s="47">
        <v>16520</v>
      </c>
    </row>
    <row r="7236" spans="3:7">
      <c r="C7236" s="49">
        <f t="shared" ref="C7236:C7299" si="115">MONTH(D7236)</f>
        <v>10</v>
      </c>
      <c r="D7236" s="48">
        <v>42671</v>
      </c>
      <c r="E7236" s="47">
        <v>10</v>
      </c>
      <c r="F7236" s="47">
        <v>19130</v>
      </c>
      <c r="G7236" s="47">
        <v>16233</v>
      </c>
    </row>
    <row r="7237" spans="3:7">
      <c r="C7237" s="49">
        <f t="shared" si="115"/>
        <v>10</v>
      </c>
      <c r="D7237" s="48">
        <v>42671</v>
      </c>
      <c r="E7237" s="47">
        <v>11</v>
      </c>
      <c r="F7237" s="47">
        <v>18879</v>
      </c>
      <c r="G7237" s="47">
        <v>15972</v>
      </c>
    </row>
    <row r="7238" spans="3:7">
      <c r="C7238" s="49">
        <f t="shared" si="115"/>
        <v>10</v>
      </c>
      <c r="D7238" s="48">
        <v>42671</v>
      </c>
      <c r="E7238" s="47">
        <v>12</v>
      </c>
      <c r="F7238" s="47">
        <v>18554</v>
      </c>
      <c r="G7238" s="47">
        <v>15695</v>
      </c>
    </row>
    <row r="7239" spans="3:7">
      <c r="C7239" s="49">
        <f t="shared" si="115"/>
        <v>10</v>
      </c>
      <c r="D7239" s="48">
        <v>42671</v>
      </c>
      <c r="E7239" s="47">
        <v>13</v>
      </c>
      <c r="F7239" s="47">
        <v>18605</v>
      </c>
      <c r="G7239" s="47">
        <v>15533</v>
      </c>
    </row>
    <row r="7240" spans="3:7">
      <c r="C7240" s="49">
        <f t="shared" si="115"/>
        <v>10</v>
      </c>
      <c r="D7240" s="48">
        <v>42671</v>
      </c>
      <c r="E7240" s="47">
        <v>14</v>
      </c>
      <c r="F7240" s="47">
        <v>18057</v>
      </c>
      <c r="G7240" s="47">
        <v>15053</v>
      </c>
    </row>
    <row r="7241" spans="3:7">
      <c r="C7241" s="49">
        <f t="shared" si="115"/>
        <v>10</v>
      </c>
      <c r="D7241" s="48">
        <v>42671</v>
      </c>
      <c r="E7241" s="47">
        <v>15</v>
      </c>
      <c r="F7241" s="47">
        <v>18190</v>
      </c>
      <c r="G7241" s="47">
        <v>15077</v>
      </c>
    </row>
    <row r="7242" spans="3:7">
      <c r="C7242" s="49">
        <f t="shared" si="115"/>
        <v>10</v>
      </c>
      <c r="D7242" s="48">
        <v>42671</v>
      </c>
      <c r="E7242" s="47">
        <v>16</v>
      </c>
      <c r="F7242" s="47">
        <v>17868</v>
      </c>
      <c r="G7242" s="47">
        <v>15353</v>
      </c>
    </row>
    <row r="7243" spans="3:7">
      <c r="C7243" s="49">
        <f t="shared" si="115"/>
        <v>10</v>
      </c>
      <c r="D7243" s="48">
        <v>42671</v>
      </c>
      <c r="E7243" s="47">
        <v>17</v>
      </c>
      <c r="F7243" s="47">
        <v>18816</v>
      </c>
      <c r="G7243" s="47">
        <v>16056</v>
      </c>
    </row>
    <row r="7244" spans="3:7">
      <c r="C7244" s="49">
        <f t="shared" si="115"/>
        <v>10</v>
      </c>
      <c r="D7244" s="48">
        <v>42671</v>
      </c>
      <c r="E7244" s="47">
        <v>18</v>
      </c>
      <c r="F7244" s="47">
        <v>19505</v>
      </c>
      <c r="G7244" s="47">
        <v>16786</v>
      </c>
    </row>
    <row r="7245" spans="3:7">
      <c r="C7245" s="49">
        <f t="shared" si="115"/>
        <v>10</v>
      </c>
      <c r="D7245" s="48">
        <v>42671</v>
      </c>
      <c r="E7245" s="47">
        <v>19</v>
      </c>
      <c r="F7245" s="47">
        <v>19760</v>
      </c>
      <c r="G7245" s="47">
        <v>16948</v>
      </c>
    </row>
    <row r="7246" spans="3:7">
      <c r="C7246" s="49">
        <f t="shared" si="115"/>
        <v>10</v>
      </c>
      <c r="D7246" s="48">
        <v>42671</v>
      </c>
      <c r="E7246" s="47">
        <v>20</v>
      </c>
      <c r="F7246" s="47">
        <v>19211</v>
      </c>
      <c r="G7246" s="47">
        <v>16421</v>
      </c>
    </row>
    <row r="7247" spans="3:7">
      <c r="C7247" s="49">
        <f t="shared" si="115"/>
        <v>10</v>
      </c>
      <c r="D7247" s="48">
        <v>42671</v>
      </c>
      <c r="E7247" s="47">
        <v>21</v>
      </c>
      <c r="F7247" s="47">
        <v>18839</v>
      </c>
      <c r="G7247" s="47">
        <v>15858</v>
      </c>
    </row>
    <row r="7248" spans="3:7">
      <c r="C7248" s="49">
        <f t="shared" si="115"/>
        <v>10</v>
      </c>
      <c r="D7248" s="48">
        <v>42671</v>
      </c>
      <c r="E7248" s="47">
        <v>22</v>
      </c>
      <c r="F7248" s="47">
        <v>18034</v>
      </c>
      <c r="G7248" s="47">
        <v>14928</v>
      </c>
    </row>
    <row r="7249" spans="3:7">
      <c r="C7249" s="49">
        <f t="shared" si="115"/>
        <v>10</v>
      </c>
      <c r="D7249" s="48">
        <v>42671</v>
      </c>
      <c r="E7249" s="47">
        <v>23</v>
      </c>
      <c r="F7249" s="47">
        <v>16852</v>
      </c>
      <c r="G7249" s="47">
        <v>13786</v>
      </c>
    </row>
    <row r="7250" spans="3:7">
      <c r="C7250" s="49">
        <f t="shared" si="115"/>
        <v>10</v>
      </c>
      <c r="D7250" s="48">
        <v>42671</v>
      </c>
      <c r="E7250" s="47">
        <v>24</v>
      </c>
      <c r="F7250" s="47">
        <v>15581</v>
      </c>
      <c r="G7250" s="47">
        <v>12780</v>
      </c>
    </row>
    <row r="7251" spans="3:7">
      <c r="C7251" s="49">
        <f t="shared" si="115"/>
        <v>10</v>
      </c>
      <c r="D7251" s="48">
        <v>42672</v>
      </c>
      <c r="E7251" s="47">
        <v>1</v>
      </c>
      <c r="F7251" s="47">
        <v>15239</v>
      </c>
      <c r="G7251" s="47">
        <v>12189</v>
      </c>
    </row>
    <row r="7252" spans="3:7">
      <c r="C7252" s="49">
        <f t="shared" si="115"/>
        <v>10</v>
      </c>
      <c r="D7252" s="48">
        <v>42672</v>
      </c>
      <c r="E7252" s="47">
        <v>2</v>
      </c>
      <c r="F7252" s="47">
        <v>15581</v>
      </c>
      <c r="G7252" s="47">
        <v>11814</v>
      </c>
    </row>
    <row r="7253" spans="3:7">
      <c r="C7253" s="49">
        <f t="shared" si="115"/>
        <v>10</v>
      </c>
      <c r="D7253" s="48">
        <v>42672</v>
      </c>
      <c r="E7253" s="47">
        <v>3</v>
      </c>
      <c r="F7253" s="47">
        <v>15494</v>
      </c>
      <c r="G7253" s="47">
        <v>11586</v>
      </c>
    </row>
    <row r="7254" spans="3:7">
      <c r="C7254" s="49">
        <f t="shared" si="115"/>
        <v>10</v>
      </c>
      <c r="D7254" s="48">
        <v>42672</v>
      </c>
      <c r="E7254" s="47">
        <v>4</v>
      </c>
      <c r="F7254" s="47">
        <v>15155</v>
      </c>
      <c r="G7254" s="47">
        <v>11521</v>
      </c>
    </row>
    <row r="7255" spans="3:7">
      <c r="C7255" s="49">
        <f t="shared" si="115"/>
        <v>10</v>
      </c>
      <c r="D7255" s="48">
        <v>42672</v>
      </c>
      <c r="E7255" s="47">
        <v>5</v>
      </c>
      <c r="F7255" s="47">
        <v>15100</v>
      </c>
      <c r="G7255" s="47">
        <v>11699</v>
      </c>
    </row>
    <row r="7256" spans="3:7">
      <c r="C7256" s="49">
        <f t="shared" si="115"/>
        <v>10</v>
      </c>
      <c r="D7256" s="48">
        <v>42672</v>
      </c>
      <c r="E7256" s="47">
        <v>6</v>
      </c>
      <c r="F7256" s="47">
        <v>15342</v>
      </c>
      <c r="G7256" s="47">
        <v>12176</v>
      </c>
    </row>
    <row r="7257" spans="3:7">
      <c r="C7257" s="49">
        <f t="shared" si="115"/>
        <v>10</v>
      </c>
      <c r="D7257" s="48">
        <v>42672</v>
      </c>
      <c r="E7257" s="47">
        <v>7</v>
      </c>
      <c r="F7257" s="47">
        <v>15983</v>
      </c>
      <c r="G7257" s="47">
        <v>13039</v>
      </c>
    </row>
    <row r="7258" spans="3:7">
      <c r="C7258" s="49">
        <f t="shared" si="115"/>
        <v>10</v>
      </c>
      <c r="D7258" s="48">
        <v>42672</v>
      </c>
      <c r="E7258" s="47">
        <v>8</v>
      </c>
      <c r="F7258" s="47">
        <v>17062</v>
      </c>
      <c r="G7258" s="47">
        <v>13788</v>
      </c>
    </row>
    <row r="7259" spans="3:7">
      <c r="C7259" s="49">
        <f t="shared" si="115"/>
        <v>10</v>
      </c>
      <c r="D7259" s="48">
        <v>42672</v>
      </c>
      <c r="E7259" s="47">
        <v>9</v>
      </c>
      <c r="F7259" s="47">
        <v>17531</v>
      </c>
      <c r="G7259" s="47">
        <v>14258</v>
      </c>
    </row>
    <row r="7260" spans="3:7">
      <c r="C7260" s="49">
        <f t="shared" si="115"/>
        <v>10</v>
      </c>
      <c r="D7260" s="48">
        <v>42672</v>
      </c>
      <c r="E7260" s="47">
        <v>10</v>
      </c>
      <c r="F7260" s="47">
        <v>17911</v>
      </c>
      <c r="G7260" s="47">
        <v>14643</v>
      </c>
    </row>
    <row r="7261" spans="3:7">
      <c r="C7261" s="49">
        <f t="shared" si="115"/>
        <v>10</v>
      </c>
      <c r="D7261" s="48">
        <v>42672</v>
      </c>
      <c r="E7261" s="47">
        <v>11</v>
      </c>
      <c r="F7261" s="47">
        <v>18136</v>
      </c>
      <c r="G7261" s="47">
        <v>14902</v>
      </c>
    </row>
    <row r="7262" spans="3:7">
      <c r="C7262" s="49">
        <f t="shared" si="115"/>
        <v>10</v>
      </c>
      <c r="D7262" s="48">
        <v>42672</v>
      </c>
      <c r="E7262" s="47">
        <v>12</v>
      </c>
      <c r="F7262" s="47">
        <v>17983</v>
      </c>
      <c r="G7262" s="47">
        <v>14823</v>
      </c>
    </row>
    <row r="7263" spans="3:7">
      <c r="C7263" s="49">
        <f t="shared" si="115"/>
        <v>10</v>
      </c>
      <c r="D7263" s="48">
        <v>42672</v>
      </c>
      <c r="E7263" s="47">
        <v>13</v>
      </c>
      <c r="F7263" s="47">
        <v>17628</v>
      </c>
      <c r="G7263" s="47">
        <v>14634</v>
      </c>
    </row>
    <row r="7264" spans="3:7">
      <c r="C7264" s="49">
        <f t="shared" si="115"/>
        <v>10</v>
      </c>
      <c r="D7264" s="48">
        <v>42672</v>
      </c>
      <c r="E7264" s="47">
        <v>14</v>
      </c>
      <c r="F7264" s="47">
        <v>17762</v>
      </c>
      <c r="G7264" s="47">
        <v>14544</v>
      </c>
    </row>
    <row r="7265" spans="3:7">
      <c r="C7265" s="49">
        <f t="shared" si="115"/>
        <v>10</v>
      </c>
      <c r="D7265" s="48">
        <v>42672</v>
      </c>
      <c r="E7265" s="47">
        <v>15</v>
      </c>
      <c r="F7265" s="47">
        <v>17405</v>
      </c>
      <c r="G7265" s="47">
        <v>14484</v>
      </c>
    </row>
    <row r="7266" spans="3:7">
      <c r="C7266" s="49">
        <f t="shared" si="115"/>
        <v>10</v>
      </c>
      <c r="D7266" s="48">
        <v>42672</v>
      </c>
      <c r="E7266" s="47">
        <v>16</v>
      </c>
      <c r="F7266" s="47">
        <v>17573</v>
      </c>
      <c r="G7266" s="47">
        <v>14623</v>
      </c>
    </row>
    <row r="7267" spans="3:7">
      <c r="C7267" s="49">
        <f t="shared" si="115"/>
        <v>10</v>
      </c>
      <c r="D7267" s="48">
        <v>42672</v>
      </c>
      <c r="E7267" s="47">
        <v>17</v>
      </c>
      <c r="F7267" s="47">
        <v>17593</v>
      </c>
      <c r="G7267" s="47">
        <v>14918</v>
      </c>
    </row>
    <row r="7268" spans="3:7">
      <c r="C7268" s="49">
        <f t="shared" si="115"/>
        <v>10</v>
      </c>
      <c r="D7268" s="48">
        <v>42672</v>
      </c>
      <c r="E7268" s="47">
        <v>18</v>
      </c>
      <c r="F7268" s="47">
        <v>18129</v>
      </c>
      <c r="G7268" s="47">
        <v>15554</v>
      </c>
    </row>
    <row r="7269" spans="3:7">
      <c r="C7269" s="49">
        <f t="shared" si="115"/>
        <v>10</v>
      </c>
      <c r="D7269" s="48">
        <v>42672</v>
      </c>
      <c r="E7269" s="47">
        <v>19</v>
      </c>
      <c r="F7269" s="47">
        <v>17712</v>
      </c>
      <c r="G7269" s="47">
        <v>15432</v>
      </c>
    </row>
    <row r="7270" spans="3:7">
      <c r="C7270" s="49">
        <f t="shared" si="115"/>
        <v>10</v>
      </c>
      <c r="D7270" s="48">
        <v>42672</v>
      </c>
      <c r="E7270" s="47">
        <v>20</v>
      </c>
      <c r="F7270" s="47">
        <v>17707</v>
      </c>
      <c r="G7270" s="47">
        <v>14873</v>
      </c>
    </row>
    <row r="7271" spans="3:7">
      <c r="C7271" s="49">
        <f t="shared" si="115"/>
        <v>10</v>
      </c>
      <c r="D7271" s="48">
        <v>42672</v>
      </c>
      <c r="E7271" s="47">
        <v>21</v>
      </c>
      <c r="F7271" s="47">
        <v>17440</v>
      </c>
      <c r="G7271" s="47">
        <v>14376</v>
      </c>
    </row>
    <row r="7272" spans="3:7">
      <c r="C7272" s="49">
        <f t="shared" si="115"/>
        <v>10</v>
      </c>
      <c r="D7272" s="48">
        <v>42672</v>
      </c>
      <c r="E7272" s="47">
        <v>22</v>
      </c>
      <c r="F7272" s="47">
        <v>16792</v>
      </c>
      <c r="G7272" s="47">
        <v>13710</v>
      </c>
    </row>
    <row r="7273" spans="3:7">
      <c r="C7273" s="49">
        <f t="shared" si="115"/>
        <v>10</v>
      </c>
      <c r="D7273" s="48">
        <v>42672</v>
      </c>
      <c r="E7273" s="47">
        <v>23</v>
      </c>
      <c r="F7273" s="47">
        <v>16021</v>
      </c>
      <c r="G7273" s="47">
        <v>12895</v>
      </c>
    </row>
    <row r="7274" spans="3:7">
      <c r="C7274" s="49">
        <f t="shared" si="115"/>
        <v>10</v>
      </c>
      <c r="D7274" s="48">
        <v>42672</v>
      </c>
      <c r="E7274" s="47">
        <v>24</v>
      </c>
      <c r="F7274" s="47">
        <v>15194</v>
      </c>
      <c r="G7274" s="47">
        <v>12264</v>
      </c>
    </row>
    <row r="7275" spans="3:7">
      <c r="C7275" s="49">
        <f t="shared" si="115"/>
        <v>10</v>
      </c>
      <c r="D7275" s="48">
        <v>42673</v>
      </c>
      <c r="E7275" s="47">
        <v>1</v>
      </c>
      <c r="F7275" s="47">
        <v>14949</v>
      </c>
      <c r="G7275" s="47">
        <v>11867</v>
      </c>
    </row>
    <row r="7276" spans="3:7">
      <c r="C7276" s="49">
        <f t="shared" si="115"/>
        <v>10</v>
      </c>
      <c r="D7276" s="48">
        <v>42673</v>
      </c>
      <c r="E7276" s="47">
        <v>2</v>
      </c>
      <c r="F7276" s="47">
        <v>15240</v>
      </c>
      <c r="G7276" s="47">
        <v>11584</v>
      </c>
    </row>
    <row r="7277" spans="3:7">
      <c r="C7277" s="49">
        <f t="shared" si="115"/>
        <v>10</v>
      </c>
      <c r="D7277" s="48">
        <v>42673</v>
      </c>
      <c r="E7277" s="47">
        <v>3</v>
      </c>
      <c r="F7277" s="47">
        <v>14949</v>
      </c>
      <c r="G7277" s="47">
        <v>11367</v>
      </c>
    </row>
    <row r="7278" spans="3:7">
      <c r="C7278" s="49">
        <f t="shared" si="115"/>
        <v>10</v>
      </c>
      <c r="D7278" s="48">
        <v>42673</v>
      </c>
      <c r="E7278" s="47">
        <v>4</v>
      </c>
      <c r="F7278" s="47">
        <v>15021</v>
      </c>
      <c r="G7278" s="47">
        <v>11361</v>
      </c>
    </row>
    <row r="7279" spans="3:7">
      <c r="C7279" s="49">
        <f t="shared" si="115"/>
        <v>10</v>
      </c>
      <c r="D7279" s="48">
        <v>42673</v>
      </c>
      <c r="E7279" s="47">
        <v>5</v>
      </c>
      <c r="F7279" s="47">
        <v>14688</v>
      </c>
      <c r="G7279" s="47">
        <v>11505</v>
      </c>
    </row>
    <row r="7280" spans="3:7">
      <c r="C7280" s="49">
        <f t="shared" si="115"/>
        <v>10</v>
      </c>
      <c r="D7280" s="48">
        <v>42673</v>
      </c>
      <c r="E7280" s="47">
        <v>6</v>
      </c>
      <c r="F7280" s="47">
        <v>14898</v>
      </c>
      <c r="G7280" s="47">
        <v>11839</v>
      </c>
    </row>
    <row r="7281" spans="3:7">
      <c r="C7281" s="49">
        <f t="shared" si="115"/>
        <v>10</v>
      </c>
      <c r="D7281" s="48">
        <v>42673</v>
      </c>
      <c r="E7281" s="47">
        <v>7</v>
      </c>
      <c r="F7281" s="47">
        <v>15232</v>
      </c>
      <c r="G7281" s="47">
        <v>12486</v>
      </c>
    </row>
    <row r="7282" spans="3:7">
      <c r="C7282" s="49">
        <f t="shared" si="115"/>
        <v>10</v>
      </c>
      <c r="D7282" s="48">
        <v>42673</v>
      </c>
      <c r="E7282" s="47">
        <v>8</v>
      </c>
      <c r="F7282" s="47">
        <v>15503</v>
      </c>
      <c r="G7282" s="47">
        <v>13218</v>
      </c>
    </row>
    <row r="7283" spans="3:7">
      <c r="C7283" s="49">
        <f t="shared" si="115"/>
        <v>10</v>
      </c>
      <c r="D7283" s="48">
        <v>42673</v>
      </c>
      <c r="E7283" s="47">
        <v>9</v>
      </c>
      <c r="F7283" s="47">
        <v>15907</v>
      </c>
      <c r="G7283" s="47">
        <v>13697</v>
      </c>
    </row>
    <row r="7284" spans="3:7">
      <c r="C7284" s="49">
        <f t="shared" si="115"/>
        <v>10</v>
      </c>
      <c r="D7284" s="48">
        <v>42673</v>
      </c>
      <c r="E7284" s="47">
        <v>10</v>
      </c>
      <c r="F7284" s="47">
        <v>16331</v>
      </c>
      <c r="G7284" s="47">
        <v>14082</v>
      </c>
    </row>
    <row r="7285" spans="3:7">
      <c r="C7285" s="49">
        <f t="shared" si="115"/>
        <v>10</v>
      </c>
      <c r="D7285" s="48">
        <v>42673</v>
      </c>
      <c r="E7285" s="47">
        <v>11</v>
      </c>
      <c r="F7285" s="47">
        <v>17195</v>
      </c>
      <c r="G7285" s="47">
        <v>14390</v>
      </c>
    </row>
    <row r="7286" spans="3:7">
      <c r="C7286" s="49">
        <f t="shared" si="115"/>
        <v>10</v>
      </c>
      <c r="D7286" s="48">
        <v>42673</v>
      </c>
      <c r="E7286" s="47">
        <v>12</v>
      </c>
      <c r="F7286" s="47">
        <v>17456</v>
      </c>
      <c r="G7286" s="47">
        <v>14439</v>
      </c>
    </row>
    <row r="7287" spans="3:7">
      <c r="C7287" s="49">
        <f t="shared" si="115"/>
        <v>10</v>
      </c>
      <c r="D7287" s="48">
        <v>42673</v>
      </c>
      <c r="E7287" s="47">
        <v>13</v>
      </c>
      <c r="F7287" s="47">
        <v>17379</v>
      </c>
      <c r="G7287" s="47">
        <v>14406</v>
      </c>
    </row>
    <row r="7288" spans="3:7">
      <c r="C7288" s="49">
        <f t="shared" si="115"/>
        <v>10</v>
      </c>
      <c r="D7288" s="48">
        <v>42673</v>
      </c>
      <c r="E7288" s="47">
        <v>14</v>
      </c>
      <c r="F7288" s="47">
        <v>17255</v>
      </c>
      <c r="G7288" s="47">
        <v>14349</v>
      </c>
    </row>
    <row r="7289" spans="3:7">
      <c r="C7289" s="49">
        <f t="shared" si="115"/>
        <v>10</v>
      </c>
      <c r="D7289" s="48">
        <v>42673</v>
      </c>
      <c r="E7289" s="47">
        <v>15</v>
      </c>
      <c r="F7289" s="47">
        <v>17631</v>
      </c>
      <c r="G7289" s="47">
        <v>14461</v>
      </c>
    </row>
    <row r="7290" spans="3:7">
      <c r="C7290" s="49">
        <f t="shared" si="115"/>
        <v>10</v>
      </c>
      <c r="D7290" s="48">
        <v>42673</v>
      </c>
      <c r="E7290" s="47">
        <v>16</v>
      </c>
      <c r="F7290" s="47">
        <v>17931</v>
      </c>
      <c r="G7290" s="47">
        <v>14870</v>
      </c>
    </row>
    <row r="7291" spans="3:7">
      <c r="C7291" s="49">
        <f t="shared" si="115"/>
        <v>10</v>
      </c>
      <c r="D7291" s="48">
        <v>42673</v>
      </c>
      <c r="E7291" s="47">
        <v>17</v>
      </c>
      <c r="F7291" s="47">
        <v>17903</v>
      </c>
      <c r="G7291" s="47">
        <v>15409</v>
      </c>
    </row>
    <row r="7292" spans="3:7">
      <c r="C7292" s="49">
        <f t="shared" si="115"/>
        <v>10</v>
      </c>
      <c r="D7292" s="48">
        <v>42673</v>
      </c>
      <c r="E7292" s="47">
        <v>18</v>
      </c>
      <c r="F7292" s="47">
        <v>18384</v>
      </c>
      <c r="G7292" s="47">
        <v>16088</v>
      </c>
    </row>
    <row r="7293" spans="3:7">
      <c r="C7293" s="49">
        <f t="shared" si="115"/>
        <v>10</v>
      </c>
      <c r="D7293" s="48">
        <v>42673</v>
      </c>
      <c r="E7293" s="47">
        <v>19</v>
      </c>
      <c r="F7293" s="47">
        <v>18659</v>
      </c>
      <c r="G7293" s="47">
        <v>16247</v>
      </c>
    </row>
    <row r="7294" spans="3:7">
      <c r="C7294" s="49">
        <f t="shared" si="115"/>
        <v>10</v>
      </c>
      <c r="D7294" s="48">
        <v>42673</v>
      </c>
      <c r="E7294" s="47">
        <v>20</v>
      </c>
      <c r="F7294" s="47">
        <v>18666</v>
      </c>
      <c r="G7294" s="47">
        <v>15844</v>
      </c>
    </row>
    <row r="7295" spans="3:7">
      <c r="C7295" s="49">
        <f t="shared" si="115"/>
        <v>10</v>
      </c>
      <c r="D7295" s="48">
        <v>42673</v>
      </c>
      <c r="E7295" s="47">
        <v>21</v>
      </c>
      <c r="F7295" s="47">
        <v>18188</v>
      </c>
      <c r="G7295" s="47">
        <v>15265</v>
      </c>
    </row>
    <row r="7296" spans="3:7">
      <c r="C7296" s="49">
        <f t="shared" si="115"/>
        <v>10</v>
      </c>
      <c r="D7296" s="48">
        <v>42673</v>
      </c>
      <c r="E7296" s="47">
        <v>22</v>
      </c>
      <c r="F7296" s="47">
        <v>17387</v>
      </c>
      <c r="G7296" s="47">
        <v>14469</v>
      </c>
    </row>
    <row r="7297" spans="3:7">
      <c r="C7297" s="49">
        <f t="shared" si="115"/>
        <v>10</v>
      </c>
      <c r="D7297" s="48">
        <v>42673</v>
      </c>
      <c r="E7297" s="47">
        <v>23</v>
      </c>
      <c r="F7297" s="47">
        <v>16507</v>
      </c>
      <c r="G7297" s="47">
        <v>13569</v>
      </c>
    </row>
    <row r="7298" spans="3:7">
      <c r="C7298" s="49">
        <f t="shared" si="115"/>
        <v>10</v>
      </c>
      <c r="D7298" s="48">
        <v>42673</v>
      </c>
      <c r="E7298" s="47">
        <v>24</v>
      </c>
      <c r="F7298" s="47">
        <v>15408</v>
      </c>
      <c r="G7298" s="47">
        <v>12815</v>
      </c>
    </row>
    <row r="7299" spans="3:7">
      <c r="C7299" s="49">
        <f t="shared" si="115"/>
        <v>10</v>
      </c>
      <c r="D7299" s="48">
        <v>42674</v>
      </c>
      <c r="E7299" s="47">
        <v>1</v>
      </c>
      <c r="F7299" s="47">
        <v>15115</v>
      </c>
      <c r="G7299" s="47">
        <v>12469</v>
      </c>
    </row>
    <row r="7300" spans="3:7">
      <c r="C7300" s="49">
        <f t="shared" ref="C7300:C7363" si="116">MONTH(D7300)</f>
        <v>10</v>
      </c>
      <c r="D7300" s="48">
        <v>42674</v>
      </c>
      <c r="E7300" s="47">
        <v>2</v>
      </c>
      <c r="F7300" s="47">
        <v>14817</v>
      </c>
      <c r="G7300" s="47">
        <v>12333</v>
      </c>
    </row>
    <row r="7301" spans="3:7">
      <c r="C7301" s="49">
        <f t="shared" si="116"/>
        <v>10</v>
      </c>
      <c r="D7301" s="48">
        <v>42674</v>
      </c>
      <c r="E7301" s="47">
        <v>3</v>
      </c>
      <c r="F7301" s="47">
        <v>14916</v>
      </c>
      <c r="G7301" s="47">
        <v>12301</v>
      </c>
    </row>
    <row r="7302" spans="3:7">
      <c r="C7302" s="49">
        <f t="shared" si="116"/>
        <v>10</v>
      </c>
      <c r="D7302" s="48">
        <v>42674</v>
      </c>
      <c r="E7302" s="47">
        <v>4</v>
      </c>
      <c r="F7302" s="47">
        <v>14989</v>
      </c>
      <c r="G7302" s="47">
        <v>12464</v>
      </c>
    </row>
    <row r="7303" spans="3:7">
      <c r="C7303" s="49">
        <f t="shared" si="116"/>
        <v>10</v>
      </c>
      <c r="D7303" s="48">
        <v>42674</v>
      </c>
      <c r="E7303" s="47">
        <v>5</v>
      </c>
      <c r="F7303" s="47">
        <v>15467</v>
      </c>
      <c r="G7303" s="47">
        <v>13103</v>
      </c>
    </row>
    <row r="7304" spans="3:7">
      <c r="C7304" s="49">
        <f t="shared" si="116"/>
        <v>10</v>
      </c>
      <c r="D7304" s="48">
        <v>42674</v>
      </c>
      <c r="E7304" s="47">
        <v>6</v>
      </c>
      <c r="F7304" s="47">
        <v>16931</v>
      </c>
      <c r="G7304" s="47">
        <v>14453</v>
      </c>
    </row>
    <row r="7305" spans="3:7">
      <c r="C7305" s="49">
        <f t="shared" si="116"/>
        <v>10</v>
      </c>
      <c r="D7305" s="48">
        <v>42674</v>
      </c>
      <c r="E7305" s="47">
        <v>7</v>
      </c>
      <c r="F7305" s="47">
        <v>18332</v>
      </c>
      <c r="G7305" s="47">
        <v>16174</v>
      </c>
    </row>
    <row r="7306" spans="3:7">
      <c r="C7306" s="49">
        <f t="shared" si="116"/>
        <v>10</v>
      </c>
      <c r="D7306" s="48">
        <v>42674</v>
      </c>
      <c r="E7306" s="47">
        <v>8</v>
      </c>
      <c r="F7306" s="47">
        <v>18452</v>
      </c>
      <c r="G7306" s="47">
        <v>16278</v>
      </c>
    </row>
    <row r="7307" spans="3:7">
      <c r="C7307" s="49">
        <f t="shared" si="116"/>
        <v>10</v>
      </c>
      <c r="D7307" s="48">
        <v>42674</v>
      </c>
      <c r="E7307" s="47">
        <v>9</v>
      </c>
      <c r="F7307" s="47">
        <v>18297</v>
      </c>
      <c r="G7307" s="47">
        <v>15807</v>
      </c>
    </row>
    <row r="7308" spans="3:7">
      <c r="C7308" s="49">
        <f t="shared" si="116"/>
        <v>10</v>
      </c>
      <c r="D7308" s="48">
        <v>42674</v>
      </c>
      <c r="E7308" s="47">
        <v>10</v>
      </c>
      <c r="F7308" s="47">
        <v>18273</v>
      </c>
      <c r="G7308" s="47">
        <v>15459</v>
      </c>
    </row>
    <row r="7309" spans="3:7">
      <c r="C7309" s="49">
        <f t="shared" si="116"/>
        <v>10</v>
      </c>
      <c r="D7309" s="48">
        <v>42674</v>
      </c>
      <c r="E7309" s="47">
        <v>11</v>
      </c>
      <c r="F7309" s="47">
        <v>18055</v>
      </c>
      <c r="G7309" s="47">
        <v>15498</v>
      </c>
    </row>
    <row r="7310" spans="3:7">
      <c r="C7310" s="49">
        <f t="shared" si="116"/>
        <v>10</v>
      </c>
      <c r="D7310" s="48">
        <v>42674</v>
      </c>
      <c r="E7310" s="47">
        <v>12</v>
      </c>
      <c r="F7310" s="47">
        <v>17881</v>
      </c>
      <c r="G7310" s="47">
        <v>15341</v>
      </c>
    </row>
    <row r="7311" spans="3:7">
      <c r="C7311" s="49">
        <f t="shared" si="116"/>
        <v>10</v>
      </c>
      <c r="D7311" s="48">
        <v>42674</v>
      </c>
      <c r="E7311" s="47">
        <v>13</v>
      </c>
      <c r="F7311" s="47">
        <v>17733</v>
      </c>
      <c r="G7311" s="47">
        <v>15241</v>
      </c>
    </row>
    <row r="7312" spans="3:7">
      <c r="C7312" s="49">
        <f t="shared" si="116"/>
        <v>10</v>
      </c>
      <c r="D7312" s="48">
        <v>42674</v>
      </c>
      <c r="E7312" s="47">
        <v>14</v>
      </c>
      <c r="F7312" s="47">
        <v>17757</v>
      </c>
      <c r="G7312" s="47">
        <v>15236</v>
      </c>
    </row>
    <row r="7313" spans="3:7">
      <c r="C7313" s="49">
        <f t="shared" si="116"/>
        <v>10</v>
      </c>
      <c r="D7313" s="48">
        <v>42674</v>
      </c>
      <c r="E7313" s="47">
        <v>15</v>
      </c>
      <c r="F7313" s="47">
        <v>17825</v>
      </c>
      <c r="G7313" s="47">
        <v>15306</v>
      </c>
    </row>
    <row r="7314" spans="3:7">
      <c r="C7314" s="49">
        <f t="shared" si="116"/>
        <v>10</v>
      </c>
      <c r="D7314" s="48">
        <v>42674</v>
      </c>
      <c r="E7314" s="47">
        <v>16</v>
      </c>
      <c r="F7314" s="47">
        <v>18377</v>
      </c>
      <c r="G7314" s="47">
        <v>15855</v>
      </c>
    </row>
    <row r="7315" spans="3:7">
      <c r="C7315" s="49">
        <f t="shared" si="116"/>
        <v>10</v>
      </c>
      <c r="D7315" s="48">
        <v>42674</v>
      </c>
      <c r="E7315" s="47">
        <v>17</v>
      </c>
      <c r="F7315" s="47">
        <v>18890</v>
      </c>
      <c r="G7315" s="47">
        <v>16351</v>
      </c>
    </row>
    <row r="7316" spans="3:7">
      <c r="C7316" s="49">
        <f t="shared" si="116"/>
        <v>10</v>
      </c>
      <c r="D7316" s="48">
        <v>42674</v>
      </c>
      <c r="E7316" s="47">
        <v>18</v>
      </c>
      <c r="F7316" s="47">
        <v>19247</v>
      </c>
      <c r="G7316" s="47">
        <v>16847</v>
      </c>
    </row>
    <row r="7317" spans="3:7">
      <c r="C7317" s="49">
        <f t="shared" si="116"/>
        <v>10</v>
      </c>
      <c r="D7317" s="48">
        <v>42674</v>
      </c>
      <c r="E7317" s="47">
        <v>19</v>
      </c>
      <c r="F7317" s="47">
        <v>19218</v>
      </c>
      <c r="G7317" s="47">
        <v>16686</v>
      </c>
    </row>
    <row r="7318" spans="3:7">
      <c r="C7318" s="49">
        <f t="shared" si="116"/>
        <v>10</v>
      </c>
      <c r="D7318" s="48">
        <v>42674</v>
      </c>
      <c r="E7318" s="47">
        <v>20</v>
      </c>
      <c r="F7318" s="47">
        <v>18905</v>
      </c>
      <c r="G7318" s="47">
        <v>16411</v>
      </c>
    </row>
    <row r="7319" spans="3:7">
      <c r="C7319" s="49">
        <f t="shared" si="116"/>
        <v>10</v>
      </c>
      <c r="D7319" s="48">
        <v>42674</v>
      </c>
      <c r="E7319" s="47">
        <v>21</v>
      </c>
      <c r="F7319" s="47">
        <v>18072</v>
      </c>
      <c r="G7319" s="47">
        <v>15754</v>
      </c>
    </row>
    <row r="7320" spans="3:7">
      <c r="C7320" s="49">
        <f t="shared" si="116"/>
        <v>10</v>
      </c>
      <c r="D7320" s="48">
        <v>42674</v>
      </c>
      <c r="E7320" s="47">
        <v>22</v>
      </c>
      <c r="F7320" s="47">
        <v>17456</v>
      </c>
      <c r="G7320" s="47">
        <v>14945</v>
      </c>
    </row>
    <row r="7321" spans="3:7">
      <c r="C7321" s="49">
        <f t="shared" si="116"/>
        <v>10</v>
      </c>
      <c r="D7321" s="48">
        <v>42674</v>
      </c>
      <c r="E7321" s="47">
        <v>23</v>
      </c>
      <c r="F7321" s="47">
        <v>16083</v>
      </c>
      <c r="G7321" s="47">
        <v>13865</v>
      </c>
    </row>
    <row r="7322" spans="3:7">
      <c r="C7322" s="49">
        <f t="shared" si="116"/>
        <v>10</v>
      </c>
      <c r="D7322" s="48">
        <v>42674</v>
      </c>
      <c r="E7322" s="47">
        <v>24</v>
      </c>
      <c r="F7322" s="47">
        <v>15173</v>
      </c>
      <c r="G7322" s="47">
        <v>13070</v>
      </c>
    </row>
    <row r="7323" spans="3:7">
      <c r="C7323" s="49">
        <f t="shared" si="116"/>
        <v>11</v>
      </c>
      <c r="D7323" s="48">
        <v>42675</v>
      </c>
      <c r="E7323" s="47">
        <v>1</v>
      </c>
      <c r="F7323" s="47">
        <v>15151</v>
      </c>
      <c r="G7323" s="47">
        <v>12641</v>
      </c>
    </row>
    <row r="7324" spans="3:7">
      <c r="C7324" s="49">
        <f t="shared" si="116"/>
        <v>11</v>
      </c>
      <c r="D7324" s="48">
        <v>42675</v>
      </c>
      <c r="E7324" s="47">
        <v>2</v>
      </c>
      <c r="F7324" s="47">
        <v>14733</v>
      </c>
      <c r="G7324" s="47">
        <v>12414</v>
      </c>
    </row>
    <row r="7325" spans="3:7">
      <c r="C7325" s="49">
        <f t="shared" si="116"/>
        <v>11</v>
      </c>
      <c r="D7325" s="48">
        <v>42675</v>
      </c>
      <c r="E7325" s="47">
        <v>3</v>
      </c>
      <c r="F7325" s="47">
        <v>14818</v>
      </c>
      <c r="G7325" s="47">
        <v>12308</v>
      </c>
    </row>
    <row r="7326" spans="3:7">
      <c r="C7326" s="49">
        <f t="shared" si="116"/>
        <v>11</v>
      </c>
      <c r="D7326" s="48">
        <v>42675</v>
      </c>
      <c r="E7326" s="47">
        <v>4</v>
      </c>
      <c r="F7326" s="47">
        <v>14788</v>
      </c>
      <c r="G7326" s="47">
        <v>12398</v>
      </c>
    </row>
    <row r="7327" spans="3:7">
      <c r="C7327" s="49">
        <f t="shared" si="116"/>
        <v>11</v>
      </c>
      <c r="D7327" s="48">
        <v>42675</v>
      </c>
      <c r="E7327" s="47">
        <v>5</v>
      </c>
      <c r="F7327" s="47">
        <v>15247</v>
      </c>
      <c r="G7327" s="47">
        <v>12897</v>
      </c>
    </row>
    <row r="7328" spans="3:7">
      <c r="C7328" s="49">
        <f t="shared" si="116"/>
        <v>11</v>
      </c>
      <c r="D7328" s="48">
        <v>42675</v>
      </c>
      <c r="E7328" s="47">
        <v>6</v>
      </c>
      <c r="F7328" s="47">
        <v>16477</v>
      </c>
      <c r="G7328" s="47">
        <v>14304</v>
      </c>
    </row>
    <row r="7329" spans="3:7">
      <c r="C7329" s="49">
        <f t="shared" si="116"/>
        <v>11</v>
      </c>
      <c r="D7329" s="48">
        <v>42675</v>
      </c>
      <c r="E7329" s="47">
        <v>7</v>
      </c>
      <c r="F7329" s="47">
        <v>17545</v>
      </c>
      <c r="G7329" s="47">
        <v>15942</v>
      </c>
    </row>
    <row r="7330" spans="3:7">
      <c r="C7330" s="49">
        <f t="shared" si="116"/>
        <v>11</v>
      </c>
      <c r="D7330" s="48">
        <v>42675</v>
      </c>
      <c r="E7330" s="47">
        <v>8</v>
      </c>
      <c r="F7330" s="47">
        <v>17668</v>
      </c>
      <c r="G7330" s="47">
        <v>16177</v>
      </c>
    </row>
    <row r="7331" spans="3:7">
      <c r="C7331" s="49">
        <f t="shared" si="116"/>
        <v>11</v>
      </c>
      <c r="D7331" s="48">
        <v>42675</v>
      </c>
      <c r="E7331" s="47">
        <v>9</v>
      </c>
      <c r="F7331" s="47">
        <v>17747</v>
      </c>
      <c r="G7331" s="47">
        <v>15647</v>
      </c>
    </row>
    <row r="7332" spans="3:7">
      <c r="C7332" s="49">
        <f t="shared" si="116"/>
        <v>11</v>
      </c>
      <c r="D7332" s="48">
        <v>42675</v>
      </c>
      <c r="E7332" s="47">
        <v>10</v>
      </c>
      <c r="F7332" s="47">
        <v>17770</v>
      </c>
      <c r="G7332" s="47">
        <v>15504</v>
      </c>
    </row>
    <row r="7333" spans="3:7">
      <c r="C7333" s="49">
        <f t="shared" si="116"/>
        <v>11</v>
      </c>
      <c r="D7333" s="48">
        <v>42675</v>
      </c>
      <c r="E7333" s="47">
        <v>11</v>
      </c>
      <c r="F7333" s="47">
        <v>17695</v>
      </c>
      <c r="G7333" s="47">
        <v>15372</v>
      </c>
    </row>
    <row r="7334" spans="3:7">
      <c r="C7334" s="49">
        <f t="shared" si="116"/>
        <v>11</v>
      </c>
      <c r="D7334" s="48">
        <v>42675</v>
      </c>
      <c r="E7334" s="47">
        <v>12</v>
      </c>
      <c r="F7334" s="47">
        <v>17510</v>
      </c>
      <c r="G7334" s="47">
        <v>15247</v>
      </c>
    </row>
    <row r="7335" spans="3:7">
      <c r="C7335" s="49">
        <f t="shared" si="116"/>
        <v>11</v>
      </c>
      <c r="D7335" s="48">
        <v>42675</v>
      </c>
      <c r="E7335" s="47">
        <v>13</v>
      </c>
      <c r="F7335" s="47">
        <v>17644</v>
      </c>
      <c r="G7335" s="47">
        <v>15388</v>
      </c>
    </row>
    <row r="7336" spans="3:7">
      <c r="C7336" s="49">
        <f t="shared" si="116"/>
        <v>11</v>
      </c>
      <c r="D7336" s="48">
        <v>42675</v>
      </c>
      <c r="E7336" s="47">
        <v>14</v>
      </c>
      <c r="F7336" s="47">
        <v>17625</v>
      </c>
      <c r="G7336" s="47">
        <v>15370</v>
      </c>
    </row>
    <row r="7337" spans="3:7">
      <c r="C7337" s="49">
        <f t="shared" si="116"/>
        <v>11</v>
      </c>
      <c r="D7337" s="48">
        <v>42675</v>
      </c>
      <c r="E7337" s="47">
        <v>15</v>
      </c>
      <c r="F7337" s="47">
        <v>17674</v>
      </c>
      <c r="G7337" s="47">
        <v>15395</v>
      </c>
    </row>
    <row r="7338" spans="3:7">
      <c r="C7338" s="49">
        <f t="shared" si="116"/>
        <v>11</v>
      </c>
      <c r="D7338" s="48">
        <v>42675</v>
      </c>
      <c r="E7338" s="47">
        <v>16</v>
      </c>
      <c r="F7338" s="47">
        <v>18098</v>
      </c>
      <c r="G7338" s="47">
        <v>15745</v>
      </c>
    </row>
    <row r="7339" spans="3:7">
      <c r="C7339" s="49">
        <f t="shared" si="116"/>
        <v>11</v>
      </c>
      <c r="D7339" s="48">
        <v>42675</v>
      </c>
      <c r="E7339" s="47">
        <v>17</v>
      </c>
      <c r="F7339" s="47">
        <v>18458</v>
      </c>
      <c r="G7339" s="47">
        <v>16260</v>
      </c>
    </row>
    <row r="7340" spans="3:7">
      <c r="C7340" s="49">
        <f t="shared" si="116"/>
        <v>11</v>
      </c>
      <c r="D7340" s="48">
        <v>42675</v>
      </c>
      <c r="E7340" s="47">
        <v>18</v>
      </c>
      <c r="F7340" s="47">
        <v>19002</v>
      </c>
      <c r="G7340" s="47">
        <v>16685</v>
      </c>
    </row>
    <row r="7341" spans="3:7">
      <c r="C7341" s="49">
        <f t="shared" si="116"/>
        <v>11</v>
      </c>
      <c r="D7341" s="48">
        <v>42675</v>
      </c>
      <c r="E7341" s="47">
        <v>19</v>
      </c>
      <c r="F7341" s="47">
        <v>19049</v>
      </c>
      <c r="G7341" s="47">
        <v>16890</v>
      </c>
    </row>
    <row r="7342" spans="3:7">
      <c r="C7342" s="49">
        <f t="shared" si="116"/>
        <v>11</v>
      </c>
      <c r="D7342" s="48">
        <v>42675</v>
      </c>
      <c r="E7342" s="47">
        <v>20</v>
      </c>
      <c r="F7342" s="47">
        <v>18438</v>
      </c>
      <c r="G7342" s="47">
        <v>16357</v>
      </c>
    </row>
    <row r="7343" spans="3:7">
      <c r="C7343" s="49">
        <f t="shared" si="116"/>
        <v>11</v>
      </c>
      <c r="D7343" s="48">
        <v>42675</v>
      </c>
      <c r="E7343" s="47">
        <v>21</v>
      </c>
      <c r="F7343" s="47">
        <v>17791</v>
      </c>
      <c r="G7343" s="47">
        <v>15690</v>
      </c>
    </row>
    <row r="7344" spans="3:7">
      <c r="C7344" s="49">
        <f t="shared" si="116"/>
        <v>11</v>
      </c>
      <c r="D7344" s="48">
        <v>42675</v>
      </c>
      <c r="E7344" s="47">
        <v>22</v>
      </c>
      <c r="F7344" s="47">
        <v>16690</v>
      </c>
      <c r="G7344" s="47">
        <v>14522</v>
      </c>
    </row>
    <row r="7345" spans="3:7">
      <c r="C7345" s="49">
        <f t="shared" si="116"/>
        <v>11</v>
      </c>
      <c r="D7345" s="48">
        <v>42675</v>
      </c>
      <c r="E7345" s="47">
        <v>23</v>
      </c>
      <c r="F7345" s="47">
        <v>15784</v>
      </c>
      <c r="G7345" s="47">
        <v>13547</v>
      </c>
    </row>
    <row r="7346" spans="3:7">
      <c r="C7346" s="49">
        <f t="shared" si="116"/>
        <v>11</v>
      </c>
      <c r="D7346" s="48">
        <v>42675</v>
      </c>
      <c r="E7346" s="47">
        <v>24</v>
      </c>
      <c r="F7346" s="47">
        <v>14983</v>
      </c>
      <c r="G7346" s="47">
        <v>12698</v>
      </c>
    </row>
    <row r="7347" spans="3:7">
      <c r="C7347" s="49">
        <f t="shared" si="116"/>
        <v>11</v>
      </c>
      <c r="D7347" s="48">
        <v>42676</v>
      </c>
      <c r="E7347" s="47">
        <v>1</v>
      </c>
      <c r="F7347" s="47">
        <v>14499</v>
      </c>
      <c r="G7347" s="47">
        <v>12310</v>
      </c>
    </row>
    <row r="7348" spans="3:7">
      <c r="C7348" s="49">
        <f t="shared" si="116"/>
        <v>11</v>
      </c>
      <c r="D7348" s="48">
        <v>42676</v>
      </c>
      <c r="E7348" s="47">
        <v>2</v>
      </c>
      <c r="F7348" s="47">
        <v>14441</v>
      </c>
      <c r="G7348" s="47">
        <v>12050</v>
      </c>
    </row>
    <row r="7349" spans="3:7">
      <c r="C7349" s="49">
        <f t="shared" si="116"/>
        <v>11</v>
      </c>
      <c r="D7349" s="48">
        <v>42676</v>
      </c>
      <c r="E7349" s="47">
        <v>3</v>
      </c>
      <c r="F7349" s="47">
        <v>14219</v>
      </c>
      <c r="G7349" s="47">
        <v>11908</v>
      </c>
    </row>
    <row r="7350" spans="3:7">
      <c r="C7350" s="49">
        <f t="shared" si="116"/>
        <v>11</v>
      </c>
      <c r="D7350" s="48">
        <v>42676</v>
      </c>
      <c r="E7350" s="47">
        <v>4</v>
      </c>
      <c r="F7350" s="47">
        <v>14217</v>
      </c>
      <c r="G7350" s="47">
        <v>11989</v>
      </c>
    </row>
    <row r="7351" spans="3:7">
      <c r="C7351" s="49">
        <f t="shared" si="116"/>
        <v>11</v>
      </c>
      <c r="D7351" s="48">
        <v>42676</v>
      </c>
      <c r="E7351" s="47">
        <v>5</v>
      </c>
      <c r="F7351" s="47">
        <v>14822</v>
      </c>
      <c r="G7351" s="47">
        <v>12508</v>
      </c>
    </row>
    <row r="7352" spans="3:7">
      <c r="C7352" s="49">
        <f t="shared" si="116"/>
        <v>11</v>
      </c>
      <c r="D7352" s="48">
        <v>42676</v>
      </c>
      <c r="E7352" s="47">
        <v>6</v>
      </c>
      <c r="F7352" s="47">
        <v>16243</v>
      </c>
      <c r="G7352" s="47">
        <v>13906</v>
      </c>
    </row>
    <row r="7353" spans="3:7">
      <c r="C7353" s="49">
        <f t="shared" si="116"/>
        <v>11</v>
      </c>
      <c r="D7353" s="48">
        <v>42676</v>
      </c>
      <c r="E7353" s="47">
        <v>7</v>
      </c>
      <c r="F7353" s="47">
        <v>17600</v>
      </c>
      <c r="G7353" s="47">
        <v>15599</v>
      </c>
    </row>
    <row r="7354" spans="3:7">
      <c r="C7354" s="49">
        <f t="shared" si="116"/>
        <v>11</v>
      </c>
      <c r="D7354" s="48">
        <v>42676</v>
      </c>
      <c r="E7354" s="47">
        <v>8</v>
      </c>
      <c r="F7354" s="47">
        <v>17966</v>
      </c>
      <c r="G7354" s="47">
        <v>16000</v>
      </c>
    </row>
    <row r="7355" spans="3:7">
      <c r="C7355" s="49">
        <f t="shared" si="116"/>
        <v>11</v>
      </c>
      <c r="D7355" s="48">
        <v>42676</v>
      </c>
      <c r="E7355" s="47">
        <v>9</v>
      </c>
      <c r="F7355" s="47">
        <v>17742</v>
      </c>
      <c r="G7355" s="47">
        <v>15639</v>
      </c>
    </row>
    <row r="7356" spans="3:7">
      <c r="C7356" s="49">
        <f t="shared" si="116"/>
        <v>11</v>
      </c>
      <c r="D7356" s="48">
        <v>42676</v>
      </c>
      <c r="E7356" s="47">
        <v>10</v>
      </c>
      <c r="F7356" s="47">
        <v>17658</v>
      </c>
      <c r="G7356" s="47">
        <v>15603</v>
      </c>
    </row>
    <row r="7357" spans="3:7">
      <c r="C7357" s="49">
        <f t="shared" si="116"/>
        <v>11</v>
      </c>
      <c r="D7357" s="48">
        <v>42676</v>
      </c>
      <c r="E7357" s="47">
        <v>11</v>
      </c>
      <c r="F7357" s="47">
        <v>17070</v>
      </c>
      <c r="G7357" s="47">
        <v>15499</v>
      </c>
    </row>
    <row r="7358" spans="3:7">
      <c r="C7358" s="49">
        <f t="shared" si="116"/>
        <v>11</v>
      </c>
      <c r="D7358" s="48">
        <v>42676</v>
      </c>
      <c r="E7358" s="47">
        <v>12</v>
      </c>
      <c r="F7358" s="47">
        <v>16771</v>
      </c>
      <c r="G7358" s="47">
        <v>15298</v>
      </c>
    </row>
    <row r="7359" spans="3:7">
      <c r="C7359" s="49">
        <f t="shared" si="116"/>
        <v>11</v>
      </c>
      <c r="D7359" s="48">
        <v>42676</v>
      </c>
      <c r="E7359" s="47">
        <v>13</v>
      </c>
      <c r="F7359" s="47">
        <v>17258</v>
      </c>
      <c r="G7359" s="47">
        <v>15340</v>
      </c>
    </row>
    <row r="7360" spans="3:7">
      <c r="C7360" s="49">
        <f t="shared" si="116"/>
        <v>11</v>
      </c>
      <c r="D7360" s="48">
        <v>42676</v>
      </c>
      <c r="E7360" s="47">
        <v>14</v>
      </c>
      <c r="F7360" s="47">
        <v>17144</v>
      </c>
      <c r="G7360" s="47">
        <v>15200</v>
      </c>
    </row>
    <row r="7361" spans="3:7">
      <c r="C7361" s="49">
        <f t="shared" si="116"/>
        <v>11</v>
      </c>
      <c r="D7361" s="48">
        <v>42676</v>
      </c>
      <c r="E7361" s="47">
        <v>15</v>
      </c>
      <c r="F7361" s="47">
        <v>17446</v>
      </c>
      <c r="G7361" s="47">
        <v>15485</v>
      </c>
    </row>
    <row r="7362" spans="3:7">
      <c r="C7362" s="49">
        <f t="shared" si="116"/>
        <v>11</v>
      </c>
      <c r="D7362" s="48">
        <v>42676</v>
      </c>
      <c r="E7362" s="47">
        <v>16</v>
      </c>
      <c r="F7362" s="47">
        <v>18344</v>
      </c>
      <c r="G7362" s="47">
        <v>16255</v>
      </c>
    </row>
    <row r="7363" spans="3:7">
      <c r="C7363" s="49">
        <f t="shared" si="116"/>
        <v>11</v>
      </c>
      <c r="D7363" s="48">
        <v>42676</v>
      </c>
      <c r="E7363" s="47">
        <v>17</v>
      </c>
      <c r="F7363" s="47">
        <v>18950</v>
      </c>
      <c r="G7363" s="47">
        <v>16808</v>
      </c>
    </row>
    <row r="7364" spans="3:7">
      <c r="C7364" s="49">
        <f t="shared" ref="C7364:C7427" si="117">MONTH(D7364)</f>
        <v>11</v>
      </c>
      <c r="D7364" s="48">
        <v>42676</v>
      </c>
      <c r="E7364" s="47">
        <v>18</v>
      </c>
      <c r="F7364" s="47">
        <v>19359</v>
      </c>
      <c r="G7364" s="47">
        <v>17213</v>
      </c>
    </row>
    <row r="7365" spans="3:7">
      <c r="C7365" s="49">
        <f t="shared" si="117"/>
        <v>11</v>
      </c>
      <c r="D7365" s="48">
        <v>42676</v>
      </c>
      <c r="E7365" s="47">
        <v>19</v>
      </c>
      <c r="F7365" s="47">
        <v>19294</v>
      </c>
      <c r="G7365" s="47">
        <v>17082</v>
      </c>
    </row>
    <row r="7366" spans="3:7">
      <c r="C7366" s="49">
        <f t="shared" si="117"/>
        <v>11</v>
      </c>
      <c r="D7366" s="48">
        <v>42676</v>
      </c>
      <c r="E7366" s="47">
        <v>20</v>
      </c>
      <c r="F7366" s="47">
        <v>18973</v>
      </c>
      <c r="G7366" s="47">
        <v>16867</v>
      </c>
    </row>
    <row r="7367" spans="3:7">
      <c r="C7367" s="49">
        <f t="shared" si="117"/>
        <v>11</v>
      </c>
      <c r="D7367" s="48">
        <v>42676</v>
      </c>
      <c r="E7367" s="47">
        <v>21</v>
      </c>
      <c r="F7367" s="47">
        <v>18032</v>
      </c>
      <c r="G7367" s="47">
        <v>16109</v>
      </c>
    </row>
    <row r="7368" spans="3:7">
      <c r="C7368" s="49">
        <f t="shared" si="117"/>
        <v>11</v>
      </c>
      <c r="D7368" s="48">
        <v>42676</v>
      </c>
      <c r="E7368" s="47">
        <v>22</v>
      </c>
      <c r="F7368" s="47">
        <v>16969</v>
      </c>
      <c r="G7368" s="47">
        <v>15012</v>
      </c>
    </row>
    <row r="7369" spans="3:7">
      <c r="C7369" s="49">
        <f t="shared" si="117"/>
        <v>11</v>
      </c>
      <c r="D7369" s="48">
        <v>42676</v>
      </c>
      <c r="E7369" s="47">
        <v>23</v>
      </c>
      <c r="F7369" s="47">
        <v>16224</v>
      </c>
      <c r="G7369" s="47">
        <v>13819</v>
      </c>
    </row>
    <row r="7370" spans="3:7">
      <c r="C7370" s="49">
        <f t="shared" si="117"/>
        <v>11</v>
      </c>
      <c r="D7370" s="48">
        <v>42676</v>
      </c>
      <c r="E7370" s="47">
        <v>24</v>
      </c>
      <c r="F7370" s="47">
        <v>15047</v>
      </c>
      <c r="G7370" s="47">
        <v>12958</v>
      </c>
    </row>
    <row r="7371" spans="3:7">
      <c r="C7371" s="49">
        <f t="shared" si="117"/>
        <v>11</v>
      </c>
      <c r="D7371" s="48">
        <v>42677</v>
      </c>
      <c r="E7371" s="47">
        <v>1</v>
      </c>
      <c r="F7371" s="47">
        <v>14767</v>
      </c>
      <c r="G7371" s="47">
        <v>12455</v>
      </c>
    </row>
    <row r="7372" spans="3:7">
      <c r="C7372" s="49">
        <f t="shared" si="117"/>
        <v>11</v>
      </c>
      <c r="D7372" s="48">
        <v>42677</v>
      </c>
      <c r="E7372" s="47">
        <v>2</v>
      </c>
      <c r="F7372" s="47">
        <v>14499</v>
      </c>
      <c r="G7372" s="47">
        <v>12171</v>
      </c>
    </row>
    <row r="7373" spans="3:7">
      <c r="C7373" s="49">
        <f t="shared" si="117"/>
        <v>11</v>
      </c>
      <c r="D7373" s="48">
        <v>42677</v>
      </c>
      <c r="E7373" s="47">
        <v>3</v>
      </c>
      <c r="F7373" s="47">
        <v>14200</v>
      </c>
      <c r="G7373" s="47">
        <v>12046</v>
      </c>
    </row>
    <row r="7374" spans="3:7">
      <c r="C7374" s="49">
        <f t="shared" si="117"/>
        <v>11</v>
      </c>
      <c r="D7374" s="48">
        <v>42677</v>
      </c>
      <c r="E7374" s="47">
        <v>4</v>
      </c>
      <c r="F7374" s="47">
        <v>14262</v>
      </c>
      <c r="G7374" s="47">
        <v>12094</v>
      </c>
    </row>
    <row r="7375" spans="3:7">
      <c r="C7375" s="49">
        <f t="shared" si="117"/>
        <v>11</v>
      </c>
      <c r="D7375" s="48">
        <v>42677</v>
      </c>
      <c r="E7375" s="47">
        <v>5</v>
      </c>
      <c r="F7375" s="47">
        <v>14722</v>
      </c>
      <c r="G7375" s="47">
        <v>12595</v>
      </c>
    </row>
    <row r="7376" spans="3:7">
      <c r="C7376" s="49">
        <f t="shared" si="117"/>
        <v>11</v>
      </c>
      <c r="D7376" s="48">
        <v>42677</v>
      </c>
      <c r="E7376" s="47">
        <v>6</v>
      </c>
      <c r="F7376" s="47">
        <v>16067</v>
      </c>
      <c r="G7376" s="47">
        <v>13867</v>
      </c>
    </row>
    <row r="7377" spans="3:7">
      <c r="C7377" s="49">
        <f t="shared" si="117"/>
        <v>11</v>
      </c>
      <c r="D7377" s="48">
        <v>42677</v>
      </c>
      <c r="E7377" s="47">
        <v>7</v>
      </c>
      <c r="F7377" s="47">
        <v>17865</v>
      </c>
      <c r="G7377" s="47">
        <v>15630</v>
      </c>
    </row>
    <row r="7378" spans="3:7">
      <c r="C7378" s="49">
        <f t="shared" si="117"/>
        <v>11</v>
      </c>
      <c r="D7378" s="48">
        <v>42677</v>
      </c>
      <c r="E7378" s="47">
        <v>8</v>
      </c>
      <c r="F7378" s="47">
        <v>18112</v>
      </c>
      <c r="G7378" s="47">
        <v>16126</v>
      </c>
    </row>
    <row r="7379" spans="3:7">
      <c r="C7379" s="49">
        <f t="shared" si="117"/>
        <v>11</v>
      </c>
      <c r="D7379" s="48">
        <v>42677</v>
      </c>
      <c r="E7379" s="47">
        <v>9</v>
      </c>
      <c r="F7379" s="47">
        <v>17481</v>
      </c>
      <c r="G7379" s="47">
        <v>15759</v>
      </c>
    </row>
    <row r="7380" spans="3:7">
      <c r="C7380" s="49">
        <f t="shared" si="117"/>
        <v>11</v>
      </c>
      <c r="D7380" s="48">
        <v>42677</v>
      </c>
      <c r="E7380" s="47">
        <v>10</v>
      </c>
      <c r="F7380" s="47">
        <v>17850</v>
      </c>
      <c r="G7380" s="47">
        <v>15679</v>
      </c>
    </row>
    <row r="7381" spans="3:7">
      <c r="C7381" s="49">
        <f t="shared" si="117"/>
        <v>11</v>
      </c>
      <c r="D7381" s="48">
        <v>42677</v>
      </c>
      <c r="E7381" s="47">
        <v>11</v>
      </c>
      <c r="F7381" s="47">
        <v>17919</v>
      </c>
      <c r="G7381" s="47">
        <v>15648</v>
      </c>
    </row>
    <row r="7382" spans="3:7">
      <c r="C7382" s="49">
        <f t="shared" si="117"/>
        <v>11</v>
      </c>
      <c r="D7382" s="48">
        <v>42677</v>
      </c>
      <c r="E7382" s="47">
        <v>12</v>
      </c>
      <c r="F7382" s="47">
        <v>17634</v>
      </c>
      <c r="G7382" s="47">
        <v>15401</v>
      </c>
    </row>
    <row r="7383" spans="3:7">
      <c r="C7383" s="49">
        <f t="shared" si="117"/>
        <v>11</v>
      </c>
      <c r="D7383" s="48">
        <v>42677</v>
      </c>
      <c r="E7383" s="47">
        <v>13</v>
      </c>
      <c r="F7383" s="47">
        <v>17637</v>
      </c>
      <c r="G7383" s="47">
        <v>15328</v>
      </c>
    </row>
    <row r="7384" spans="3:7">
      <c r="C7384" s="49">
        <f t="shared" si="117"/>
        <v>11</v>
      </c>
      <c r="D7384" s="48">
        <v>42677</v>
      </c>
      <c r="E7384" s="47">
        <v>14</v>
      </c>
      <c r="F7384" s="47">
        <v>17720</v>
      </c>
      <c r="G7384" s="47">
        <v>15333</v>
      </c>
    </row>
    <row r="7385" spans="3:7">
      <c r="C7385" s="49">
        <f t="shared" si="117"/>
        <v>11</v>
      </c>
      <c r="D7385" s="48">
        <v>42677</v>
      </c>
      <c r="E7385" s="47">
        <v>15</v>
      </c>
      <c r="F7385" s="47">
        <v>17687</v>
      </c>
      <c r="G7385" s="47">
        <v>15405</v>
      </c>
    </row>
    <row r="7386" spans="3:7">
      <c r="C7386" s="49">
        <f t="shared" si="117"/>
        <v>11</v>
      </c>
      <c r="D7386" s="48">
        <v>42677</v>
      </c>
      <c r="E7386" s="47">
        <v>16</v>
      </c>
      <c r="F7386" s="47">
        <v>18000</v>
      </c>
      <c r="G7386" s="47">
        <v>15840</v>
      </c>
    </row>
    <row r="7387" spans="3:7">
      <c r="C7387" s="49">
        <f t="shared" si="117"/>
        <v>11</v>
      </c>
      <c r="D7387" s="48">
        <v>42677</v>
      </c>
      <c r="E7387" s="47">
        <v>17</v>
      </c>
      <c r="F7387" s="47">
        <v>18403</v>
      </c>
      <c r="G7387" s="47">
        <v>16387</v>
      </c>
    </row>
    <row r="7388" spans="3:7">
      <c r="C7388" s="49">
        <f t="shared" si="117"/>
        <v>11</v>
      </c>
      <c r="D7388" s="48">
        <v>42677</v>
      </c>
      <c r="E7388" s="47">
        <v>18</v>
      </c>
      <c r="F7388" s="47">
        <v>18645</v>
      </c>
      <c r="G7388" s="47">
        <v>16864</v>
      </c>
    </row>
    <row r="7389" spans="3:7">
      <c r="C7389" s="49">
        <f t="shared" si="117"/>
        <v>11</v>
      </c>
      <c r="D7389" s="48">
        <v>42677</v>
      </c>
      <c r="E7389" s="47">
        <v>19</v>
      </c>
      <c r="F7389" s="47">
        <v>19133</v>
      </c>
      <c r="G7389" s="47">
        <v>17010</v>
      </c>
    </row>
    <row r="7390" spans="3:7">
      <c r="C7390" s="49">
        <f t="shared" si="117"/>
        <v>11</v>
      </c>
      <c r="D7390" s="48">
        <v>42677</v>
      </c>
      <c r="E7390" s="47">
        <v>20</v>
      </c>
      <c r="F7390" s="47">
        <v>19038</v>
      </c>
      <c r="G7390" s="47">
        <v>16753</v>
      </c>
    </row>
    <row r="7391" spans="3:7">
      <c r="C7391" s="49">
        <f t="shared" si="117"/>
        <v>11</v>
      </c>
      <c r="D7391" s="48">
        <v>42677</v>
      </c>
      <c r="E7391" s="47">
        <v>21</v>
      </c>
      <c r="F7391" s="47">
        <v>17987</v>
      </c>
      <c r="G7391" s="47">
        <v>15891</v>
      </c>
    </row>
    <row r="7392" spans="3:7">
      <c r="C7392" s="49">
        <f t="shared" si="117"/>
        <v>11</v>
      </c>
      <c r="D7392" s="48">
        <v>42677</v>
      </c>
      <c r="E7392" s="47">
        <v>22</v>
      </c>
      <c r="F7392" s="47">
        <v>17170</v>
      </c>
      <c r="G7392" s="47">
        <v>14961</v>
      </c>
    </row>
    <row r="7393" spans="3:7">
      <c r="C7393" s="49">
        <f t="shared" si="117"/>
        <v>11</v>
      </c>
      <c r="D7393" s="48">
        <v>42677</v>
      </c>
      <c r="E7393" s="47">
        <v>23</v>
      </c>
      <c r="F7393" s="47">
        <v>15800</v>
      </c>
      <c r="G7393" s="47">
        <v>13785</v>
      </c>
    </row>
    <row r="7394" spans="3:7">
      <c r="C7394" s="49">
        <f t="shared" si="117"/>
        <v>11</v>
      </c>
      <c r="D7394" s="48">
        <v>42677</v>
      </c>
      <c r="E7394" s="47">
        <v>24</v>
      </c>
      <c r="F7394" s="47">
        <v>15208</v>
      </c>
      <c r="G7394" s="47">
        <v>12897</v>
      </c>
    </row>
    <row r="7395" spans="3:7">
      <c r="C7395" s="49">
        <f t="shared" si="117"/>
        <v>11</v>
      </c>
      <c r="D7395" s="48">
        <v>42678</v>
      </c>
      <c r="E7395" s="47">
        <v>1</v>
      </c>
      <c r="F7395" s="47">
        <v>14852</v>
      </c>
      <c r="G7395" s="47">
        <v>12480</v>
      </c>
    </row>
    <row r="7396" spans="3:7">
      <c r="C7396" s="49">
        <f t="shared" si="117"/>
        <v>11</v>
      </c>
      <c r="D7396" s="48">
        <v>42678</v>
      </c>
      <c r="E7396" s="47">
        <v>2</v>
      </c>
      <c r="F7396" s="47">
        <v>14838</v>
      </c>
      <c r="G7396" s="47">
        <v>12163</v>
      </c>
    </row>
    <row r="7397" spans="3:7">
      <c r="C7397" s="49">
        <f t="shared" si="117"/>
        <v>11</v>
      </c>
      <c r="D7397" s="48">
        <v>42678</v>
      </c>
      <c r="E7397" s="47">
        <v>3</v>
      </c>
      <c r="F7397" s="47">
        <v>14644</v>
      </c>
      <c r="G7397" s="47">
        <v>12071</v>
      </c>
    </row>
    <row r="7398" spans="3:7">
      <c r="C7398" s="49">
        <f t="shared" si="117"/>
        <v>11</v>
      </c>
      <c r="D7398" s="48">
        <v>42678</v>
      </c>
      <c r="E7398" s="47">
        <v>4</v>
      </c>
      <c r="F7398" s="47">
        <v>14696</v>
      </c>
      <c r="G7398" s="47">
        <v>12178</v>
      </c>
    </row>
    <row r="7399" spans="3:7">
      <c r="C7399" s="49">
        <f t="shared" si="117"/>
        <v>11</v>
      </c>
      <c r="D7399" s="48">
        <v>42678</v>
      </c>
      <c r="E7399" s="47">
        <v>5</v>
      </c>
      <c r="F7399" s="47">
        <v>15259</v>
      </c>
      <c r="G7399" s="47">
        <v>12709</v>
      </c>
    </row>
    <row r="7400" spans="3:7">
      <c r="C7400" s="49">
        <f t="shared" si="117"/>
        <v>11</v>
      </c>
      <c r="D7400" s="48">
        <v>42678</v>
      </c>
      <c r="E7400" s="47">
        <v>6</v>
      </c>
      <c r="F7400" s="47">
        <v>16090</v>
      </c>
      <c r="G7400" s="47">
        <v>14157</v>
      </c>
    </row>
    <row r="7401" spans="3:7">
      <c r="C7401" s="49">
        <f t="shared" si="117"/>
        <v>11</v>
      </c>
      <c r="D7401" s="48">
        <v>42678</v>
      </c>
      <c r="E7401" s="47">
        <v>7</v>
      </c>
      <c r="F7401" s="47">
        <v>17270</v>
      </c>
      <c r="G7401" s="47">
        <v>15906</v>
      </c>
    </row>
    <row r="7402" spans="3:7">
      <c r="C7402" s="49">
        <f t="shared" si="117"/>
        <v>11</v>
      </c>
      <c r="D7402" s="48">
        <v>42678</v>
      </c>
      <c r="E7402" s="47">
        <v>8</v>
      </c>
      <c r="F7402" s="47">
        <v>17335</v>
      </c>
      <c r="G7402" s="47">
        <v>16147</v>
      </c>
    </row>
    <row r="7403" spans="3:7">
      <c r="C7403" s="49">
        <f t="shared" si="117"/>
        <v>11</v>
      </c>
      <c r="D7403" s="48">
        <v>42678</v>
      </c>
      <c r="E7403" s="47">
        <v>9</v>
      </c>
      <c r="F7403" s="47">
        <v>17150</v>
      </c>
      <c r="G7403" s="47">
        <v>15546</v>
      </c>
    </row>
    <row r="7404" spans="3:7">
      <c r="C7404" s="49">
        <f t="shared" si="117"/>
        <v>11</v>
      </c>
      <c r="D7404" s="48">
        <v>42678</v>
      </c>
      <c r="E7404" s="47">
        <v>10</v>
      </c>
      <c r="F7404" s="47">
        <v>17226</v>
      </c>
      <c r="G7404" s="47">
        <v>15353</v>
      </c>
    </row>
    <row r="7405" spans="3:7">
      <c r="C7405" s="49">
        <f t="shared" si="117"/>
        <v>11</v>
      </c>
      <c r="D7405" s="48">
        <v>42678</v>
      </c>
      <c r="E7405" s="47">
        <v>11</v>
      </c>
      <c r="F7405" s="47">
        <v>17410</v>
      </c>
      <c r="G7405" s="47">
        <v>15053</v>
      </c>
    </row>
    <row r="7406" spans="3:7">
      <c r="C7406" s="49">
        <f t="shared" si="117"/>
        <v>11</v>
      </c>
      <c r="D7406" s="48">
        <v>42678</v>
      </c>
      <c r="E7406" s="47">
        <v>12</v>
      </c>
      <c r="F7406" s="47">
        <v>17037</v>
      </c>
      <c r="G7406" s="47">
        <v>14727</v>
      </c>
    </row>
    <row r="7407" spans="3:7">
      <c r="C7407" s="49">
        <f t="shared" si="117"/>
        <v>11</v>
      </c>
      <c r="D7407" s="48">
        <v>42678</v>
      </c>
      <c r="E7407" s="47">
        <v>13</v>
      </c>
      <c r="F7407" s="47">
        <v>16940</v>
      </c>
      <c r="G7407" s="47">
        <v>14723</v>
      </c>
    </row>
    <row r="7408" spans="3:7">
      <c r="C7408" s="49">
        <f t="shared" si="117"/>
        <v>11</v>
      </c>
      <c r="D7408" s="48">
        <v>42678</v>
      </c>
      <c r="E7408" s="47">
        <v>14</v>
      </c>
      <c r="F7408" s="47">
        <v>16920</v>
      </c>
      <c r="G7408" s="47">
        <v>14555</v>
      </c>
    </row>
    <row r="7409" spans="3:7">
      <c r="C7409" s="49">
        <f t="shared" si="117"/>
        <v>11</v>
      </c>
      <c r="D7409" s="48">
        <v>42678</v>
      </c>
      <c r="E7409" s="47">
        <v>15</v>
      </c>
      <c r="F7409" s="47">
        <v>16834</v>
      </c>
      <c r="G7409" s="47">
        <v>14490</v>
      </c>
    </row>
    <row r="7410" spans="3:7">
      <c r="C7410" s="49">
        <f t="shared" si="117"/>
        <v>11</v>
      </c>
      <c r="D7410" s="48">
        <v>42678</v>
      </c>
      <c r="E7410" s="47">
        <v>16</v>
      </c>
      <c r="F7410" s="47">
        <v>17293</v>
      </c>
      <c r="G7410" s="47">
        <v>14889</v>
      </c>
    </row>
    <row r="7411" spans="3:7">
      <c r="C7411" s="49">
        <f t="shared" si="117"/>
        <v>11</v>
      </c>
      <c r="D7411" s="48">
        <v>42678</v>
      </c>
      <c r="E7411" s="47">
        <v>17</v>
      </c>
      <c r="F7411" s="47">
        <v>17644</v>
      </c>
      <c r="G7411" s="47">
        <v>15551</v>
      </c>
    </row>
    <row r="7412" spans="3:7">
      <c r="C7412" s="49">
        <f t="shared" si="117"/>
        <v>11</v>
      </c>
      <c r="D7412" s="48">
        <v>42678</v>
      </c>
      <c r="E7412" s="47">
        <v>18</v>
      </c>
      <c r="F7412" s="47">
        <v>18312</v>
      </c>
      <c r="G7412" s="47">
        <v>16301</v>
      </c>
    </row>
    <row r="7413" spans="3:7">
      <c r="C7413" s="49">
        <f t="shared" si="117"/>
        <v>11</v>
      </c>
      <c r="D7413" s="48">
        <v>42678</v>
      </c>
      <c r="E7413" s="47">
        <v>19</v>
      </c>
      <c r="F7413" s="47">
        <v>18601</v>
      </c>
      <c r="G7413" s="47">
        <v>16534</v>
      </c>
    </row>
    <row r="7414" spans="3:7">
      <c r="C7414" s="49">
        <f t="shared" si="117"/>
        <v>11</v>
      </c>
      <c r="D7414" s="48">
        <v>42678</v>
      </c>
      <c r="E7414" s="47">
        <v>20</v>
      </c>
      <c r="F7414" s="47">
        <v>18425</v>
      </c>
      <c r="G7414" s="47">
        <v>16311</v>
      </c>
    </row>
    <row r="7415" spans="3:7">
      <c r="C7415" s="49">
        <f t="shared" si="117"/>
        <v>11</v>
      </c>
      <c r="D7415" s="48">
        <v>42678</v>
      </c>
      <c r="E7415" s="47">
        <v>21</v>
      </c>
      <c r="F7415" s="47">
        <v>17705</v>
      </c>
      <c r="G7415" s="47">
        <v>15641</v>
      </c>
    </row>
    <row r="7416" spans="3:7">
      <c r="C7416" s="49">
        <f t="shared" si="117"/>
        <v>11</v>
      </c>
      <c r="D7416" s="48">
        <v>42678</v>
      </c>
      <c r="E7416" s="47">
        <v>22</v>
      </c>
      <c r="F7416" s="47">
        <v>16806</v>
      </c>
      <c r="G7416" s="47">
        <v>14714</v>
      </c>
    </row>
    <row r="7417" spans="3:7">
      <c r="C7417" s="49">
        <f t="shared" si="117"/>
        <v>11</v>
      </c>
      <c r="D7417" s="48">
        <v>42678</v>
      </c>
      <c r="E7417" s="47">
        <v>23</v>
      </c>
      <c r="F7417" s="47">
        <v>15756</v>
      </c>
      <c r="G7417" s="47">
        <v>13557</v>
      </c>
    </row>
    <row r="7418" spans="3:7">
      <c r="C7418" s="49">
        <f t="shared" si="117"/>
        <v>11</v>
      </c>
      <c r="D7418" s="48">
        <v>42678</v>
      </c>
      <c r="E7418" s="47">
        <v>24</v>
      </c>
      <c r="F7418" s="47">
        <v>15364</v>
      </c>
      <c r="G7418" s="47">
        <v>12690</v>
      </c>
    </row>
    <row r="7419" spans="3:7">
      <c r="C7419" s="49">
        <f t="shared" si="117"/>
        <v>11</v>
      </c>
      <c r="D7419" s="48">
        <v>42679</v>
      </c>
      <c r="E7419" s="47">
        <v>1</v>
      </c>
      <c r="F7419" s="47">
        <v>14832</v>
      </c>
      <c r="G7419" s="47">
        <v>12127</v>
      </c>
    </row>
    <row r="7420" spans="3:7">
      <c r="C7420" s="49">
        <f t="shared" si="117"/>
        <v>11</v>
      </c>
      <c r="D7420" s="48">
        <v>42679</v>
      </c>
      <c r="E7420" s="47">
        <v>2</v>
      </c>
      <c r="F7420" s="47">
        <v>14551</v>
      </c>
      <c r="G7420" s="47">
        <v>11831</v>
      </c>
    </row>
    <row r="7421" spans="3:7">
      <c r="C7421" s="49">
        <f t="shared" si="117"/>
        <v>11</v>
      </c>
      <c r="D7421" s="48">
        <v>42679</v>
      </c>
      <c r="E7421" s="47">
        <v>3</v>
      </c>
      <c r="F7421" s="47">
        <v>14125</v>
      </c>
      <c r="G7421" s="47">
        <v>11641</v>
      </c>
    </row>
    <row r="7422" spans="3:7">
      <c r="C7422" s="49">
        <f t="shared" si="117"/>
        <v>11</v>
      </c>
      <c r="D7422" s="48">
        <v>42679</v>
      </c>
      <c r="E7422" s="47">
        <v>4</v>
      </c>
      <c r="F7422" s="47">
        <v>13876</v>
      </c>
      <c r="G7422" s="47">
        <v>11611</v>
      </c>
    </row>
    <row r="7423" spans="3:7">
      <c r="C7423" s="49">
        <f t="shared" si="117"/>
        <v>11</v>
      </c>
      <c r="D7423" s="48">
        <v>42679</v>
      </c>
      <c r="E7423" s="47">
        <v>5</v>
      </c>
      <c r="F7423" s="47">
        <v>14161</v>
      </c>
      <c r="G7423" s="47">
        <v>11881</v>
      </c>
    </row>
    <row r="7424" spans="3:7">
      <c r="C7424" s="49">
        <f t="shared" si="117"/>
        <v>11</v>
      </c>
      <c r="D7424" s="48">
        <v>42679</v>
      </c>
      <c r="E7424" s="47">
        <v>6</v>
      </c>
      <c r="F7424" s="47">
        <v>14444</v>
      </c>
      <c r="G7424" s="47">
        <v>12495</v>
      </c>
    </row>
    <row r="7425" spans="3:7">
      <c r="C7425" s="49">
        <f t="shared" si="117"/>
        <v>11</v>
      </c>
      <c r="D7425" s="48">
        <v>42679</v>
      </c>
      <c r="E7425" s="47">
        <v>7</v>
      </c>
      <c r="F7425" s="47">
        <v>15624</v>
      </c>
      <c r="G7425" s="47">
        <v>13222</v>
      </c>
    </row>
    <row r="7426" spans="3:7">
      <c r="C7426" s="49">
        <f t="shared" si="117"/>
        <v>11</v>
      </c>
      <c r="D7426" s="48">
        <v>42679</v>
      </c>
      <c r="E7426" s="47">
        <v>8</v>
      </c>
      <c r="F7426" s="47">
        <v>15883</v>
      </c>
      <c r="G7426" s="47">
        <v>13829</v>
      </c>
    </row>
    <row r="7427" spans="3:7">
      <c r="C7427" s="49">
        <f t="shared" si="117"/>
        <v>11</v>
      </c>
      <c r="D7427" s="48">
        <v>42679</v>
      </c>
      <c r="E7427" s="47">
        <v>9</v>
      </c>
      <c r="F7427" s="47">
        <v>15886</v>
      </c>
      <c r="G7427" s="47">
        <v>14217</v>
      </c>
    </row>
    <row r="7428" spans="3:7">
      <c r="C7428" s="49">
        <f t="shared" ref="C7428:C7491" si="118">MONTH(D7428)</f>
        <v>11</v>
      </c>
      <c r="D7428" s="48">
        <v>42679</v>
      </c>
      <c r="E7428" s="47">
        <v>10</v>
      </c>
      <c r="F7428" s="47">
        <v>15786</v>
      </c>
      <c r="G7428" s="47">
        <v>14251</v>
      </c>
    </row>
    <row r="7429" spans="3:7">
      <c r="C7429" s="49">
        <f t="shared" si="118"/>
        <v>11</v>
      </c>
      <c r="D7429" s="48">
        <v>42679</v>
      </c>
      <c r="E7429" s="47">
        <v>11</v>
      </c>
      <c r="F7429" s="47">
        <v>15835</v>
      </c>
      <c r="G7429" s="47">
        <v>14069</v>
      </c>
    </row>
    <row r="7430" spans="3:7">
      <c r="C7430" s="49">
        <f t="shared" si="118"/>
        <v>11</v>
      </c>
      <c r="D7430" s="48">
        <v>42679</v>
      </c>
      <c r="E7430" s="47">
        <v>12</v>
      </c>
      <c r="F7430" s="47">
        <v>16072</v>
      </c>
      <c r="G7430" s="47">
        <v>14010</v>
      </c>
    </row>
    <row r="7431" spans="3:7">
      <c r="C7431" s="49">
        <f t="shared" si="118"/>
        <v>11</v>
      </c>
      <c r="D7431" s="48">
        <v>42679</v>
      </c>
      <c r="E7431" s="47">
        <v>13</v>
      </c>
      <c r="F7431" s="47">
        <v>16325</v>
      </c>
      <c r="G7431" s="47">
        <v>13794</v>
      </c>
    </row>
    <row r="7432" spans="3:7">
      <c r="C7432" s="49">
        <f t="shared" si="118"/>
        <v>11</v>
      </c>
      <c r="D7432" s="48">
        <v>42679</v>
      </c>
      <c r="E7432" s="47">
        <v>14</v>
      </c>
      <c r="F7432" s="47">
        <v>16029</v>
      </c>
      <c r="G7432" s="47">
        <v>13345</v>
      </c>
    </row>
    <row r="7433" spans="3:7">
      <c r="C7433" s="49">
        <f t="shared" si="118"/>
        <v>11</v>
      </c>
      <c r="D7433" s="48">
        <v>42679</v>
      </c>
      <c r="E7433" s="47">
        <v>15</v>
      </c>
      <c r="F7433" s="47">
        <v>15739</v>
      </c>
      <c r="G7433" s="47">
        <v>13189</v>
      </c>
    </row>
    <row r="7434" spans="3:7">
      <c r="C7434" s="49">
        <f t="shared" si="118"/>
        <v>11</v>
      </c>
      <c r="D7434" s="48">
        <v>42679</v>
      </c>
      <c r="E7434" s="47">
        <v>16</v>
      </c>
      <c r="F7434" s="47">
        <v>16037</v>
      </c>
      <c r="G7434" s="47">
        <v>13675</v>
      </c>
    </row>
    <row r="7435" spans="3:7">
      <c r="C7435" s="49">
        <f t="shared" si="118"/>
        <v>11</v>
      </c>
      <c r="D7435" s="48">
        <v>42679</v>
      </c>
      <c r="E7435" s="47">
        <v>17</v>
      </c>
      <c r="F7435" s="47">
        <v>16853</v>
      </c>
      <c r="G7435" s="47">
        <v>14556</v>
      </c>
    </row>
    <row r="7436" spans="3:7">
      <c r="C7436" s="49">
        <f t="shared" si="118"/>
        <v>11</v>
      </c>
      <c r="D7436" s="48">
        <v>42679</v>
      </c>
      <c r="E7436" s="47">
        <v>18</v>
      </c>
      <c r="F7436" s="47">
        <v>17616</v>
      </c>
      <c r="G7436" s="47">
        <v>15269</v>
      </c>
    </row>
    <row r="7437" spans="3:7">
      <c r="C7437" s="49">
        <f t="shared" si="118"/>
        <v>11</v>
      </c>
      <c r="D7437" s="48">
        <v>42679</v>
      </c>
      <c r="E7437" s="47">
        <v>19</v>
      </c>
      <c r="F7437" s="47">
        <v>16974</v>
      </c>
      <c r="G7437" s="47">
        <v>15108</v>
      </c>
    </row>
    <row r="7438" spans="3:7">
      <c r="C7438" s="49">
        <f t="shared" si="118"/>
        <v>11</v>
      </c>
      <c r="D7438" s="48">
        <v>42679</v>
      </c>
      <c r="E7438" s="47">
        <v>20</v>
      </c>
      <c r="F7438" s="47">
        <v>17033</v>
      </c>
      <c r="G7438" s="47">
        <v>14798</v>
      </c>
    </row>
    <row r="7439" spans="3:7">
      <c r="C7439" s="49">
        <f t="shared" si="118"/>
        <v>11</v>
      </c>
      <c r="D7439" s="48">
        <v>42679</v>
      </c>
      <c r="E7439" s="47">
        <v>21</v>
      </c>
      <c r="F7439" s="47">
        <v>16527</v>
      </c>
      <c r="G7439" s="47">
        <v>14275</v>
      </c>
    </row>
    <row r="7440" spans="3:7">
      <c r="C7440" s="49">
        <f t="shared" si="118"/>
        <v>11</v>
      </c>
      <c r="D7440" s="48">
        <v>42679</v>
      </c>
      <c r="E7440" s="47">
        <v>22</v>
      </c>
      <c r="F7440" s="47">
        <v>16230</v>
      </c>
      <c r="G7440" s="47">
        <v>13672</v>
      </c>
    </row>
    <row r="7441" spans="3:7">
      <c r="C7441" s="49">
        <f t="shared" si="118"/>
        <v>11</v>
      </c>
      <c r="D7441" s="48">
        <v>42679</v>
      </c>
      <c r="E7441" s="47">
        <v>23</v>
      </c>
      <c r="F7441" s="47">
        <v>15118</v>
      </c>
      <c r="G7441" s="47">
        <v>12860</v>
      </c>
    </row>
    <row r="7442" spans="3:7">
      <c r="C7442" s="49">
        <f t="shared" si="118"/>
        <v>11</v>
      </c>
      <c r="D7442" s="48">
        <v>42679</v>
      </c>
      <c r="E7442" s="47">
        <v>24</v>
      </c>
      <c r="F7442" s="47">
        <v>14370</v>
      </c>
      <c r="G7442" s="47">
        <v>12165</v>
      </c>
    </row>
    <row r="7443" spans="3:7">
      <c r="C7443" s="49">
        <f t="shared" si="118"/>
        <v>11</v>
      </c>
      <c r="D7443" s="48">
        <v>42680</v>
      </c>
      <c r="E7443" s="47">
        <v>1</v>
      </c>
      <c r="F7443" s="47">
        <v>13986</v>
      </c>
      <c r="G7443" s="47">
        <v>11601</v>
      </c>
    </row>
    <row r="7444" spans="3:7">
      <c r="C7444" s="49">
        <f t="shared" si="118"/>
        <v>11</v>
      </c>
      <c r="D7444" s="48">
        <v>42680</v>
      </c>
      <c r="E7444" s="47">
        <v>2</v>
      </c>
      <c r="F7444" s="47">
        <v>13741</v>
      </c>
      <c r="G7444" s="47">
        <v>11314</v>
      </c>
    </row>
    <row r="7445" spans="3:7">
      <c r="C7445" s="49">
        <f t="shared" si="118"/>
        <v>11</v>
      </c>
      <c r="D7445" s="48">
        <v>42680</v>
      </c>
      <c r="E7445" s="47">
        <v>3</v>
      </c>
      <c r="F7445" s="47">
        <v>13432</v>
      </c>
      <c r="G7445" s="47">
        <v>11211</v>
      </c>
    </row>
    <row r="7446" spans="3:7">
      <c r="C7446" s="49">
        <f t="shared" si="118"/>
        <v>11</v>
      </c>
      <c r="D7446" s="48">
        <v>42680</v>
      </c>
      <c r="E7446" s="47">
        <v>4</v>
      </c>
      <c r="F7446" s="47">
        <v>13650</v>
      </c>
      <c r="G7446" s="47">
        <v>11211</v>
      </c>
    </row>
    <row r="7447" spans="3:7">
      <c r="C7447" s="49">
        <f t="shared" si="118"/>
        <v>11</v>
      </c>
      <c r="D7447" s="48">
        <v>42680</v>
      </c>
      <c r="E7447" s="47">
        <v>5</v>
      </c>
      <c r="F7447" s="47">
        <v>13717</v>
      </c>
      <c r="G7447" s="47">
        <v>11283</v>
      </c>
    </row>
    <row r="7448" spans="3:7">
      <c r="C7448" s="49">
        <f t="shared" si="118"/>
        <v>11</v>
      </c>
      <c r="D7448" s="48">
        <v>42680</v>
      </c>
      <c r="E7448" s="47">
        <v>6</v>
      </c>
      <c r="F7448" s="47">
        <v>13957</v>
      </c>
      <c r="G7448" s="47">
        <v>11539</v>
      </c>
    </row>
    <row r="7449" spans="3:7">
      <c r="C7449" s="49">
        <f t="shared" si="118"/>
        <v>11</v>
      </c>
      <c r="D7449" s="48">
        <v>42680</v>
      </c>
      <c r="E7449" s="47">
        <v>7</v>
      </c>
      <c r="F7449" s="47">
        <v>14222</v>
      </c>
      <c r="G7449" s="47">
        <v>12095</v>
      </c>
    </row>
    <row r="7450" spans="3:7">
      <c r="C7450" s="49">
        <f t="shared" si="118"/>
        <v>11</v>
      </c>
      <c r="D7450" s="48">
        <v>42680</v>
      </c>
      <c r="E7450" s="47">
        <v>8</v>
      </c>
      <c r="F7450" s="47">
        <v>14974</v>
      </c>
      <c r="G7450" s="47">
        <v>12721</v>
      </c>
    </row>
    <row r="7451" spans="3:7">
      <c r="C7451" s="49">
        <f t="shared" si="118"/>
        <v>11</v>
      </c>
      <c r="D7451" s="48">
        <v>42680</v>
      </c>
      <c r="E7451" s="47">
        <v>9</v>
      </c>
      <c r="F7451" s="47">
        <v>15439</v>
      </c>
      <c r="G7451" s="47">
        <v>12964</v>
      </c>
    </row>
    <row r="7452" spans="3:7">
      <c r="C7452" s="49">
        <f t="shared" si="118"/>
        <v>11</v>
      </c>
      <c r="D7452" s="48">
        <v>42680</v>
      </c>
      <c r="E7452" s="47">
        <v>10</v>
      </c>
      <c r="F7452" s="47">
        <v>15283</v>
      </c>
      <c r="G7452" s="47">
        <v>13131</v>
      </c>
    </row>
    <row r="7453" spans="3:7">
      <c r="C7453" s="49">
        <f t="shared" si="118"/>
        <v>11</v>
      </c>
      <c r="D7453" s="48">
        <v>42680</v>
      </c>
      <c r="E7453" s="47">
        <v>11</v>
      </c>
      <c r="F7453" s="47">
        <v>15187</v>
      </c>
      <c r="G7453" s="47">
        <v>12975</v>
      </c>
    </row>
    <row r="7454" spans="3:7">
      <c r="C7454" s="49">
        <f t="shared" si="118"/>
        <v>11</v>
      </c>
      <c r="D7454" s="48">
        <v>42680</v>
      </c>
      <c r="E7454" s="47">
        <v>12</v>
      </c>
      <c r="F7454" s="47">
        <v>15431</v>
      </c>
      <c r="G7454" s="47">
        <v>12976</v>
      </c>
    </row>
    <row r="7455" spans="3:7">
      <c r="C7455" s="49">
        <f t="shared" si="118"/>
        <v>11</v>
      </c>
      <c r="D7455" s="48">
        <v>42680</v>
      </c>
      <c r="E7455" s="47">
        <v>13</v>
      </c>
      <c r="F7455" s="47">
        <v>15298</v>
      </c>
      <c r="G7455" s="47">
        <v>12769</v>
      </c>
    </row>
    <row r="7456" spans="3:7">
      <c r="C7456" s="49">
        <f t="shared" si="118"/>
        <v>11</v>
      </c>
      <c r="D7456" s="48">
        <v>42680</v>
      </c>
      <c r="E7456" s="47">
        <v>14</v>
      </c>
      <c r="F7456" s="47">
        <v>15267</v>
      </c>
      <c r="G7456" s="47">
        <v>12782</v>
      </c>
    </row>
    <row r="7457" spans="3:7">
      <c r="C7457" s="49">
        <f t="shared" si="118"/>
        <v>11</v>
      </c>
      <c r="D7457" s="48">
        <v>42680</v>
      </c>
      <c r="E7457" s="47">
        <v>15</v>
      </c>
      <c r="F7457" s="47">
        <v>15434</v>
      </c>
      <c r="G7457" s="47">
        <v>12903</v>
      </c>
    </row>
    <row r="7458" spans="3:7">
      <c r="C7458" s="49">
        <f t="shared" si="118"/>
        <v>11</v>
      </c>
      <c r="D7458" s="48">
        <v>42680</v>
      </c>
      <c r="E7458" s="47">
        <v>16</v>
      </c>
      <c r="F7458" s="47">
        <v>16043</v>
      </c>
      <c r="G7458" s="47">
        <v>13473</v>
      </c>
    </row>
    <row r="7459" spans="3:7">
      <c r="C7459" s="49">
        <f t="shared" si="118"/>
        <v>11</v>
      </c>
      <c r="D7459" s="48">
        <v>42680</v>
      </c>
      <c r="E7459" s="47">
        <v>17</v>
      </c>
      <c r="F7459" s="47">
        <v>16984</v>
      </c>
      <c r="G7459" s="47">
        <v>14683</v>
      </c>
    </row>
    <row r="7460" spans="3:7">
      <c r="C7460" s="49">
        <f t="shared" si="118"/>
        <v>11</v>
      </c>
      <c r="D7460" s="48">
        <v>42680</v>
      </c>
      <c r="E7460" s="47">
        <v>18</v>
      </c>
      <c r="F7460" s="47">
        <v>17702</v>
      </c>
      <c r="G7460" s="47">
        <v>15910</v>
      </c>
    </row>
    <row r="7461" spans="3:7">
      <c r="C7461" s="49">
        <f t="shared" si="118"/>
        <v>11</v>
      </c>
      <c r="D7461" s="48">
        <v>42680</v>
      </c>
      <c r="E7461" s="47">
        <v>19</v>
      </c>
      <c r="F7461" s="47">
        <v>18102</v>
      </c>
      <c r="G7461" s="47">
        <v>15950</v>
      </c>
    </row>
    <row r="7462" spans="3:7">
      <c r="C7462" s="49">
        <f t="shared" si="118"/>
        <v>11</v>
      </c>
      <c r="D7462" s="48">
        <v>42680</v>
      </c>
      <c r="E7462" s="47">
        <v>20</v>
      </c>
      <c r="F7462" s="47">
        <v>17616</v>
      </c>
      <c r="G7462" s="47">
        <v>15583</v>
      </c>
    </row>
    <row r="7463" spans="3:7">
      <c r="C7463" s="49">
        <f t="shared" si="118"/>
        <v>11</v>
      </c>
      <c r="D7463" s="48">
        <v>42680</v>
      </c>
      <c r="E7463" s="47">
        <v>21</v>
      </c>
      <c r="F7463" s="47">
        <v>17141</v>
      </c>
      <c r="G7463" s="47">
        <v>15171</v>
      </c>
    </row>
    <row r="7464" spans="3:7">
      <c r="C7464" s="49">
        <f t="shared" si="118"/>
        <v>11</v>
      </c>
      <c r="D7464" s="48">
        <v>42680</v>
      </c>
      <c r="E7464" s="47">
        <v>22</v>
      </c>
      <c r="F7464" s="47">
        <v>16621</v>
      </c>
      <c r="G7464" s="47">
        <v>14526</v>
      </c>
    </row>
    <row r="7465" spans="3:7">
      <c r="C7465" s="49">
        <f t="shared" si="118"/>
        <v>11</v>
      </c>
      <c r="D7465" s="48">
        <v>42680</v>
      </c>
      <c r="E7465" s="47">
        <v>23</v>
      </c>
      <c r="F7465" s="47">
        <v>15491</v>
      </c>
      <c r="G7465" s="47">
        <v>13650</v>
      </c>
    </row>
    <row r="7466" spans="3:7">
      <c r="C7466" s="49">
        <f t="shared" si="118"/>
        <v>11</v>
      </c>
      <c r="D7466" s="48">
        <v>42680</v>
      </c>
      <c r="E7466" s="47">
        <v>24</v>
      </c>
      <c r="F7466" s="47">
        <v>14854</v>
      </c>
      <c r="G7466" s="47">
        <v>12750</v>
      </c>
    </row>
    <row r="7467" spans="3:7">
      <c r="C7467" s="49">
        <f t="shared" si="118"/>
        <v>11</v>
      </c>
      <c r="D7467" s="48">
        <v>42681</v>
      </c>
      <c r="E7467" s="47">
        <v>1</v>
      </c>
      <c r="F7467" s="47">
        <v>14800</v>
      </c>
      <c r="G7467" s="47">
        <v>12261</v>
      </c>
    </row>
    <row r="7468" spans="3:7">
      <c r="C7468" s="49">
        <f t="shared" si="118"/>
        <v>11</v>
      </c>
      <c r="D7468" s="48">
        <v>42681</v>
      </c>
      <c r="E7468" s="47">
        <v>2</v>
      </c>
      <c r="F7468" s="47">
        <v>14620</v>
      </c>
      <c r="G7468" s="47">
        <v>11949</v>
      </c>
    </row>
    <row r="7469" spans="3:7">
      <c r="C7469" s="49">
        <f t="shared" si="118"/>
        <v>11</v>
      </c>
      <c r="D7469" s="48">
        <v>42681</v>
      </c>
      <c r="E7469" s="47">
        <v>3</v>
      </c>
      <c r="F7469" s="47">
        <v>14347</v>
      </c>
      <c r="G7469" s="47">
        <v>11800</v>
      </c>
    </row>
    <row r="7470" spans="3:7">
      <c r="C7470" s="49">
        <f t="shared" si="118"/>
        <v>11</v>
      </c>
      <c r="D7470" s="48">
        <v>42681</v>
      </c>
      <c r="E7470" s="47">
        <v>4</v>
      </c>
      <c r="F7470" s="47">
        <v>14398</v>
      </c>
      <c r="G7470" s="47">
        <v>11721</v>
      </c>
    </row>
    <row r="7471" spans="3:7">
      <c r="C7471" s="49">
        <f t="shared" si="118"/>
        <v>11</v>
      </c>
      <c r="D7471" s="48">
        <v>42681</v>
      </c>
      <c r="E7471" s="47">
        <v>5</v>
      </c>
      <c r="F7471" s="47">
        <v>14720</v>
      </c>
      <c r="G7471" s="47">
        <v>11985</v>
      </c>
    </row>
    <row r="7472" spans="3:7">
      <c r="C7472" s="49">
        <f t="shared" si="118"/>
        <v>11</v>
      </c>
      <c r="D7472" s="48">
        <v>42681</v>
      </c>
      <c r="E7472" s="47">
        <v>6</v>
      </c>
      <c r="F7472" s="47">
        <v>15227</v>
      </c>
      <c r="G7472" s="47">
        <v>12719</v>
      </c>
    </row>
    <row r="7473" spans="3:7">
      <c r="C7473" s="49">
        <f t="shared" si="118"/>
        <v>11</v>
      </c>
      <c r="D7473" s="48">
        <v>42681</v>
      </c>
      <c r="E7473" s="47">
        <v>7</v>
      </c>
      <c r="F7473" s="47">
        <v>16339</v>
      </c>
      <c r="G7473" s="47">
        <v>14182</v>
      </c>
    </row>
    <row r="7474" spans="3:7">
      <c r="C7474" s="49">
        <f t="shared" si="118"/>
        <v>11</v>
      </c>
      <c r="D7474" s="48">
        <v>42681</v>
      </c>
      <c r="E7474" s="47">
        <v>8</v>
      </c>
      <c r="F7474" s="47">
        <v>17368</v>
      </c>
      <c r="G7474" s="47">
        <v>15490</v>
      </c>
    </row>
    <row r="7475" spans="3:7">
      <c r="C7475" s="49">
        <f t="shared" si="118"/>
        <v>11</v>
      </c>
      <c r="D7475" s="48">
        <v>42681</v>
      </c>
      <c r="E7475" s="47">
        <v>9</v>
      </c>
      <c r="F7475" s="47">
        <v>17293</v>
      </c>
      <c r="G7475" s="47">
        <v>15192</v>
      </c>
    </row>
    <row r="7476" spans="3:7">
      <c r="C7476" s="49">
        <f t="shared" si="118"/>
        <v>11</v>
      </c>
      <c r="D7476" s="48">
        <v>42681</v>
      </c>
      <c r="E7476" s="47">
        <v>10</v>
      </c>
      <c r="F7476" s="47">
        <v>16957</v>
      </c>
      <c r="G7476" s="47">
        <v>14776</v>
      </c>
    </row>
    <row r="7477" spans="3:7">
      <c r="C7477" s="49">
        <f t="shared" si="118"/>
        <v>11</v>
      </c>
      <c r="D7477" s="48">
        <v>42681</v>
      </c>
      <c r="E7477" s="47">
        <v>11</v>
      </c>
      <c r="F7477" s="47">
        <v>17095</v>
      </c>
      <c r="G7477" s="47">
        <v>14688</v>
      </c>
    </row>
    <row r="7478" spans="3:7">
      <c r="C7478" s="49">
        <f t="shared" si="118"/>
        <v>11</v>
      </c>
      <c r="D7478" s="48">
        <v>42681</v>
      </c>
      <c r="E7478" s="47">
        <v>12</v>
      </c>
      <c r="F7478" s="47">
        <v>16903</v>
      </c>
      <c r="G7478" s="47">
        <v>14635</v>
      </c>
    </row>
    <row r="7479" spans="3:7">
      <c r="C7479" s="49">
        <f t="shared" si="118"/>
        <v>11</v>
      </c>
      <c r="D7479" s="48">
        <v>42681</v>
      </c>
      <c r="E7479" s="47">
        <v>13</v>
      </c>
      <c r="F7479" s="47">
        <v>16730</v>
      </c>
      <c r="G7479" s="47">
        <v>14653</v>
      </c>
    </row>
    <row r="7480" spans="3:7">
      <c r="C7480" s="49">
        <f t="shared" si="118"/>
        <v>11</v>
      </c>
      <c r="D7480" s="48">
        <v>42681</v>
      </c>
      <c r="E7480" s="47">
        <v>14</v>
      </c>
      <c r="F7480" s="47">
        <v>16876</v>
      </c>
      <c r="G7480" s="47">
        <v>14617</v>
      </c>
    </row>
    <row r="7481" spans="3:7">
      <c r="C7481" s="49">
        <f t="shared" si="118"/>
        <v>11</v>
      </c>
      <c r="D7481" s="48">
        <v>42681</v>
      </c>
      <c r="E7481" s="47">
        <v>15</v>
      </c>
      <c r="F7481" s="47">
        <v>16820</v>
      </c>
      <c r="G7481" s="47">
        <v>14542</v>
      </c>
    </row>
    <row r="7482" spans="3:7">
      <c r="C7482" s="49">
        <f t="shared" si="118"/>
        <v>11</v>
      </c>
      <c r="D7482" s="48">
        <v>42681</v>
      </c>
      <c r="E7482" s="47">
        <v>16</v>
      </c>
      <c r="F7482" s="47">
        <v>17266</v>
      </c>
      <c r="G7482" s="47">
        <v>15043</v>
      </c>
    </row>
    <row r="7483" spans="3:7">
      <c r="C7483" s="49">
        <f t="shared" si="118"/>
        <v>11</v>
      </c>
      <c r="D7483" s="48">
        <v>42681</v>
      </c>
      <c r="E7483" s="47">
        <v>17</v>
      </c>
      <c r="F7483" s="47">
        <v>18058</v>
      </c>
      <c r="G7483" s="47">
        <v>16183</v>
      </c>
    </row>
    <row r="7484" spans="3:7">
      <c r="C7484" s="49">
        <f t="shared" si="118"/>
        <v>11</v>
      </c>
      <c r="D7484" s="48">
        <v>42681</v>
      </c>
      <c r="E7484" s="47">
        <v>18</v>
      </c>
      <c r="F7484" s="47">
        <v>18576</v>
      </c>
      <c r="G7484" s="47">
        <v>17058</v>
      </c>
    </row>
    <row r="7485" spans="3:7">
      <c r="C7485" s="49">
        <f t="shared" si="118"/>
        <v>11</v>
      </c>
      <c r="D7485" s="48">
        <v>42681</v>
      </c>
      <c r="E7485" s="47">
        <v>19</v>
      </c>
      <c r="F7485" s="47">
        <v>18978</v>
      </c>
      <c r="G7485" s="47">
        <v>17070</v>
      </c>
    </row>
    <row r="7486" spans="3:7">
      <c r="C7486" s="49">
        <f t="shared" si="118"/>
        <v>11</v>
      </c>
      <c r="D7486" s="48">
        <v>42681</v>
      </c>
      <c r="E7486" s="47">
        <v>20</v>
      </c>
      <c r="F7486" s="47">
        <v>18918</v>
      </c>
      <c r="G7486" s="47">
        <v>16822</v>
      </c>
    </row>
    <row r="7487" spans="3:7">
      <c r="C7487" s="49">
        <f t="shared" si="118"/>
        <v>11</v>
      </c>
      <c r="D7487" s="48">
        <v>42681</v>
      </c>
      <c r="E7487" s="47">
        <v>21</v>
      </c>
      <c r="F7487" s="47">
        <v>18926</v>
      </c>
      <c r="G7487" s="47">
        <v>16468</v>
      </c>
    </row>
    <row r="7488" spans="3:7">
      <c r="C7488" s="49">
        <f t="shared" si="118"/>
        <v>11</v>
      </c>
      <c r="D7488" s="48">
        <v>42681</v>
      </c>
      <c r="E7488" s="47">
        <v>22</v>
      </c>
      <c r="F7488" s="47">
        <v>18285</v>
      </c>
      <c r="G7488" s="47">
        <v>15637</v>
      </c>
    </row>
    <row r="7489" spans="3:7">
      <c r="C7489" s="49">
        <f t="shared" si="118"/>
        <v>11</v>
      </c>
      <c r="D7489" s="48">
        <v>42681</v>
      </c>
      <c r="E7489" s="47">
        <v>23</v>
      </c>
      <c r="F7489" s="47">
        <v>16974</v>
      </c>
      <c r="G7489" s="47">
        <v>14523</v>
      </c>
    </row>
    <row r="7490" spans="3:7">
      <c r="C7490" s="49">
        <f t="shared" si="118"/>
        <v>11</v>
      </c>
      <c r="D7490" s="48">
        <v>42681</v>
      </c>
      <c r="E7490" s="47">
        <v>24</v>
      </c>
      <c r="F7490" s="47">
        <v>15953</v>
      </c>
      <c r="G7490" s="47">
        <v>13360</v>
      </c>
    </row>
    <row r="7491" spans="3:7">
      <c r="C7491" s="49">
        <f t="shared" si="118"/>
        <v>11</v>
      </c>
      <c r="D7491" s="48">
        <v>42682</v>
      </c>
      <c r="E7491" s="47">
        <v>1</v>
      </c>
      <c r="F7491" s="47">
        <v>15268</v>
      </c>
      <c r="G7491" s="47">
        <v>12602</v>
      </c>
    </row>
    <row r="7492" spans="3:7">
      <c r="C7492" s="49">
        <f t="shared" ref="C7492:C7555" si="119">MONTH(D7492)</f>
        <v>11</v>
      </c>
      <c r="D7492" s="48">
        <v>42682</v>
      </c>
      <c r="E7492" s="47">
        <v>2</v>
      </c>
      <c r="F7492" s="47">
        <v>14959</v>
      </c>
      <c r="G7492" s="47">
        <v>12202</v>
      </c>
    </row>
    <row r="7493" spans="3:7">
      <c r="C7493" s="49">
        <f t="shared" si="119"/>
        <v>11</v>
      </c>
      <c r="D7493" s="48">
        <v>42682</v>
      </c>
      <c r="E7493" s="47">
        <v>3</v>
      </c>
      <c r="F7493" s="47">
        <v>14683</v>
      </c>
      <c r="G7493" s="47">
        <v>11971</v>
      </c>
    </row>
    <row r="7494" spans="3:7">
      <c r="C7494" s="49">
        <f t="shared" si="119"/>
        <v>11</v>
      </c>
      <c r="D7494" s="48">
        <v>42682</v>
      </c>
      <c r="E7494" s="47">
        <v>4</v>
      </c>
      <c r="F7494" s="47">
        <v>14627</v>
      </c>
      <c r="G7494" s="47">
        <v>11881</v>
      </c>
    </row>
    <row r="7495" spans="3:7">
      <c r="C7495" s="49">
        <f t="shared" si="119"/>
        <v>11</v>
      </c>
      <c r="D7495" s="48">
        <v>42682</v>
      </c>
      <c r="E7495" s="47">
        <v>5</v>
      </c>
      <c r="F7495" s="47">
        <v>14787</v>
      </c>
      <c r="G7495" s="47">
        <v>12072</v>
      </c>
    </row>
    <row r="7496" spans="3:7">
      <c r="C7496" s="49">
        <f t="shared" si="119"/>
        <v>11</v>
      </c>
      <c r="D7496" s="48">
        <v>42682</v>
      </c>
      <c r="E7496" s="47">
        <v>6</v>
      </c>
      <c r="F7496" s="47">
        <v>15351</v>
      </c>
      <c r="G7496" s="47">
        <v>12739</v>
      </c>
    </row>
    <row r="7497" spans="3:7">
      <c r="C7497" s="49">
        <f t="shared" si="119"/>
        <v>11</v>
      </c>
      <c r="D7497" s="48">
        <v>42682</v>
      </c>
      <c r="E7497" s="47">
        <v>7</v>
      </c>
      <c r="F7497" s="47">
        <v>16570</v>
      </c>
      <c r="G7497" s="47">
        <v>14227</v>
      </c>
    </row>
    <row r="7498" spans="3:7">
      <c r="C7498" s="49">
        <f t="shared" si="119"/>
        <v>11</v>
      </c>
      <c r="D7498" s="48">
        <v>42682</v>
      </c>
      <c r="E7498" s="47">
        <v>8</v>
      </c>
      <c r="F7498" s="47">
        <v>17146</v>
      </c>
      <c r="G7498" s="47">
        <v>15317</v>
      </c>
    </row>
    <row r="7499" spans="3:7">
      <c r="C7499" s="49">
        <f t="shared" si="119"/>
        <v>11</v>
      </c>
      <c r="D7499" s="48">
        <v>42682</v>
      </c>
      <c r="E7499" s="47">
        <v>9</v>
      </c>
      <c r="F7499" s="47">
        <v>17410</v>
      </c>
      <c r="G7499" s="47">
        <v>15278</v>
      </c>
    </row>
    <row r="7500" spans="3:7">
      <c r="C7500" s="49">
        <f t="shared" si="119"/>
        <v>11</v>
      </c>
      <c r="D7500" s="48">
        <v>42682</v>
      </c>
      <c r="E7500" s="47">
        <v>10</v>
      </c>
      <c r="F7500" s="47">
        <v>17007</v>
      </c>
      <c r="G7500" s="47">
        <v>15026</v>
      </c>
    </row>
    <row r="7501" spans="3:7">
      <c r="C7501" s="49">
        <f t="shared" si="119"/>
        <v>11</v>
      </c>
      <c r="D7501" s="48">
        <v>42682</v>
      </c>
      <c r="E7501" s="47">
        <v>11</v>
      </c>
      <c r="F7501" s="47">
        <v>17428</v>
      </c>
      <c r="G7501" s="47">
        <v>14951</v>
      </c>
    </row>
    <row r="7502" spans="3:7">
      <c r="C7502" s="49">
        <f t="shared" si="119"/>
        <v>11</v>
      </c>
      <c r="D7502" s="48">
        <v>42682</v>
      </c>
      <c r="E7502" s="47">
        <v>12</v>
      </c>
      <c r="F7502" s="47">
        <v>17333</v>
      </c>
      <c r="G7502" s="47">
        <v>14860</v>
      </c>
    </row>
    <row r="7503" spans="3:7">
      <c r="C7503" s="49">
        <f t="shared" si="119"/>
        <v>11</v>
      </c>
      <c r="D7503" s="48">
        <v>42682</v>
      </c>
      <c r="E7503" s="47">
        <v>13</v>
      </c>
      <c r="F7503" s="47">
        <v>16894</v>
      </c>
      <c r="G7503" s="47">
        <v>14804</v>
      </c>
    </row>
    <row r="7504" spans="3:7">
      <c r="C7504" s="49">
        <f t="shared" si="119"/>
        <v>11</v>
      </c>
      <c r="D7504" s="48">
        <v>42682</v>
      </c>
      <c r="E7504" s="47">
        <v>14</v>
      </c>
      <c r="F7504" s="47">
        <v>16377</v>
      </c>
      <c r="G7504" s="47">
        <v>15178</v>
      </c>
    </row>
    <row r="7505" spans="3:7">
      <c r="C7505" s="49">
        <f t="shared" si="119"/>
        <v>11</v>
      </c>
      <c r="D7505" s="48">
        <v>42682</v>
      </c>
      <c r="E7505" s="47">
        <v>15</v>
      </c>
      <c r="F7505" s="47">
        <v>16626</v>
      </c>
      <c r="G7505" s="47">
        <v>15402</v>
      </c>
    </row>
    <row r="7506" spans="3:7">
      <c r="C7506" s="49">
        <f t="shared" si="119"/>
        <v>11</v>
      </c>
      <c r="D7506" s="48">
        <v>42682</v>
      </c>
      <c r="E7506" s="47">
        <v>16</v>
      </c>
      <c r="F7506" s="47">
        <v>17666</v>
      </c>
      <c r="G7506" s="47">
        <v>15771</v>
      </c>
    </row>
    <row r="7507" spans="3:7">
      <c r="C7507" s="49">
        <f t="shared" si="119"/>
        <v>11</v>
      </c>
      <c r="D7507" s="48">
        <v>42682</v>
      </c>
      <c r="E7507" s="47">
        <v>17</v>
      </c>
      <c r="F7507" s="47">
        <v>19175</v>
      </c>
      <c r="G7507" s="47">
        <v>16727</v>
      </c>
    </row>
    <row r="7508" spans="3:7">
      <c r="C7508" s="49">
        <f t="shared" si="119"/>
        <v>11</v>
      </c>
      <c r="D7508" s="48">
        <v>42682</v>
      </c>
      <c r="E7508" s="47">
        <v>18</v>
      </c>
      <c r="F7508" s="47">
        <v>20190</v>
      </c>
      <c r="G7508" s="47">
        <v>17522</v>
      </c>
    </row>
    <row r="7509" spans="3:7">
      <c r="C7509" s="49">
        <f t="shared" si="119"/>
        <v>11</v>
      </c>
      <c r="D7509" s="48">
        <v>42682</v>
      </c>
      <c r="E7509" s="47">
        <v>19</v>
      </c>
      <c r="F7509" s="47">
        <v>19723</v>
      </c>
      <c r="G7509" s="47">
        <v>17008</v>
      </c>
    </row>
    <row r="7510" spans="3:7">
      <c r="C7510" s="49">
        <f t="shared" si="119"/>
        <v>11</v>
      </c>
      <c r="D7510" s="48">
        <v>42682</v>
      </c>
      <c r="E7510" s="47">
        <v>20</v>
      </c>
      <c r="F7510" s="47">
        <v>19335</v>
      </c>
      <c r="G7510" s="47">
        <v>16765</v>
      </c>
    </row>
    <row r="7511" spans="3:7">
      <c r="C7511" s="49">
        <f t="shared" si="119"/>
        <v>11</v>
      </c>
      <c r="D7511" s="48">
        <v>42682</v>
      </c>
      <c r="E7511" s="47">
        <v>21</v>
      </c>
      <c r="F7511" s="47">
        <v>18410</v>
      </c>
      <c r="G7511" s="47">
        <v>16168</v>
      </c>
    </row>
    <row r="7512" spans="3:7">
      <c r="C7512" s="49">
        <f t="shared" si="119"/>
        <v>11</v>
      </c>
      <c r="D7512" s="48">
        <v>42682</v>
      </c>
      <c r="E7512" s="47">
        <v>22</v>
      </c>
      <c r="F7512" s="47">
        <v>17738</v>
      </c>
      <c r="G7512" s="47">
        <v>15521</v>
      </c>
    </row>
    <row r="7513" spans="3:7">
      <c r="C7513" s="49">
        <f t="shared" si="119"/>
        <v>11</v>
      </c>
      <c r="D7513" s="48">
        <v>42682</v>
      </c>
      <c r="E7513" s="47">
        <v>23</v>
      </c>
      <c r="F7513" s="47">
        <v>17015</v>
      </c>
      <c r="G7513" s="47">
        <v>14572</v>
      </c>
    </row>
    <row r="7514" spans="3:7">
      <c r="C7514" s="49">
        <f t="shared" si="119"/>
        <v>11</v>
      </c>
      <c r="D7514" s="48">
        <v>42682</v>
      </c>
      <c r="E7514" s="47">
        <v>24</v>
      </c>
      <c r="F7514" s="47">
        <v>16116</v>
      </c>
      <c r="G7514" s="47">
        <v>13459</v>
      </c>
    </row>
    <row r="7515" spans="3:7">
      <c r="C7515" s="49">
        <f t="shared" si="119"/>
        <v>11</v>
      </c>
      <c r="D7515" s="48">
        <v>42683</v>
      </c>
      <c r="E7515" s="47">
        <v>1</v>
      </c>
      <c r="F7515" s="47">
        <v>15549</v>
      </c>
      <c r="G7515" s="47">
        <v>12776</v>
      </c>
    </row>
    <row r="7516" spans="3:7">
      <c r="C7516" s="49">
        <f t="shared" si="119"/>
        <v>11</v>
      </c>
      <c r="D7516" s="48">
        <v>42683</v>
      </c>
      <c r="E7516" s="47">
        <v>2</v>
      </c>
      <c r="F7516" s="47">
        <v>15047</v>
      </c>
      <c r="G7516" s="47">
        <v>12414</v>
      </c>
    </row>
    <row r="7517" spans="3:7">
      <c r="C7517" s="49">
        <f t="shared" si="119"/>
        <v>11</v>
      </c>
      <c r="D7517" s="48">
        <v>42683</v>
      </c>
      <c r="E7517" s="47">
        <v>3</v>
      </c>
      <c r="F7517" s="47">
        <v>14708</v>
      </c>
      <c r="G7517" s="47">
        <v>12052</v>
      </c>
    </row>
    <row r="7518" spans="3:7">
      <c r="C7518" s="49">
        <f t="shared" si="119"/>
        <v>11</v>
      </c>
      <c r="D7518" s="48">
        <v>42683</v>
      </c>
      <c r="E7518" s="47">
        <v>4</v>
      </c>
      <c r="F7518" s="47">
        <v>14590</v>
      </c>
      <c r="G7518" s="47">
        <v>11930</v>
      </c>
    </row>
    <row r="7519" spans="3:7">
      <c r="C7519" s="49">
        <f t="shared" si="119"/>
        <v>11</v>
      </c>
      <c r="D7519" s="48">
        <v>42683</v>
      </c>
      <c r="E7519" s="47">
        <v>5</v>
      </c>
      <c r="F7519" s="47">
        <v>14678</v>
      </c>
      <c r="G7519" s="47">
        <v>12007</v>
      </c>
    </row>
    <row r="7520" spans="3:7">
      <c r="C7520" s="49">
        <f t="shared" si="119"/>
        <v>11</v>
      </c>
      <c r="D7520" s="48">
        <v>42683</v>
      </c>
      <c r="E7520" s="47">
        <v>6</v>
      </c>
      <c r="F7520" s="47">
        <v>15262</v>
      </c>
      <c r="G7520" s="47">
        <v>12549</v>
      </c>
    </row>
    <row r="7521" spans="3:7">
      <c r="C7521" s="49">
        <f t="shared" si="119"/>
        <v>11</v>
      </c>
      <c r="D7521" s="48">
        <v>42683</v>
      </c>
      <c r="E7521" s="47">
        <v>7</v>
      </c>
      <c r="F7521" s="47">
        <v>16679</v>
      </c>
      <c r="G7521" s="47">
        <v>14014</v>
      </c>
    </row>
    <row r="7522" spans="3:7">
      <c r="C7522" s="49">
        <f t="shared" si="119"/>
        <v>11</v>
      </c>
      <c r="D7522" s="48">
        <v>42683</v>
      </c>
      <c r="E7522" s="47">
        <v>8</v>
      </c>
      <c r="F7522" s="47">
        <v>17464</v>
      </c>
      <c r="G7522" s="47">
        <v>15398</v>
      </c>
    </row>
    <row r="7523" spans="3:7">
      <c r="C7523" s="49">
        <f t="shared" si="119"/>
        <v>11</v>
      </c>
      <c r="D7523" s="48">
        <v>42683</v>
      </c>
      <c r="E7523" s="47">
        <v>9</v>
      </c>
      <c r="F7523" s="47">
        <v>17816</v>
      </c>
      <c r="G7523" s="47">
        <v>15466</v>
      </c>
    </row>
    <row r="7524" spans="3:7">
      <c r="C7524" s="49">
        <f t="shared" si="119"/>
        <v>11</v>
      </c>
      <c r="D7524" s="48">
        <v>42683</v>
      </c>
      <c r="E7524" s="47">
        <v>10</v>
      </c>
      <c r="F7524" s="47">
        <v>17849</v>
      </c>
      <c r="G7524" s="47">
        <v>15351</v>
      </c>
    </row>
    <row r="7525" spans="3:7">
      <c r="C7525" s="49">
        <f t="shared" si="119"/>
        <v>11</v>
      </c>
      <c r="D7525" s="48">
        <v>42683</v>
      </c>
      <c r="E7525" s="47">
        <v>11</v>
      </c>
      <c r="F7525" s="47">
        <v>17309</v>
      </c>
      <c r="G7525" s="47">
        <v>15118</v>
      </c>
    </row>
    <row r="7526" spans="3:7">
      <c r="C7526" s="49">
        <f t="shared" si="119"/>
        <v>11</v>
      </c>
      <c r="D7526" s="48">
        <v>42683</v>
      </c>
      <c r="E7526" s="47">
        <v>12</v>
      </c>
      <c r="F7526" s="47">
        <v>17300</v>
      </c>
      <c r="G7526" s="47">
        <v>14994</v>
      </c>
    </row>
    <row r="7527" spans="3:7">
      <c r="C7527" s="49">
        <f t="shared" si="119"/>
        <v>11</v>
      </c>
      <c r="D7527" s="48">
        <v>42683</v>
      </c>
      <c r="E7527" s="47">
        <v>13</v>
      </c>
      <c r="F7527" s="47">
        <v>16325</v>
      </c>
      <c r="G7527" s="47">
        <v>14693</v>
      </c>
    </row>
    <row r="7528" spans="3:7">
      <c r="C7528" s="49">
        <f t="shared" si="119"/>
        <v>11</v>
      </c>
      <c r="D7528" s="48">
        <v>42683</v>
      </c>
      <c r="E7528" s="47">
        <v>14</v>
      </c>
      <c r="F7528" s="47">
        <v>16121</v>
      </c>
      <c r="G7528" s="47">
        <v>14608</v>
      </c>
    </row>
    <row r="7529" spans="3:7">
      <c r="C7529" s="49">
        <f t="shared" si="119"/>
        <v>11</v>
      </c>
      <c r="D7529" s="48">
        <v>42683</v>
      </c>
      <c r="E7529" s="47">
        <v>15</v>
      </c>
      <c r="F7529" s="47">
        <v>16232</v>
      </c>
      <c r="G7529" s="47">
        <v>14660</v>
      </c>
    </row>
    <row r="7530" spans="3:7">
      <c r="C7530" s="49">
        <f t="shared" si="119"/>
        <v>11</v>
      </c>
      <c r="D7530" s="48">
        <v>42683</v>
      </c>
      <c r="E7530" s="47">
        <v>16</v>
      </c>
      <c r="F7530" s="47">
        <v>16963</v>
      </c>
      <c r="G7530" s="47">
        <v>15167</v>
      </c>
    </row>
    <row r="7531" spans="3:7">
      <c r="C7531" s="49">
        <f t="shared" si="119"/>
        <v>11</v>
      </c>
      <c r="D7531" s="48">
        <v>42683</v>
      </c>
      <c r="E7531" s="47">
        <v>17</v>
      </c>
      <c r="F7531" s="47">
        <v>18661</v>
      </c>
      <c r="G7531" s="47">
        <v>16318</v>
      </c>
    </row>
    <row r="7532" spans="3:7">
      <c r="C7532" s="49">
        <f t="shared" si="119"/>
        <v>11</v>
      </c>
      <c r="D7532" s="48">
        <v>42683</v>
      </c>
      <c r="E7532" s="47">
        <v>18</v>
      </c>
      <c r="F7532" s="47">
        <v>19657</v>
      </c>
      <c r="G7532" s="47">
        <v>17485</v>
      </c>
    </row>
    <row r="7533" spans="3:7">
      <c r="C7533" s="49">
        <f t="shared" si="119"/>
        <v>11</v>
      </c>
      <c r="D7533" s="48">
        <v>42683</v>
      </c>
      <c r="E7533" s="47">
        <v>19</v>
      </c>
      <c r="F7533" s="47">
        <v>19772</v>
      </c>
      <c r="G7533" s="47">
        <v>17594</v>
      </c>
    </row>
    <row r="7534" spans="3:7">
      <c r="C7534" s="49">
        <f t="shared" si="119"/>
        <v>11</v>
      </c>
      <c r="D7534" s="48">
        <v>42683</v>
      </c>
      <c r="E7534" s="47">
        <v>20</v>
      </c>
      <c r="F7534" s="47">
        <v>19477</v>
      </c>
      <c r="G7534" s="47">
        <v>17468</v>
      </c>
    </row>
    <row r="7535" spans="3:7">
      <c r="C7535" s="49">
        <f t="shared" si="119"/>
        <v>11</v>
      </c>
      <c r="D7535" s="48">
        <v>42683</v>
      </c>
      <c r="E7535" s="47">
        <v>21</v>
      </c>
      <c r="F7535" s="47">
        <v>19170</v>
      </c>
      <c r="G7535" s="47">
        <v>17063</v>
      </c>
    </row>
    <row r="7536" spans="3:7">
      <c r="C7536" s="49">
        <f t="shared" si="119"/>
        <v>11</v>
      </c>
      <c r="D7536" s="48">
        <v>42683</v>
      </c>
      <c r="E7536" s="47">
        <v>22</v>
      </c>
      <c r="F7536" s="47">
        <v>18554</v>
      </c>
      <c r="G7536" s="47">
        <v>16376</v>
      </c>
    </row>
    <row r="7537" spans="3:7">
      <c r="C7537" s="49">
        <f t="shared" si="119"/>
        <v>11</v>
      </c>
      <c r="D7537" s="48">
        <v>42683</v>
      </c>
      <c r="E7537" s="47">
        <v>23</v>
      </c>
      <c r="F7537" s="47">
        <v>17680</v>
      </c>
      <c r="G7537" s="47">
        <v>15329</v>
      </c>
    </row>
    <row r="7538" spans="3:7">
      <c r="C7538" s="49">
        <f t="shared" si="119"/>
        <v>11</v>
      </c>
      <c r="D7538" s="48">
        <v>42683</v>
      </c>
      <c r="E7538" s="47">
        <v>24</v>
      </c>
      <c r="F7538" s="47">
        <v>16652</v>
      </c>
      <c r="G7538" s="47">
        <v>14137</v>
      </c>
    </row>
    <row r="7539" spans="3:7">
      <c r="C7539" s="49">
        <f t="shared" si="119"/>
        <v>11</v>
      </c>
      <c r="D7539" s="48">
        <v>42684</v>
      </c>
      <c r="E7539" s="47">
        <v>1</v>
      </c>
      <c r="F7539" s="47">
        <v>15805</v>
      </c>
      <c r="G7539" s="47">
        <v>13418</v>
      </c>
    </row>
    <row r="7540" spans="3:7">
      <c r="C7540" s="49">
        <f t="shared" si="119"/>
        <v>11</v>
      </c>
      <c r="D7540" s="48">
        <v>42684</v>
      </c>
      <c r="E7540" s="47">
        <v>2</v>
      </c>
      <c r="F7540" s="47">
        <v>15339</v>
      </c>
      <c r="G7540" s="47">
        <v>12939</v>
      </c>
    </row>
    <row r="7541" spans="3:7">
      <c r="C7541" s="49">
        <f t="shared" si="119"/>
        <v>11</v>
      </c>
      <c r="D7541" s="48">
        <v>42684</v>
      </c>
      <c r="E7541" s="47">
        <v>3</v>
      </c>
      <c r="F7541" s="47">
        <v>15197</v>
      </c>
      <c r="G7541" s="47">
        <v>12658</v>
      </c>
    </row>
    <row r="7542" spans="3:7">
      <c r="C7542" s="49">
        <f t="shared" si="119"/>
        <v>11</v>
      </c>
      <c r="D7542" s="48">
        <v>42684</v>
      </c>
      <c r="E7542" s="47">
        <v>4</v>
      </c>
      <c r="F7542" s="47">
        <v>15275</v>
      </c>
      <c r="G7542" s="47">
        <v>12576</v>
      </c>
    </row>
    <row r="7543" spans="3:7">
      <c r="C7543" s="49">
        <f t="shared" si="119"/>
        <v>11</v>
      </c>
      <c r="D7543" s="48">
        <v>42684</v>
      </c>
      <c r="E7543" s="47">
        <v>5</v>
      </c>
      <c r="F7543" s="47">
        <v>15210</v>
      </c>
      <c r="G7543" s="47">
        <v>12603</v>
      </c>
    </row>
    <row r="7544" spans="3:7">
      <c r="C7544" s="49">
        <f t="shared" si="119"/>
        <v>11</v>
      </c>
      <c r="D7544" s="48">
        <v>42684</v>
      </c>
      <c r="E7544" s="47">
        <v>6</v>
      </c>
      <c r="F7544" s="47">
        <v>15866</v>
      </c>
      <c r="G7544" s="47">
        <v>13235</v>
      </c>
    </row>
    <row r="7545" spans="3:7">
      <c r="C7545" s="49">
        <f t="shared" si="119"/>
        <v>11</v>
      </c>
      <c r="D7545" s="48">
        <v>42684</v>
      </c>
      <c r="E7545" s="47">
        <v>7</v>
      </c>
      <c r="F7545" s="47">
        <v>17198</v>
      </c>
      <c r="G7545" s="47">
        <v>14559</v>
      </c>
    </row>
    <row r="7546" spans="3:7">
      <c r="C7546" s="49">
        <f t="shared" si="119"/>
        <v>11</v>
      </c>
      <c r="D7546" s="48">
        <v>42684</v>
      </c>
      <c r="E7546" s="47">
        <v>8</v>
      </c>
      <c r="F7546" s="47">
        <v>18307</v>
      </c>
      <c r="G7546" s="47">
        <v>15842</v>
      </c>
    </row>
    <row r="7547" spans="3:7">
      <c r="C7547" s="49">
        <f t="shared" si="119"/>
        <v>11</v>
      </c>
      <c r="D7547" s="48">
        <v>42684</v>
      </c>
      <c r="E7547" s="47">
        <v>9</v>
      </c>
      <c r="F7547" s="47">
        <v>18065</v>
      </c>
      <c r="G7547" s="47">
        <v>15562</v>
      </c>
    </row>
    <row r="7548" spans="3:7">
      <c r="C7548" s="49">
        <f t="shared" si="119"/>
        <v>11</v>
      </c>
      <c r="D7548" s="48">
        <v>42684</v>
      </c>
      <c r="E7548" s="47">
        <v>10</v>
      </c>
      <c r="F7548" s="47">
        <v>17459</v>
      </c>
      <c r="G7548" s="47">
        <v>15076</v>
      </c>
    </row>
    <row r="7549" spans="3:7">
      <c r="C7549" s="49">
        <f t="shared" si="119"/>
        <v>11</v>
      </c>
      <c r="D7549" s="48">
        <v>42684</v>
      </c>
      <c r="E7549" s="47">
        <v>11</v>
      </c>
      <c r="F7549" s="47">
        <v>17537</v>
      </c>
      <c r="G7549" s="47">
        <v>14798</v>
      </c>
    </row>
    <row r="7550" spans="3:7">
      <c r="C7550" s="49">
        <f t="shared" si="119"/>
        <v>11</v>
      </c>
      <c r="D7550" s="48">
        <v>42684</v>
      </c>
      <c r="E7550" s="47">
        <v>12</v>
      </c>
      <c r="F7550" s="47">
        <v>17535</v>
      </c>
      <c r="G7550" s="47">
        <v>14740</v>
      </c>
    </row>
    <row r="7551" spans="3:7">
      <c r="C7551" s="49">
        <f t="shared" si="119"/>
        <v>11</v>
      </c>
      <c r="D7551" s="48">
        <v>42684</v>
      </c>
      <c r="E7551" s="47">
        <v>13</v>
      </c>
      <c r="F7551" s="47">
        <v>17137</v>
      </c>
      <c r="G7551" s="47">
        <v>14497</v>
      </c>
    </row>
    <row r="7552" spans="3:7">
      <c r="C7552" s="49">
        <f t="shared" si="119"/>
        <v>11</v>
      </c>
      <c r="D7552" s="48">
        <v>42684</v>
      </c>
      <c r="E7552" s="47">
        <v>14</v>
      </c>
      <c r="F7552" s="47">
        <v>16768</v>
      </c>
      <c r="G7552" s="47">
        <v>14482</v>
      </c>
    </row>
    <row r="7553" spans="3:7">
      <c r="C7553" s="49">
        <f t="shared" si="119"/>
        <v>11</v>
      </c>
      <c r="D7553" s="48">
        <v>42684</v>
      </c>
      <c r="E7553" s="47">
        <v>15</v>
      </c>
      <c r="F7553" s="47">
        <v>17468</v>
      </c>
      <c r="G7553" s="47">
        <v>14672</v>
      </c>
    </row>
    <row r="7554" spans="3:7">
      <c r="C7554" s="49">
        <f t="shared" si="119"/>
        <v>11</v>
      </c>
      <c r="D7554" s="48">
        <v>42684</v>
      </c>
      <c r="E7554" s="47">
        <v>16</v>
      </c>
      <c r="F7554" s="47">
        <v>17847</v>
      </c>
      <c r="G7554" s="47">
        <v>15016</v>
      </c>
    </row>
    <row r="7555" spans="3:7">
      <c r="C7555" s="49">
        <f t="shared" si="119"/>
        <v>11</v>
      </c>
      <c r="D7555" s="48">
        <v>42684</v>
      </c>
      <c r="E7555" s="47">
        <v>17</v>
      </c>
      <c r="F7555" s="47">
        <v>18481</v>
      </c>
      <c r="G7555" s="47">
        <v>15885</v>
      </c>
    </row>
    <row r="7556" spans="3:7">
      <c r="C7556" s="49">
        <f t="shared" ref="C7556:C7619" si="120">MONTH(D7556)</f>
        <v>11</v>
      </c>
      <c r="D7556" s="48">
        <v>42684</v>
      </c>
      <c r="E7556" s="47">
        <v>18</v>
      </c>
      <c r="F7556" s="47">
        <v>19281</v>
      </c>
      <c r="G7556" s="47">
        <v>16890</v>
      </c>
    </row>
    <row r="7557" spans="3:7">
      <c r="C7557" s="49">
        <f t="shared" si="120"/>
        <v>11</v>
      </c>
      <c r="D7557" s="48">
        <v>42684</v>
      </c>
      <c r="E7557" s="47">
        <v>19</v>
      </c>
      <c r="F7557" s="47">
        <v>19539</v>
      </c>
      <c r="G7557" s="47">
        <v>16886</v>
      </c>
    </row>
    <row r="7558" spans="3:7">
      <c r="C7558" s="49">
        <f t="shared" si="120"/>
        <v>11</v>
      </c>
      <c r="D7558" s="48">
        <v>42684</v>
      </c>
      <c r="E7558" s="47">
        <v>20</v>
      </c>
      <c r="F7558" s="47">
        <v>19299</v>
      </c>
      <c r="G7558" s="47">
        <v>16732</v>
      </c>
    </row>
    <row r="7559" spans="3:7">
      <c r="C7559" s="49">
        <f t="shared" si="120"/>
        <v>11</v>
      </c>
      <c r="D7559" s="48">
        <v>42684</v>
      </c>
      <c r="E7559" s="47">
        <v>21</v>
      </c>
      <c r="F7559" s="47">
        <v>18929</v>
      </c>
      <c r="G7559" s="47">
        <v>16280</v>
      </c>
    </row>
    <row r="7560" spans="3:7">
      <c r="C7560" s="49">
        <f t="shared" si="120"/>
        <v>11</v>
      </c>
      <c r="D7560" s="48">
        <v>42684</v>
      </c>
      <c r="E7560" s="47">
        <v>22</v>
      </c>
      <c r="F7560" s="47">
        <v>18148</v>
      </c>
      <c r="G7560" s="47">
        <v>15539</v>
      </c>
    </row>
    <row r="7561" spans="3:7">
      <c r="C7561" s="49">
        <f t="shared" si="120"/>
        <v>11</v>
      </c>
      <c r="D7561" s="48">
        <v>42684</v>
      </c>
      <c r="E7561" s="47">
        <v>23</v>
      </c>
      <c r="F7561" s="47">
        <v>17271</v>
      </c>
      <c r="G7561" s="47">
        <v>14273</v>
      </c>
    </row>
    <row r="7562" spans="3:7">
      <c r="C7562" s="49">
        <f t="shared" si="120"/>
        <v>11</v>
      </c>
      <c r="D7562" s="48">
        <v>42684</v>
      </c>
      <c r="E7562" s="47">
        <v>24</v>
      </c>
      <c r="F7562" s="47">
        <v>16956</v>
      </c>
      <c r="G7562" s="47">
        <v>13275</v>
      </c>
    </row>
    <row r="7563" spans="3:7">
      <c r="C7563" s="49">
        <f t="shared" si="120"/>
        <v>11</v>
      </c>
      <c r="D7563" s="48">
        <v>42685</v>
      </c>
      <c r="E7563" s="47">
        <v>1</v>
      </c>
      <c r="F7563" s="47">
        <v>16497</v>
      </c>
      <c r="G7563" s="47">
        <v>12623</v>
      </c>
    </row>
    <row r="7564" spans="3:7">
      <c r="C7564" s="49">
        <f t="shared" si="120"/>
        <v>11</v>
      </c>
      <c r="D7564" s="48">
        <v>42685</v>
      </c>
      <c r="E7564" s="47">
        <v>2</v>
      </c>
      <c r="F7564" s="47">
        <v>15952</v>
      </c>
      <c r="G7564" s="47">
        <v>12185</v>
      </c>
    </row>
    <row r="7565" spans="3:7">
      <c r="C7565" s="49">
        <f t="shared" si="120"/>
        <v>11</v>
      </c>
      <c r="D7565" s="48">
        <v>42685</v>
      </c>
      <c r="E7565" s="47">
        <v>3</v>
      </c>
      <c r="F7565" s="47">
        <v>15003</v>
      </c>
      <c r="G7565" s="47">
        <v>11881</v>
      </c>
    </row>
    <row r="7566" spans="3:7">
      <c r="C7566" s="49">
        <f t="shared" si="120"/>
        <v>11</v>
      </c>
      <c r="D7566" s="48">
        <v>42685</v>
      </c>
      <c r="E7566" s="47">
        <v>4</v>
      </c>
      <c r="F7566" s="47">
        <v>14488</v>
      </c>
      <c r="G7566" s="47">
        <v>11721</v>
      </c>
    </row>
    <row r="7567" spans="3:7">
      <c r="C7567" s="49">
        <f t="shared" si="120"/>
        <v>11</v>
      </c>
      <c r="D7567" s="48">
        <v>42685</v>
      </c>
      <c r="E7567" s="47">
        <v>5</v>
      </c>
      <c r="F7567" s="47">
        <v>14448</v>
      </c>
      <c r="G7567" s="47">
        <v>11849</v>
      </c>
    </row>
    <row r="7568" spans="3:7">
      <c r="C7568" s="49">
        <f t="shared" si="120"/>
        <v>11</v>
      </c>
      <c r="D7568" s="48">
        <v>42685</v>
      </c>
      <c r="E7568" s="47">
        <v>6</v>
      </c>
      <c r="F7568" s="47">
        <v>15285</v>
      </c>
      <c r="G7568" s="47">
        <v>12536</v>
      </c>
    </row>
    <row r="7569" spans="3:7">
      <c r="C7569" s="49">
        <f t="shared" si="120"/>
        <v>11</v>
      </c>
      <c r="D7569" s="48">
        <v>42685</v>
      </c>
      <c r="E7569" s="47">
        <v>7</v>
      </c>
      <c r="F7569" s="47">
        <v>16486</v>
      </c>
      <c r="G7569" s="47">
        <v>13901</v>
      </c>
    </row>
    <row r="7570" spans="3:7">
      <c r="C7570" s="49">
        <f t="shared" si="120"/>
        <v>11</v>
      </c>
      <c r="D7570" s="48">
        <v>42685</v>
      </c>
      <c r="E7570" s="47">
        <v>8</v>
      </c>
      <c r="F7570" s="47">
        <v>17808</v>
      </c>
      <c r="G7570" s="47">
        <v>15095</v>
      </c>
    </row>
    <row r="7571" spans="3:7">
      <c r="C7571" s="49">
        <f t="shared" si="120"/>
        <v>11</v>
      </c>
      <c r="D7571" s="48">
        <v>42685</v>
      </c>
      <c r="E7571" s="47">
        <v>9</v>
      </c>
      <c r="F7571" s="47">
        <v>17824</v>
      </c>
      <c r="G7571" s="47">
        <v>15143</v>
      </c>
    </row>
    <row r="7572" spans="3:7">
      <c r="C7572" s="49">
        <f t="shared" si="120"/>
        <v>11</v>
      </c>
      <c r="D7572" s="48">
        <v>42685</v>
      </c>
      <c r="E7572" s="47">
        <v>10</v>
      </c>
      <c r="F7572" s="47">
        <v>17621</v>
      </c>
      <c r="G7572" s="47">
        <v>14896</v>
      </c>
    </row>
    <row r="7573" spans="3:7">
      <c r="C7573" s="49">
        <f t="shared" si="120"/>
        <v>11</v>
      </c>
      <c r="D7573" s="48">
        <v>42685</v>
      </c>
      <c r="E7573" s="47">
        <v>11</v>
      </c>
      <c r="F7573" s="47">
        <v>17529</v>
      </c>
      <c r="G7573" s="47">
        <v>14841</v>
      </c>
    </row>
    <row r="7574" spans="3:7">
      <c r="C7574" s="49">
        <f t="shared" si="120"/>
        <v>11</v>
      </c>
      <c r="D7574" s="48">
        <v>42685</v>
      </c>
      <c r="E7574" s="47">
        <v>12</v>
      </c>
      <c r="F7574" s="47">
        <v>17497</v>
      </c>
      <c r="G7574" s="47">
        <v>14761</v>
      </c>
    </row>
    <row r="7575" spans="3:7">
      <c r="C7575" s="49">
        <f t="shared" si="120"/>
        <v>11</v>
      </c>
      <c r="D7575" s="48">
        <v>42685</v>
      </c>
      <c r="E7575" s="47">
        <v>13</v>
      </c>
      <c r="F7575" s="47">
        <v>17545</v>
      </c>
      <c r="G7575" s="47">
        <v>14771</v>
      </c>
    </row>
    <row r="7576" spans="3:7">
      <c r="C7576" s="49">
        <f t="shared" si="120"/>
        <v>11</v>
      </c>
      <c r="D7576" s="48">
        <v>42685</v>
      </c>
      <c r="E7576" s="47">
        <v>14</v>
      </c>
      <c r="F7576" s="47">
        <v>17339</v>
      </c>
      <c r="G7576" s="47">
        <v>14667</v>
      </c>
    </row>
    <row r="7577" spans="3:7">
      <c r="C7577" s="49">
        <f t="shared" si="120"/>
        <v>11</v>
      </c>
      <c r="D7577" s="48">
        <v>42685</v>
      </c>
      <c r="E7577" s="47">
        <v>15</v>
      </c>
      <c r="F7577" s="47">
        <v>17454</v>
      </c>
      <c r="G7577" s="47">
        <v>14795</v>
      </c>
    </row>
    <row r="7578" spans="3:7">
      <c r="C7578" s="49">
        <f t="shared" si="120"/>
        <v>11</v>
      </c>
      <c r="D7578" s="48">
        <v>42685</v>
      </c>
      <c r="E7578" s="47">
        <v>16</v>
      </c>
      <c r="F7578" s="47">
        <v>17956</v>
      </c>
      <c r="G7578" s="47">
        <v>15202</v>
      </c>
    </row>
    <row r="7579" spans="3:7">
      <c r="C7579" s="49">
        <f t="shared" si="120"/>
        <v>11</v>
      </c>
      <c r="D7579" s="48">
        <v>42685</v>
      </c>
      <c r="E7579" s="47">
        <v>17</v>
      </c>
      <c r="F7579" s="47">
        <v>18756</v>
      </c>
      <c r="G7579" s="47">
        <v>16050</v>
      </c>
    </row>
    <row r="7580" spans="3:7">
      <c r="C7580" s="49">
        <f t="shared" si="120"/>
        <v>11</v>
      </c>
      <c r="D7580" s="48">
        <v>42685</v>
      </c>
      <c r="E7580" s="47">
        <v>18</v>
      </c>
      <c r="F7580" s="47">
        <v>19722</v>
      </c>
      <c r="G7580" s="47">
        <v>17171</v>
      </c>
    </row>
    <row r="7581" spans="3:7">
      <c r="C7581" s="49">
        <f t="shared" si="120"/>
        <v>11</v>
      </c>
      <c r="D7581" s="48">
        <v>42685</v>
      </c>
      <c r="E7581" s="47">
        <v>19</v>
      </c>
      <c r="F7581" s="47">
        <v>19609</v>
      </c>
      <c r="G7581" s="47">
        <v>17132</v>
      </c>
    </row>
    <row r="7582" spans="3:7">
      <c r="C7582" s="49">
        <f t="shared" si="120"/>
        <v>11</v>
      </c>
      <c r="D7582" s="48">
        <v>42685</v>
      </c>
      <c r="E7582" s="47">
        <v>20</v>
      </c>
      <c r="F7582" s="47">
        <v>19221</v>
      </c>
      <c r="G7582" s="47">
        <v>16963</v>
      </c>
    </row>
    <row r="7583" spans="3:7">
      <c r="C7583" s="49">
        <f t="shared" si="120"/>
        <v>11</v>
      </c>
      <c r="D7583" s="48">
        <v>42685</v>
      </c>
      <c r="E7583" s="47">
        <v>21</v>
      </c>
      <c r="F7583" s="47">
        <v>18839</v>
      </c>
      <c r="G7583" s="47">
        <v>16613</v>
      </c>
    </row>
    <row r="7584" spans="3:7">
      <c r="C7584" s="49">
        <f t="shared" si="120"/>
        <v>11</v>
      </c>
      <c r="D7584" s="48">
        <v>42685</v>
      </c>
      <c r="E7584" s="47">
        <v>22</v>
      </c>
      <c r="F7584" s="47">
        <v>18560</v>
      </c>
      <c r="G7584" s="47">
        <v>16000</v>
      </c>
    </row>
    <row r="7585" spans="3:7">
      <c r="C7585" s="49">
        <f t="shared" si="120"/>
        <v>11</v>
      </c>
      <c r="D7585" s="48">
        <v>42685</v>
      </c>
      <c r="E7585" s="47">
        <v>23</v>
      </c>
      <c r="F7585" s="47">
        <v>17679</v>
      </c>
      <c r="G7585" s="47">
        <v>15056</v>
      </c>
    </row>
    <row r="7586" spans="3:7">
      <c r="C7586" s="49">
        <f t="shared" si="120"/>
        <v>11</v>
      </c>
      <c r="D7586" s="48">
        <v>42685</v>
      </c>
      <c r="E7586" s="47">
        <v>24</v>
      </c>
      <c r="F7586" s="47">
        <v>17417</v>
      </c>
      <c r="G7586" s="47">
        <v>14009</v>
      </c>
    </row>
    <row r="7587" spans="3:7">
      <c r="C7587" s="49">
        <f t="shared" si="120"/>
        <v>11</v>
      </c>
      <c r="D7587" s="48">
        <v>42686</v>
      </c>
      <c r="E7587" s="47">
        <v>1</v>
      </c>
      <c r="F7587" s="47">
        <v>16822</v>
      </c>
      <c r="G7587" s="47">
        <v>13185</v>
      </c>
    </row>
    <row r="7588" spans="3:7">
      <c r="C7588" s="49">
        <f t="shared" si="120"/>
        <v>11</v>
      </c>
      <c r="D7588" s="48">
        <v>42686</v>
      </c>
      <c r="E7588" s="47">
        <v>2</v>
      </c>
      <c r="F7588" s="47">
        <v>15928</v>
      </c>
      <c r="G7588" s="47">
        <v>12892</v>
      </c>
    </row>
    <row r="7589" spans="3:7">
      <c r="C7589" s="49">
        <f t="shared" si="120"/>
        <v>11</v>
      </c>
      <c r="D7589" s="48">
        <v>42686</v>
      </c>
      <c r="E7589" s="47">
        <v>3</v>
      </c>
      <c r="F7589" s="47">
        <v>15464</v>
      </c>
      <c r="G7589" s="47">
        <v>12523</v>
      </c>
    </row>
    <row r="7590" spans="3:7">
      <c r="C7590" s="49">
        <f t="shared" si="120"/>
        <v>11</v>
      </c>
      <c r="D7590" s="48">
        <v>42686</v>
      </c>
      <c r="E7590" s="47">
        <v>4</v>
      </c>
      <c r="F7590" s="47">
        <v>15060</v>
      </c>
      <c r="G7590" s="47">
        <v>12401</v>
      </c>
    </row>
    <row r="7591" spans="3:7">
      <c r="C7591" s="49">
        <f t="shared" si="120"/>
        <v>11</v>
      </c>
      <c r="D7591" s="48">
        <v>42686</v>
      </c>
      <c r="E7591" s="47">
        <v>5</v>
      </c>
      <c r="F7591" s="47">
        <v>14955</v>
      </c>
      <c r="G7591" s="47">
        <v>12425</v>
      </c>
    </row>
    <row r="7592" spans="3:7">
      <c r="C7592" s="49">
        <f t="shared" si="120"/>
        <v>11</v>
      </c>
      <c r="D7592" s="48">
        <v>42686</v>
      </c>
      <c r="E7592" s="47">
        <v>6</v>
      </c>
      <c r="F7592" s="47">
        <v>15230</v>
      </c>
      <c r="G7592" s="47">
        <v>12674</v>
      </c>
    </row>
    <row r="7593" spans="3:7">
      <c r="C7593" s="49">
        <f t="shared" si="120"/>
        <v>11</v>
      </c>
      <c r="D7593" s="48">
        <v>42686</v>
      </c>
      <c r="E7593" s="47">
        <v>7</v>
      </c>
      <c r="F7593" s="47">
        <v>16015</v>
      </c>
      <c r="G7593" s="47">
        <v>13436</v>
      </c>
    </row>
    <row r="7594" spans="3:7">
      <c r="C7594" s="49">
        <f t="shared" si="120"/>
        <v>11</v>
      </c>
      <c r="D7594" s="48">
        <v>42686</v>
      </c>
      <c r="E7594" s="47">
        <v>8</v>
      </c>
      <c r="F7594" s="47">
        <v>16144</v>
      </c>
      <c r="G7594" s="47">
        <v>13909</v>
      </c>
    </row>
    <row r="7595" spans="3:7">
      <c r="C7595" s="49">
        <f t="shared" si="120"/>
        <v>11</v>
      </c>
      <c r="D7595" s="48">
        <v>42686</v>
      </c>
      <c r="E7595" s="47">
        <v>9</v>
      </c>
      <c r="F7595" s="47">
        <v>16539</v>
      </c>
      <c r="G7595" s="47">
        <v>14130</v>
      </c>
    </row>
    <row r="7596" spans="3:7">
      <c r="C7596" s="49">
        <f t="shared" si="120"/>
        <v>11</v>
      </c>
      <c r="D7596" s="48">
        <v>42686</v>
      </c>
      <c r="E7596" s="47">
        <v>10</v>
      </c>
      <c r="F7596" s="47">
        <v>16770</v>
      </c>
      <c r="G7596" s="47">
        <v>14144</v>
      </c>
    </row>
    <row r="7597" spans="3:7">
      <c r="C7597" s="49">
        <f t="shared" si="120"/>
        <v>11</v>
      </c>
      <c r="D7597" s="48">
        <v>42686</v>
      </c>
      <c r="E7597" s="47">
        <v>11</v>
      </c>
      <c r="F7597" s="47">
        <v>16752</v>
      </c>
      <c r="G7597" s="47">
        <v>14002</v>
      </c>
    </row>
    <row r="7598" spans="3:7">
      <c r="C7598" s="49">
        <f t="shared" si="120"/>
        <v>11</v>
      </c>
      <c r="D7598" s="48">
        <v>42686</v>
      </c>
      <c r="E7598" s="47">
        <v>12</v>
      </c>
      <c r="F7598" s="47">
        <v>16364</v>
      </c>
      <c r="G7598" s="47">
        <v>13601</v>
      </c>
    </row>
    <row r="7599" spans="3:7">
      <c r="C7599" s="49">
        <f t="shared" si="120"/>
        <v>11</v>
      </c>
      <c r="D7599" s="48">
        <v>42686</v>
      </c>
      <c r="E7599" s="47">
        <v>13</v>
      </c>
      <c r="F7599" s="47">
        <v>16137</v>
      </c>
      <c r="G7599" s="47">
        <v>13518</v>
      </c>
    </row>
    <row r="7600" spans="3:7">
      <c r="C7600" s="49">
        <f t="shared" si="120"/>
        <v>11</v>
      </c>
      <c r="D7600" s="48">
        <v>42686</v>
      </c>
      <c r="E7600" s="47">
        <v>14</v>
      </c>
      <c r="F7600" s="47">
        <v>16405</v>
      </c>
      <c r="G7600" s="47">
        <v>13714</v>
      </c>
    </row>
    <row r="7601" spans="3:7">
      <c r="C7601" s="49">
        <f t="shared" si="120"/>
        <v>11</v>
      </c>
      <c r="D7601" s="48">
        <v>42686</v>
      </c>
      <c r="E7601" s="47">
        <v>15</v>
      </c>
      <c r="F7601" s="47">
        <v>16243</v>
      </c>
      <c r="G7601" s="47">
        <v>13686</v>
      </c>
    </row>
    <row r="7602" spans="3:7">
      <c r="C7602" s="49">
        <f t="shared" si="120"/>
        <v>11</v>
      </c>
      <c r="D7602" s="48">
        <v>42686</v>
      </c>
      <c r="E7602" s="47">
        <v>16</v>
      </c>
      <c r="F7602" s="47">
        <v>16600</v>
      </c>
      <c r="G7602" s="47">
        <v>13939</v>
      </c>
    </row>
    <row r="7603" spans="3:7">
      <c r="C7603" s="49">
        <f t="shared" si="120"/>
        <v>11</v>
      </c>
      <c r="D7603" s="48">
        <v>42686</v>
      </c>
      <c r="E7603" s="47">
        <v>17</v>
      </c>
      <c r="F7603" s="47">
        <v>17117</v>
      </c>
      <c r="G7603" s="47">
        <v>14843</v>
      </c>
    </row>
    <row r="7604" spans="3:7">
      <c r="C7604" s="49">
        <f t="shared" si="120"/>
        <v>11</v>
      </c>
      <c r="D7604" s="48">
        <v>42686</v>
      </c>
      <c r="E7604" s="47">
        <v>18</v>
      </c>
      <c r="F7604" s="47">
        <v>18463</v>
      </c>
      <c r="G7604" s="47">
        <v>16128</v>
      </c>
    </row>
    <row r="7605" spans="3:7">
      <c r="C7605" s="49">
        <f t="shared" si="120"/>
        <v>11</v>
      </c>
      <c r="D7605" s="48">
        <v>42686</v>
      </c>
      <c r="E7605" s="47">
        <v>19</v>
      </c>
      <c r="F7605" s="47">
        <v>18382</v>
      </c>
      <c r="G7605" s="47">
        <v>15919</v>
      </c>
    </row>
    <row r="7606" spans="3:7">
      <c r="C7606" s="49">
        <f t="shared" si="120"/>
        <v>11</v>
      </c>
      <c r="D7606" s="48">
        <v>42686</v>
      </c>
      <c r="E7606" s="47">
        <v>20</v>
      </c>
      <c r="F7606" s="47">
        <v>17783</v>
      </c>
      <c r="G7606" s="47">
        <v>15360</v>
      </c>
    </row>
    <row r="7607" spans="3:7">
      <c r="C7607" s="49">
        <f t="shared" si="120"/>
        <v>11</v>
      </c>
      <c r="D7607" s="48">
        <v>42686</v>
      </c>
      <c r="E7607" s="47">
        <v>21</v>
      </c>
      <c r="F7607" s="47">
        <v>17508</v>
      </c>
      <c r="G7607" s="47">
        <v>14948</v>
      </c>
    </row>
    <row r="7608" spans="3:7">
      <c r="C7608" s="49">
        <f t="shared" si="120"/>
        <v>11</v>
      </c>
      <c r="D7608" s="48">
        <v>42686</v>
      </c>
      <c r="E7608" s="47">
        <v>22</v>
      </c>
      <c r="F7608" s="47">
        <v>17099</v>
      </c>
      <c r="G7608" s="47">
        <v>14352</v>
      </c>
    </row>
    <row r="7609" spans="3:7">
      <c r="C7609" s="49">
        <f t="shared" si="120"/>
        <v>11</v>
      </c>
      <c r="D7609" s="48">
        <v>42686</v>
      </c>
      <c r="E7609" s="47">
        <v>23</v>
      </c>
      <c r="F7609" s="47">
        <v>16453</v>
      </c>
      <c r="G7609" s="47">
        <v>13584</v>
      </c>
    </row>
    <row r="7610" spans="3:7">
      <c r="C7610" s="49">
        <f t="shared" si="120"/>
        <v>11</v>
      </c>
      <c r="D7610" s="48">
        <v>42686</v>
      </c>
      <c r="E7610" s="47">
        <v>24</v>
      </c>
      <c r="F7610" s="47">
        <v>15788</v>
      </c>
      <c r="G7610" s="47">
        <v>12853</v>
      </c>
    </row>
    <row r="7611" spans="3:7">
      <c r="C7611" s="49">
        <f t="shared" si="120"/>
        <v>11</v>
      </c>
      <c r="D7611" s="48">
        <v>42687</v>
      </c>
      <c r="E7611" s="47">
        <v>1</v>
      </c>
      <c r="F7611" s="47">
        <v>14830</v>
      </c>
      <c r="G7611" s="47">
        <v>12089</v>
      </c>
    </row>
    <row r="7612" spans="3:7">
      <c r="C7612" s="49">
        <f t="shared" si="120"/>
        <v>11</v>
      </c>
      <c r="D7612" s="48">
        <v>42687</v>
      </c>
      <c r="E7612" s="47">
        <v>2</v>
      </c>
      <c r="F7612" s="47">
        <v>14657</v>
      </c>
      <c r="G7612" s="47">
        <v>11694</v>
      </c>
    </row>
    <row r="7613" spans="3:7">
      <c r="C7613" s="49">
        <f t="shared" si="120"/>
        <v>11</v>
      </c>
      <c r="D7613" s="48">
        <v>42687</v>
      </c>
      <c r="E7613" s="47">
        <v>3</v>
      </c>
      <c r="F7613" s="47">
        <v>14286</v>
      </c>
      <c r="G7613" s="47">
        <v>11379</v>
      </c>
    </row>
    <row r="7614" spans="3:7">
      <c r="C7614" s="49">
        <f t="shared" si="120"/>
        <v>11</v>
      </c>
      <c r="D7614" s="48">
        <v>42687</v>
      </c>
      <c r="E7614" s="47">
        <v>4</v>
      </c>
      <c r="F7614" s="47">
        <v>14195</v>
      </c>
      <c r="G7614" s="47">
        <v>11250</v>
      </c>
    </row>
    <row r="7615" spans="3:7">
      <c r="C7615" s="49">
        <f t="shared" si="120"/>
        <v>11</v>
      </c>
      <c r="D7615" s="48">
        <v>42687</v>
      </c>
      <c r="E7615" s="47">
        <v>5</v>
      </c>
      <c r="F7615" s="47">
        <v>14328</v>
      </c>
      <c r="G7615" s="47">
        <v>11324</v>
      </c>
    </row>
    <row r="7616" spans="3:7">
      <c r="C7616" s="49">
        <f t="shared" si="120"/>
        <v>11</v>
      </c>
      <c r="D7616" s="48">
        <v>42687</v>
      </c>
      <c r="E7616" s="47">
        <v>6</v>
      </c>
      <c r="F7616" s="47">
        <v>14574</v>
      </c>
      <c r="G7616" s="47">
        <v>11553</v>
      </c>
    </row>
    <row r="7617" spans="3:7">
      <c r="C7617" s="49">
        <f t="shared" si="120"/>
        <v>11</v>
      </c>
      <c r="D7617" s="48">
        <v>42687</v>
      </c>
      <c r="E7617" s="47">
        <v>7</v>
      </c>
      <c r="F7617" s="47">
        <v>14800</v>
      </c>
      <c r="G7617" s="47">
        <v>11882</v>
      </c>
    </row>
    <row r="7618" spans="3:7">
      <c r="C7618" s="49">
        <f t="shared" si="120"/>
        <v>11</v>
      </c>
      <c r="D7618" s="48">
        <v>42687</v>
      </c>
      <c r="E7618" s="47">
        <v>8</v>
      </c>
      <c r="F7618" s="47">
        <v>15358</v>
      </c>
      <c r="G7618" s="47">
        <v>12489</v>
      </c>
    </row>
    <row r="7619" spans="3:7">
      <c r="C7619" s="49">
        <f t="shared" si="120"/>
        <v>11</v>
      </c>
      <c r="D7619" s="48">
        <v>42687</v>
      </c>
      <c r="E7619" s="47">
        <v>9</v>
      </c>
      <c r="F7619" s="47">
        <v>15330</v>
      </c>
      <c r="G7619" s="47">
        <v>12751</v>
      </c>
    </row>
    <row r="7620" spans="3:7">
      <c r="C7620" s="49">
        <f t="shared" ref="C7620:C7683" si="121">MONTH(D7620)</f>
        <v>11</v>
      </c>
      <c r="D7620" s="48">
        <v>42687</v>
      </c>
      <c r="E7620" s="47">
        <v>10</v>
      </c>
      <c r="F7620" s="47">
        <v>15355</v>
      </c>
      <c r="G7620" s="47">
        <v>12694</v>
      </c>
    </row>
    <row r="7621" spans="3:7">
      <c r="C7621" s="49">
        <f t="shared" si="121"/>
        <v>11</v>
      </c>
      <c r="D7621" s="48">
        <v>42687</v>
      </c>
      <c r="E7621" s="47">
        <v>11</v>
      </c>
      <c r="F7621" s="47">
        <v>15529</v>
      </c>
      <c r="G7621" s="47">
        <v>12856</v>
      </c>
    </row>
    <row r="7622" spans="3:7">
      <c r="C7622" s="49">
        <f t="shared" si="121"/>
        <v>11</v>
      </c>
      <c r="D7622" s="48">
        <v>42687</v>
      </c>
      <c r="E7622" s="47">
        <v>12</v>
      </c>
      <c r="F7622" s="47">
        <v>15593</v>
      </c>
      <c r="G7622" s="47">
        <v>12837</v>
      </c>
    </row>
    <row r="7623" spans="3:7">
      <c r="C7623" s="49">
        <f t="shared" si="121"/>
        <v>11</v>
      </c>
      <c r="D7623" s="48">
        <v>42687</v>
      </c>
      <c r="E7623" s="47">
        <v>13</v>
      </c>
      <c r="F7623" s="47">
        <v>15478</v>
      </c>
      <c r="G7623" s="47">
        <v>12768</v>
      </c>
    </row>
    <row r="7624" spans="3:7">
      <c r="C7624" s="49">
        <f t="shared" si="121"/>
        <v>11</v>
      </c>
      <c r="D7624" s="48">
        <v>42687</v>
      </c>
      <c r="E7624" s="47">
        <v>14</v>
      </c>
      <c r="F7624" s="47">
        <v>15172</v>
      </c>
      <c r="G7624" s="47">
        <v>12573</v>
      </c>
    </row>
    <row r="7625" spans="3:7">
      <c r="C7625" s="49">
        <f t="shared" si="121"/>
        <v>11</v>
      </c>
      <c r="D7625" s="48">
        <v>42687</v>
      </c>
      <c r="E7625" s="47">
        <v>15</v>
      </c>
      <c r="F7625" s="47">
        <v>15512</v>
      </c>
      <c r="G7625" s="47">
        <v>12747</v>
      </c>
    </row>
    <row r="7626" spans="3:7">
      <c r="C7626" s="49">
        <f t="shared" si="121"/>
        <v>11</v>
      </c>
      <c r="D7626" s="48">
        <v>42687</v>
      </c>
      <c r="E7626" s="47">
        <v>16</v>
      </c>
      <c r="F7626" s="47">
        <v>16120</v>
      </c>
      <c r="G7626" s="47">
        <v>13327</v>
      </c>
    </row>
    <row r="7627" spans="3:7">
      <c r="C7627" s="49">
        <f t="shared" si="121"/>
        <v>11</v>
      </c>
      <c r="D7627" s="48">
        <v>42687</v>
      </c>
      <c r="E7627" s="47">
        <v>17</v>
      </c>
      <c r="F7627" s="47">
        <v>17446</v>
      </c>
      <c r="G7627" s="47">
        <v>14573</v>
      </c>
    </row>
    <row r="7628" spans="3:7">
      <c r="C7628" s="49">
        <f t="shared" si="121"/>
        <v>11</v>
      </c>
      <c r="D7628" s="48">
        <v>42687</v>
      </c>
      <c r="E7628" s="47">
        <v>18</v>
      </c>
      <c r="F7628" s="47">
        <v>18709</v>
      </c>
      <c r="G7628" s="47">
        <v>16000</v>
      </c>
    </row>
    <row r="7629" spans="3:7">
      <c r="C7629" s="49">
        <f t="shared" si="121"/>
        <v>11</v>
      </c>
      <c r="D7629" s="48">
        <v>42687</v>
      </c>
      <c r="E7629" s="47">
        <v>19</v>
      </c>
      <c r="F7629" s="47">
        <v>18509</v>
      </c>
      <c r="G7629" s="47">
        <v>15965</v>
      </c>
    </row>
    <row r="7630" spans="3:7">
      <c r="C7630" s="49">
        <f t="shared" si="121"/>
        <v>11</v>
      </c>
      <c r="D7630" s="48">
        <v>42687</v>
      </c>
      <c r="E7630" s="47">
        <v>20</v>
      </c>
      <c r="F7630" s="47">
        <v>18092</v>
      </c>
      <c r="G7630" s="47">
        <v>15588</v>
      </c>
    </row>
    <row r="7631" spans="3:7">
      <c r="C7631" s="49">
        <f t="shared" si="121"/>
        <v>11</v>
      </c>
      <c r="D7631" s="48">
        <v>42687</v>
      </c>
      <c r="E7631" s="47">
        <v>21</v>
      </c>
      <c r="F7631" s="47">
        <v>17677</v>
      </c>
      <c r="G7631" s="47">
        <v>15063</v>
      </c>
    </row>
    <row r="7632" spans="3:7">
      <c r="C7632" s="49">
        <f t="shared" si="121"/>
        <v>11</v>
      </c>
      <c r="D7632" s="48">
        <v>42687</v>
      </c>
      <c r="E7632" s="47">
        <v>22</v>
      </c>
      <c r="F7632" s="47">
        <v>17268</v>
      </c>
      <c r="G7632" s="47">
        <v>14478</v>
      </c>
    </row>
    <row r="7633" spans="3:7">
      <c r="C7633" s="49">
        <f t="shared" si="121"/>
        <v>11</v>
      </c>
      <c r="D7633" s="48">
        <v>42687</v>
      </c>
      <c r="E7633" s="47">
        <v>23</v>
      </c>
      <c r="F7633" s="47">
        <v>16143</v>
      </c>
      <c r="G7633" s="47">
        <v>13463</v>
      </c>
    </row>
    <row r="7634" spans="3:7">
      <c r="C7634" s="49">
        <f t="shared" si="121"/>
        <v>11</v>
      </c>
      <c r="D7634" s="48">
        <v>42687</v>
      </c>
      <c r="E7634" s="47">
        <v>24</v>
      </c>
      <c r="F7634" s="47">
        <v>15404</v>
      </c>
      <c r="G7634" s="47">
        <v>12660</v>
      </c>
    </row>
    <row r="7635" spans="3:7">
      <c r="C7635" s="49">
        <f t="shared" si="121"/>
        <v>11</v>
      </c>
      <c r="D7635" s="48">
        <v>42688</v>
      </c>
      <c r="E7635" s="47">
        <v>1</v>
      </c>
      <c r="F7635" s="47">
        <v>14803</v>
      </c>
      <c r="G7635" s="47">
        <v>12118</v>
      </c>
    </row>
    <row r="7636" spans="3:7">
      <c r="C7636" s="49">
        <f t="shared" si="121"/>
        <v>11</v>
      </c>
      <c r="D7636" s="48">
        <v>42688</v>
      </c>
      <c r="E7636" s="47">
        <v>2</v>
      </c>
      <c r="F7636" s="47">
        <v>14741</v>
      </c>
      <c r="G7636" s="47">
        <v>11822</v>
      </c>
    </row>
    <row r="7637" spans="3:7">
      <c r="C7637" s="49">
        <f t="shared" si="121"/>
        <v>11</v>
      </c>
      <c r="D7637" s="48">
        <v>42688</v>
      </c>
      <c r="E7637" s="47">
        <v>3</v>
      </c>
      <c r="F7637" s="47">
        <v>14524</v>
      </c>
      <c r="G7637" s="47">
        <v>11672</v>
      </c>
    </row>
    <row r="7638" spans="3:7">
      <c r="C7638" s="49">
        <f t="shared" si="121"/>
        <v>11</v>
      </c>
      <c r="D7638" s="48">
        <v>42688</v>
      </c>
      <c r="E7638" s="47">
        <v>4</v>
      </c>
      <c r="F7638" s="47">
        <v>14491</v>
      </c>
      <c r="G7638" s="47">
        <v>11632</v>
      </c>
    </row>
    <row r="7639" spans="3:7">
      <c r="C7639" s="49">
        <f t="shared" si="121"/>
        <v>11</v>
      </c>
      <c r="D7639" s="48">
        <v>42688</v>
      </c>
      <c r="E7639" s="47">
        <v>5</v>
      </c>
      <c r="F7639" s="47">
        <v>14586</v>
      </c>
      <c r="G7639" s="47">
        <v>11855</v>
      </c>
    </row>
    <row r="7640" spans="3:7">
      <c r="C7640" s="49">
        <f t="shared" si="121"/>
        <v>11</v>
      </c>
      <c r="D7640" s="48">
        <v>42688</v>
      </c>
      <c r="E7640" s="47">
        <v>6</v>
      </c>
      <c r="F7640" s="47">
        <v>15037</v>
      </c>
      <c r="G7640" s="47">
        <v>12541</v>
      </c>
    </row>
    <row r="7641" spans="3:7">
      <c r="C7641" s="49">
        <f t="shared" si="121"/>
        <v>11</v>
      </c>
      <c r="D7641" s="48">
        <v>42688</v>
      </c>
      <c r="E7641" s="47">
        <v>7</v>
      </c>
      <c r="F7641" s="47">
        <v>16436</v>
      </c>
      <c r="G7641" s="47">
        <v>14014</v>
      </c>
    </row>
    <row r="7642" spans="3:7">
      <c r="C7642" s="49">
        <f t="shared" si="121"/>
        <v>11</v>
      </c>
      <c r="D7642" s="48">
        <v>42688</v>
      </c>
      <c r="E7642" s="47">
        <v>8</v>
      </c>
      <c r="F7642" s="47">
        <v>17704</v>
      </c>
      <c r="G7642" s="47">
        <v>15384</v>
      </c>
    </row>
    <row r="7643" spans="3:7">
      <c r="C7643" s="49">
        <f t="shared" si="121"/>
        <v>11</v>
      </c>
      <c r="D7643" s="48">
        <v>42688</v>
      </c>
      <c r="E7643" s="47">
        <v>9</v>
      </c>
      <c r="F7643" s="47">
        <v>17649</v>
      </c>
      <c r="G7643" s="47">
        <v>15309</v>
      </c>
    </row>
    <row r="7644" spans="3:7">
      <c r="C7644" s="49">
        <f t="shared" si="121"/>
        <v>11</v>
      </c>
      <c r="D7644" s="48">
        <v>42688</v>
      </c>
      <c r="E7644" s="47">
        <v>10</v>
      </c>
      <c r="F7644" s="47">
        <v>17184</v>
      </c>
      <c r="G7644" s="47">
        <v>14927</v>
      </c>
    </row>
    <row r="7645" spans="3:7">
      <c r="C7645" s="49">
        <f t="shared" si="121"/>
        <v>11</v>
      </c>
      <c r="D7645" s="48">
        <v>42688</v>
      </c>
      <c r="E7645" s="47">
        <v>11</v>
      </c>
      <c r="F7645" s="47">
        <v>17031</v>
      </c>
      <c r="G7645" s="47">
        <v>14723</v>
      </c>
    </row>
    <row r="7646" spans="3:7">
      <c r="C7646" s="49">
        <f t="shared" si="121"/>
        <v>11</v>
      </c>
      <c r="D7646" s="48">
        <v>42688</v>
      </c>
      <c r="E7646" s="47">
        <v>12</v>
      </c>
      <c r="F7646" s="47">
        <v>16905</v>
      </c>
      <c r="G7646" s="47">
        <v>14616</v>
      </c>
    </row>
    <row r="7647" spans="3:7">
      <c r="C7647" s="49">
        <f t="shared" si="121"/>
        <v>11</v>
      </c>
      <c r="D7647" s="48">
        <v>42688</v>
      </c>
      <c r="E7647" s="47">
        <v>13</v>
      </c>
      <c r="F7647" s="47">
        <v>16779</v>
      </c>
      <c r="G7647" s="47">
        <v>14517</v>
      </c>
    </row>
    <row r="7648" spans="3:7">
      <c r="C7648" s="49">
        <f t="shared" si="121"/>
        <v>11</v>
      </c>
      <c r="D7648" s="48">
        <v>42688</v>
      </c>
      <c r="E7648" s="47">
        <v>14</v>
      </c>
      <c r="F7648" s="47">
        <v>16969</v>
      </c>
      <c r="G7648" s="47">
        <v>14624</v>
      </c>
    </row>
    <row r="7649" spans="3:7">
      <c r="C7649" s="49">
        <f t="shared" si="121"/>
        <v>11</v>
      </c>
      <c r="D7649" s="48">
        <v>42688</v>
      </c>
      <c r="E7649" s="47">
        <v>15</v>
      </c>
      <c r="F7649" s="47">
        <v>17196</v>
      </c>
      <c r="G7649" s="47">
        <v>14792</v>
      </c>
    </row>
    <row r="7650" spans="3:7">
      <c r="C7650" s="49">
        <f t="shared" si="121"/>
        <v>11</v>
      </c>
      <c r="D7650" s="48">
        <v>42688</v>
      </c>
      <c r="E7650" s="47">
        <v>16</v>
      </c>
      <c r="F7650" s="47">
        <v>17495</v>
      </c>
      <c r="G7650" s="47">
        <v>15252</v>
      </c>
    </row>
    <row r="7651" spans="3:7">
      <c r="C7651" s="49">
        <f t="shared" si="121"/>
        <v>11</v>
      </c>
      <c r="D7651" s="48">
        <v>42688</v>
      </c>
      <c r="E7651" s="47">
        <v>17</v>
      </c>
      <c r="F7651" s="47">
        <v>18306</v>
      </c>
      <c r="G7651" s="47">
        <v>16216</v>
      </c>
    </row>
    <row r="7652" spans="3:7">
      <c r="C7652" s="49">
        <f t="shared" si="121"/>
        <v>11</v>
      </c>
      <c r="D7652" s="48">
        <v>42688</v>
      </c>
      <c r="E7652" s="47">
        <v>18</v>
      </c>
      <c r="F7652" s="47">
        <v>19256</v>
      </c>
      <c r="G7652" s="47">
        <v>17302</v>
      </c>
    </row>
    <row r="7653" spans="3:7">
      <c r="C7653" s="49">
        <f t="shared" si="121"/>
        <v>11</v>
      </c>
      <c r="D7653" s="48">
        <v>42688</v>
      </c>
      <c r="E7653" s="47">
        <v>19</v>
      </c>
      <c r="F7653" s="47">
        <v>19036</v>
      </c>
      <c r="G7653" s="47">
        <v>17007</v>
      </c>
    </row>
    <row r="7654" spans="3:7">
      <c r="C7654" s="49">
        <f t="shared" si="121"/>
        <v>11</v>
      </c>
      <c r="D7654" s="48">
        <v>42688</v>
      </c>
      <c r="E7654" s="47">
        <v>20</v>
      </c>
      <c r="F7654" s="47">
        <v>18868</v>
      </c>
      <c r="G7654" s="47">
        <v>16868</v>
      </c>
    </row>
    <row r="7655" spans="3:7">
      <c r="C7655" s="49">
        <f t="shared" si="121"/>
        <v>11</v>
      </c>
      <c r="D7655" s="48">
        <v>42688</v>
      </c>
      <c r="E7655" s="47">
        <v>21</v>
      </c>
      <c r="F7655" s="47">
        <v>18810</v>
      </c>
      <c r="G7655" s="47">
        <v>16564</v>
      </c>
    </row>
    <row r="7656" spans="3:7">
      <c r="C7656" s="49">
        <f t="shared" si="121"/>
        <v>11</v>
      </c>
      <c r="D7656" s="48">
        <v>42688</v>
      </c>
      <c r="E7656" s="47">
        <v>22</v>
      </c>
      <c r="F7656" s="47">
        <v>18110</v>
      </c>
      <c r="G7656" s="47">
        <v>15789</v>
      </c>
    </row>
    <row r="7657" spans="3:7">
      <c r="C7657" s="49">
        <f t="shared" si="121"/>
        <v>11</v>
      </c>
      <c r="D7657" s="48">
        <v>42688</v>
      </c>
      <c r="E7657" s="47">
        <v>23</v>
      </c>
      <c r="F7657" s="47">
        <v>17076</v>
      </c>
      <c r="G7657" s="47">
        <v>14727</v>
      </c>
    </row>
    <row r="7658" spans="3:7">
      <c r="C7658" s="49">
        <f t="shared" si="121"/>
        <v>11</v>
      </c>
      <c r="D7658" s="48">
        <v>42688</v>
      </c>
      <c r="E7658" s="47">
        <v>24</v>
      </c>
      <c r="F7658" s="47">
        <v>15922</v>
      </c>
      <c r="G7658" s="47">
        <v>13623</v>
      </c>
    </row>
    <row r="7659" spans="3:7">
      <c r="C7659" s="49">
        <f t="shared" si="121"/>
        <v>11</v>
      </c>
      <c r="D7659" s="48">
        <v>42689</v>
      </c>
      <c r="E7659" s="47">
        <v>1</v>
      </c>
      <c r="F7659" s="47">
        <v>15326</v>
      </c>
      <c r="G7659" s="47">
        <v>12962</v>
      </c>
    </row>
    <row r="7660" spans="3:7">
      <c r="C7660" s="49">
        <f t="shared" si="121"/>
        <v>11</v>
      </c>
      <c r="D7660" s="48">
        <v>42689</v>
      </c>
      <c r="E7660" s="47">
        <v>2</v>
      </c>
      <c r="F7660" s="47">
        <v>15051</v>
      </c>
      <c r="G7660" s="47">
        <v>12542</v>
      </c>
    </row>
    <row r="7661" spans="3:7">
      <c r="C7661" s="49">
        <f t="shared" si="121"/>
        <v>11</v>
      </c>
      <c r="D7661" s="48">
        <v>42689</v>
      </c>
      <c r="E7661" s="47">
        <v>3</v>
      </c>
      <c r="F7661" s="47">
        <v>14654</v>
      </c>
      <c r="G7661" s="47">
        <v>12325</v>
      </c>
    </row>
    <row r="7662" spans="3:7">
      <c r="C7662" s="49">
        <f t="shared" si="121"/>
        <v>11</v>
      </c>
      <c r="D7662" s="48">
        <v>42689</v>
      </c>
      <c r="E7662" s="47">
        <v>4</v>
      </c>
      <c r="F7662" s="47">
        <v>14669</v>
      </c>
      <c r="G7662" s="47">
        <v>12314</v>
      </c>
    </row>
    <row r="7663" spans="3:7">
      <c r="C7663" s="49">
        <f t="shared" si="121"/>
        <v>11</v>
      </c>
      <c r="D7663" s="48">
        <v>42689</v>
      </c>
      <c r="E7663" s="47">
        <v>5</v>
      </c>
      <c r="F7663" s="47">
        <v>14786</v>
      </c>
      <c r="G7663" s="47">
        <v>12466</v>
      </c>
    </row>
    <row r="7664" spans="3:7">
      <c r="C7664" s="49">
        <f t="shared" si="121"/>
        <v>11</v>
      </c>
      <c r="D7664" s="48">
        <v>42689</v>
      </c>
      <c r="E7664" s="47">
        <v>6</v>
      </c>
      <c r="F7664" s="47">
        <v>15172</v>
      </c>
      <c r="G7664" s="47">
        <v>13088</v>
      </c>
    </row>
    <row r="7665" spans="3:7">
      <c r="C7665" s="49">
        <f t="shared" si="121"/>
        <v>11</v>
      </c>
      <c r="D7665" s="48">
        <v>42689</v>
      </c>
      <c r="E7665" s="47">
        <v>7</v>
      </c>
      <c r="F7665" s="47">
        <v>16775</v>
      </c>
      <c r="G7665" s="47">
        <v>14593</v>
      </c>
    </row>
    <row r="7666" spans="3:7">
      <c r="C7666" s="49">
        <f t="shared" si="121"/>
        <v>11</v>
      </c>
      <c r="D7666" s="48">
        <v>42689</v>
      </c>
      <c r="E7666" s="47">
        <v>8</v>
      </c>
      <c r="F7666" s="47">
        <v>18020</v>
      </c>
      <c r="G7666" s="47">
        <v>15989</v>
      </c>
    </row>
    <row r="7667" spans="3:7">
      <c r="C7667" s="49">
        <f t="shared" si="121"/>
        <v>11</v>
      </c>
      <c r="D7667" s="48">
        <v>42689</v>
      </c>
      <c r="E7667" s="47">
        <v>9</v>
      </c>
      <c r="F7667" s="47">
        <v>17764</v>
      </c>
      <c r="G7667" s="47">
        <v>15900</v>
      </c>
    </row>
    <row r="7668" spans="3:7">
      <c r="C7668" s="49">
        <f t="shared" si="121"/>
        <v>11</v>
      </c>
      <c r="D7668" s="48">
        <v>42689</v>
      </c>
      <c r="E7668" s="47">
        <v>10</v>
      </c>
      <c r="F7668" s="47">
        <v>17530</v>
      </c>
      <c r="G7668" s="47">
        <v>15640</v>
      </c>
    </row>
    <row r="7669" spans="3:7">
      <c r="C7669" s="49">
        <f t="shared" si="121"/>
        <v>11</v>
      </c>
      <c r="D7669" s="48">
        <v>42689</v>
      </c>
      <c r="E7669" s="47">
        <v>11</v>
      </c>
      <c r="F7669" s="47">
        <v>17475</v>
      </c>
      <c r="G7669" s="47">
        <v>15340</v>
      </c>
    </row>
    <row r="7670" spans="3:7">
      <c r="C7670" s="49">
        <f t="shared" si="121"/>
        <v>11</v>
      </c>
      <c r="D7670" s="48">
        <v>42689</v>
      </c>
      <c r="E7670" s="47">
        <v>12</v>
      </c>
      <c r="F7670" s="47">
        <v>17281</v>
      </c>
      <c r="G7670" s="47">
        <v>15084</v>
      </c>
    </row>
    <row r="7671" spans="3:7">
      <c r="C7671" s="49">
        <f t="shared" si="121"/>
        <v>11</v>
      </c>
      <c r="D7671" s="48">
        <v>42689</v>
      </c>
      <c r="E7671" s="47">
        <v>13</v>
      </c>
      <c r="F7671" s="47">
        <v>17150</v>
      </c>
      <c r="G7671" s="47">
        <v>14893</v>
      </c>
    </row>
    <row r="7672" spans="3:7">
      <c r="C7672" s="49">
        <f t="shared" si="121"/>
        <v>11</v>
      </c>
      <c r="D7672" s="48">
        <v>42689</v>
      </c>
      <c r="E7672" s="47">
        <v>14</v>
      </c>
      <c r="F7672" s="47">
        <v>17314</v>
      </c>
      <c r="G7672" s="47">
        <v>14901</v>
      </c>
    </row>
    <row r="7673" spans="3:7">
      <c r="C7673" s="49">
        <f t="shared" si="121"/>
        <v>11</v>
      </c>
      <c r="D7673" s="48">
        <v>42689</v>
      </c>
      <c r="E7673" s="47">
        <v>15</v>
      </c>
      <c r="F7673" s="47">
        <v>17316</v>
      </c>
      <c r="G7673" s="47">
        <v>14921</v>
      </c>
    </row>
    <row r="7674" spans="3:7">
      <c r="C7674" s="49">
        <f t="shared" si="121"/>
        <v>11</v>
      </c>
      <c r="D7674" s="48">
        <v>42689</v>
      </c>
      <c r="E7674" s="47">
        <v>16</v>
      </c>
      <c r="F7674" s="47">
        <v>17662</v>
      </c>
      <c r="G7674" s="47">
        <v>15518</v>
      </c>
    </row>
    <row r="7675" spans="3:7">
      <c r="C7675" s="49">
        <f t="shared" si="121"/>
        <v>11</v>
      </c>
      <c r="D7675" s="48">
        <v>42689</v>
      </c>
      <c r="E7675" s="47">
        <v>17</v>
      </c>
      <c r="F7675" s="47">
        <v>18858</v>
      </c>
      <c r="G7675" s="47">
        <v>16485</v>
      </c>
    </row>
    <row r="7676" spans="3:7">
      <c r="C7676" s="49">
        <f t="shared" si="121"/>
        <v>11</v>
      </c>
      <c r="D7676" s="48">
        <v>42689</v>
      </c>
      <c r="E7676" s="47">
        <v>18</v>
      </c>
      <c r="F7676" s="47">
        <v>19617</v>
      </c>
      <c r="G7676" s="47">
        <v>17499</v>
      </c>
    </row>
    <row r="7677" spans="3:7">
      <c r="C7677" s="49">
        <f t="shared" si="121"/>
        <v>11</v>
      </c>
      <c r="D7677" s="48">
        <v>42689</v>
      </c>
      <c r="E7677" s="47">
        <v>19</v>
      </c>
      <c r="F7677" s="47">
        <v>19482</v>
      </c>
      <c r="G7677" s="47">
        <v>17342</v>
      </c>
    </row>
    <row r="7678" spans="3:7">
      <c r="C7678" s="49">
        <f t="shared" si="121"/>
        <v>11</v>
      </c>
      <c r="D7678" s="48">
        <v>42689</v>
      </c>
      <c r="E7678" s="47">
        <v>20</v>
      </c>
      <c r="F7678" s="47">
        <v>19127</v>
      </c>
      <c r="G7678" s="47">
        <v>17159</v>
      </c>
    </row>
    <row r="7679" spans="3:7">
      <c r="C7679" s="49">
        <f t="shared" si="121"/>
        <v>11</v>
      </c>
      <c r="D7679" s="48">
        <v>42689</v>
      </c>
      <c r="E7679" s="47">
        <v>21</v>
      </c>
      <c r="F7679" s="47">
        <v>19053</v>
      </c>
      <c r="G7679" s="47">
        <v>16817</v>
      </c>
    </row>
    <row r="7680" spans="3:7">
      <c r="C7680" s="49">
        <f t="shared" si="121"/>
        <v>11</v>
      </c>
      <c r="D7680" s="48">
        <v>42689</v>
      </c>
      <c r="E7680" s="47">
        <v>22</v>
      </c>
      <c r="F7680" s="47">
        <v>17980</v>
      </c>
      <c r="G7680" s="47">
        <v>16106</v>
      </c>
    </row>
    <row r="7681" spans="3:7">
      <c r="C7681" s="49">
        <f t="shared" si="121"/>
        <v>11</v>
      </c>
      <c r="D7681" s="48">
        <v>42689</v>
      </c>
      <c r="E7681" s="47">
        <v>23</v>
      </c>
      <c r="F7681" s="47">
        <v>16755</v>
      </c>
      <c r="G7681" s="47">
        <v>15012</v>
      </c>
    </row>
    <row r="7682" spans="3:7">
      <c r="C7682" s="49">
        <f t="shared" si="121"/>
        <v>11</v>
      </c>
      <c r="D7682" s="48">
        <v>42689</v>
      </c>
      <c r="E7682" s="47">
        <v>24</v>
      </c>
      <c r="F7682" s="47">
        <v>15769</v>
      </c>
      <c r="G7682" s="47">
        <v>13826</v>
      </c>
    </row>
    <row r="7683" spans="3:7">
      <c r="C7683" s="49">
        <f t="shared" si="121"/>
        <v>11</v>
      </c>
      <c r="D7683" s="48">
        <v>42690</v>
      </c>
      <c r="E7683" s="47">
        <v>1</v>
      </c>
      <c r="F7683" s="47">
        <v>15348</v>
      </c>
      <c r="G7683" s="47">
        <v>13048</v>
      </c>
    </row>
    <row r="7684" spans="3:7">
      <c r="C7684" s="49">
        <f t="shared" ref="C7684:C7747" si="122">MONTH(D7684)</f>
        <v>11</v>
      </c>
      <c r="D7684" s="48">
        <v>42690</v>
      </c>
      <c r="E7684" s="47">
        <v>2</v>
      </c>
      <c r="F7684" s="47">
        <v>14836</v>
      </c>
      <c r="G7684" s="47">
        <v>12646</v>
      </c>
    </row>
    <row r="7685" spans="3:7">
      <c r="C7685" s="49">
        <f t="shared" si="122"/>
        <v>11</v>
      </c>
      <c r="D7685" s="48">
        <v>42690</v>
      </c>
      <c r="E7685" s="47">
        <v>3</v>
      </c>
      <c r="F7685" s="47">
        <v>14699</v>
      </c>
      <c r="G7685" s="47">
        <v>12381</v>
      </c>
    </row>
    <row r="7686" spans="3:7">
      <c r="C7686" s="49">
        <f t="shared" si="122"/>
        <v>11</v>
      </c>
      <c r="D7686" s="48">
        <v>42690</v>
      </c>
      <c r="E7686" s="47">
        <v>4</v>
      </c>
      <c r="F7686" s="47">
        <v>14597</v>
      </c>
      <c r="G7686" s="47">
        <v>12292</v>
      </c>
    </row>
    <row r="7687" spans="3:7">
      <c r="C7687" s="49">
        <f t="shared" si="122"/>
        <v>11</v>
      </c>
      <c r="D7687" s="48">
        <v>42690</v>
      </c>
      <c r="E7687" s="47">
        <v>5</v>
      </c>
      <c r="F7687" s="47">
        <v>14885</v>
      </c>
      <c r="G7687" s="47">
        <v>12444</v>
      </c>
    </row>
    <row r="7688" spans="3:7">
      <c r="C7688" s="49">
        <f t="shared" si="122"/>
        <v>11</v>
      </c>
      <c r="D7688" s="48">
        <v>42690</v>
      </c>
      <c r="E7688" s="47">
        <v>6</v>
      </c>
      <c r="F7688" s="47">
        <v>15346</v>
      </c>
      <c r="G7688" s="47">
        <v>13121</v>
      </c>
    </row>
    <row r="7689" spans="3:7">
      <c r="C7689" s="49">
        <f t="shared" si="122"/>
        <v>11</v>
      </c>
      <c r="D7689" s="48">
        <v>42690</v>
      </c>
      <c r="E7689" s="47">
        <v>7</v>
      </c>
      <c r="F7689" s="47">
        <v>16603</v>
      </c>
      <c r="G7689" s="47">
        <v>14515</v>
      </c>
    </row>
    <row r="7690" spans="3:7">
      <c r="C7690" s="49">
        <f t="shared" si="122"/>
        <v>11</v>
      </c>
      <c r="D7690" s="48">
        <v>42690</v>
      </c>
      <c r="E7690" s="47">
        <v>8</v>
      </c>
      <c r="F7690" s="47">
        <v>17568</v>
      </c>
      <c r="G7690" s="47">
        <v>15853</v>
      </c>
    </row>
    <row r="7691" spans="3:7">
      <c r="C7691" s="49">
        <f t="shared" si="122"/>
        <v>11</v>
      </c>
      <c r="D7691" s="48">
        <v>42690</v>
      </c>
      <c r="E7691" s="47">
        <v>9</v>
      </c>
      <c r="F7691" s="47">
        <v>17969</v>
      </c>
      <c r="G7691" s="47">
        <v>16096</v>
      </c>
    </row>
    <row r="7692" spans="3:7">
      <c r="C7692" s="49">
        <f t="shared" si="122"/>
        <v>11</v>
      </c>
      <c r="D7692" s="48">
        <v>42690</v>
      </c>
      <c r="E7692" s="47">
        <v>10</v>
      </c>
      <c r="F7692" s="47">
        <v>17979</v>
      </c>
      <c r="G7692" s="47">
        <v>15977</v>
      </c>
    </row>
    <row r="7693" spans="3:7">
      <c r="C7693" s="49">
        <f t="shared" si="122"/>
        <v>11</v>
      </c>
      <c r="D7693" s="48">
        <v>42690</v>
      </c>
      <c r="E7693" s="47">
        <v>11</v>
      </c>
      <c r="F7693" s="47">
        <v>17873</v>
      </c>
      <c r="G7693" s="47">
        <v>15863</v>
      </c>
    </row>
    <row r="7694" spans="3:7">
      <c r="C7694" s="49">
        <f t="shared" si="122"/>
        <v>11</v>
      </c>
      <c r="D7694" s="48">
        <v>42690</v>
      </c>
      <c r="E7694" s="47">
        <v>12</v>
      </c>
      <c r="F7694" s="47">
        <v>17591</v>
      </c>
      <c r="G7694" s="47">
        <v>15723</v>
      </c>
    </row>
    <row r="7695" spans="3:7">
      <c r="C7695" s="49">
        <f t="shared" si="122"/>
        <v>11</v>
      </c>
      <c r="D7695" s="48">
        <v>42690</v>
      </c>
      <c r="E7695" s="47">
        <v>13</v>
      </c>
      <c r="F7695" s="47">
        <v>17358</v>
      </c>
      <c r="G7695" s="47">
        <v>15507</v>
      </c>
    </row>
    <row r="7696" spans="3:7">
      <c r="C7696" s="49">
        <f t="shared" si="122"/>
        <v>11</v>
      </c>
      <c r="D7696" s="48">
        <v>42690</v>
      </c>
      <c r="E7696" s="47">
        <v>14</v>
      </c>
      <c r="F7696" s="47">
        <v>17784</v>
      </c>
      <c r="G7696" s="47">
        <v>15541</v>
      </c>
    </row>
    <row r="7697" spans="3:7">
      <c r="C7697" s="49">
        <f t="shared" si="122"/>
        <v>11</v>
      </c>
      <c r="D7697" s="48">
        <v>42690</v>
      </c>
      <c r="E7697" s="47">
        <v>15</v>
      </c>
      <c r="F7697" s="47">
        <v>18060</v>
      </c>
      <c r="G7697" s="47">
        <v>15736</v>
      </c>
    </row>
    <row r="7698" spans="3:7">
      <c r="C7698" s="49">
        <f t="shared" si="122"/>
        <v>11</v>
      </c>
      <c r="D7698" s="48">
        <v>42690</v>
      </c>
      <c r="E7698" s="47">
        <v>16</v>
      </c>
      <c r="F7698" s="47">
        <v>18326</v>
      </c>
      <c r="G7698" s="47">
        <v>16019</v>
      </c>
    </row>
    <row r="7699" spans="3:7">
      <c r="C7699" s="49">
        <f t="shared" si="122"/>
        <v>11</v>
      </c>
      <c r="D7699" s="48">
        <v>42690</v>
      </c>
      <c r="E7699" s="47">
        <v>17</v>
      </c>
      <c r="F7699" s="47">
        <v>18485</v>
      </c>
      <c r="G7699" s="47">
        <v>16650</v>
      </c>
    </row>
    <row r="7700" spans="3:7">
      <c r="C7700" s="49">
        <f t="shared" si="122"/>
        <v>11</v>
      </c>
      <c r="D7700" s="48">
        <v>42690</v>
      </c>
      <c r="E7700" s="47">
        <v>18</v>
      </c>
      <c r="F7700" s="47">
        <v>19646</v>
      </c>
      <c r="G7700" s="47">
        <v>17648</v>
      </c>
    </row>
    <row r="7701" spans="3:7">
      <c r="C7701" s="49">
        <f t="shared" si="122"/>
        <v>11</v>
      </c>
      <c r="D7701" s="48">
        <v>42690</v>
      </c>
      <c r="E7701" s="47">
        <v>19</v>
      </c>
      <c r="F7701" s="47">
        <v>19365</v>
      </c>
      <c r="G7701" s="47">
        <v>17568</v>
      </c>
    </row>
    <row r="7702" spans="3:7">
      <c r="C7702" s="49">
        <f t="shared" si="122"/>
        <v>11</v>
      </c>
      <c r="D7702" s="48">
        <v>42690</v>
      </c>
      <c r="E7702" s="47">
        <v>20</v>
      </c>
      <c r="F7702" s="47">
        <v>19110</v>
      </c>
      <c r="G7702" s="47">
        <v>17345</v>
      </c>
    </row>
    <row r="7703" spans="3:7">
      <c r="C7703" s="49">
        <f t="shared" si="122"/>
        <v>11</v>
      </c>
      <c r="D7703" s="48">
        <v>42690</v>
      </c>
      <c r="E7703" s="47">
        <v>21</v>
      </c>
      <c r="F7703" s="47">
        <v>18636</v>
      </c>
      <c r="G7703" s="47">
        <v>16977</v>
      </c>
    </row>
    <row r="7704" spans="3:7">
      <c r="C7704" s="49">
        <f t="shared" si="122"/>
        <v>11</v>
      </c>
      <c r="D7704" s="48">
        <v>42690</v>
      </c>
      <c r="E7704" s="47">
        <v>22</v>
      </c>
      <c r="F7704" s="47">
        <v>18023</v>
      </c>
      <c r="G7704" s="47">
        <v>16272</v>
      </c>
    </row>
    <row r="7705" spans="3:7">
      <c r="C7705" s="49">
        <f t="shared" si="122"/>
        <v>11</v>
      </c>
      <c r="D7705" s="48">
        <v>42690</v>
      </c>
      <c r="E7705" s="47">
        <v>23</v>
      </c>
      <c r="F7705" s="47">
        <v>16971</v>
      </c>
      <c r="G7705" s="47">
        <v>15163</v>
      </c>
    </row>
    <row r="7706" spans="3:7">
      <c r="C7706" s="49">
        <f t="shared" si="122"/>
        <v>11</v>
      </c>
      <c r="D7706" s="48">
        <v>42690</v>
      </c>
      <c r="E7706" s="47">
        <v>24</v>
      </c>
      <c r="F7706" s="47">
        <v>15906</v>
      </c>
      <c r="G7706" s="47">
        <v>14023</v>
      </c>
    </row>
    <row r="7707" spans="3:7">
      <c r="C7707" s="49">
        <f t="shared" si="122"/>
        <v>11</v>
      </c>
      <c r="D7707" s="48">
        <v>42691</v>
      </c>
      <c r="E7707" s="47">
        <v>1</v>
      </c>
      <c r="F7707" s="47">
        <v>15513</v>
      </c>
      <c r="G7707" s="47">
        <v>13244</v>
      </c>
    </row>
    <row r="7708" spans="3:7">
      <c r="C7708" s="49">
        <f t="shared" si="122"/>
        <v>11</v>
      </c>
      <c r="D7708" s="48">
        <v>42691</v>
      </c>
      <c r="E7708" s="47">
        <v>2</v>
      </c>
      <c r="F7708" s="47">
        <v>14853</v>
      </c>
      <c r="G7708" s="47">
        <v>12758</v>
      </c>
    </row>
    <row r="7709" spans="3:7">
      <c r="C7709" s="49">
        <f t="shared" si="122"/>
        <v>11</v>
      </c>
      <c r="D7709" s="48">
        <v>42691</v>
      </c>
      <c r="E7709" s="47">
        <v>3</v>
      </c>
      <c r="F7709" s="47">
        <v>14714</v>
      </c>
      <c r="G7709" s="47">
        <v>12545</v>
      </c>
    </row>
    <row r="7710" spans="3:7">
      <c r="C7710" s="49">
        <f t="shared" si="122"/>
        <v>11</v>
      </c>
      <c r="D7710" s="48">
        <v>42691</v>
      </c>
      <c r="E7710" s="47">
        <v>4</v>
      </c>
      <c r="F7710" s="47">
        <v>14517</v>
      </c>
      <c r="G7710" s="47">
        <v>12452</v>
      </c>
    </row>
    <row r="7711" spans="3:7">
      <c r="C7711" s="49">
        <f t="shared" si="122"/>
        <v>11</v>
      </c>
      <c r="D7711" s="48">
        <v>42691</v>
      </c>
      <c r="E7711" s="47">
        <v>5</v>
      </c>
      <c r="F7711" s="47">
        <v>14739</v>
      </c>
      <c r="G7711" s="47">
        <v>12630</v>
      </c>
    </row>
    <row r="7712" spans="3:7">
      <c r="C7712" s="49">
        <f t="shared" si="122"/>
        <v>11</v>
      </c>
      <c r="D7712" s="48">
        <v>42691</v>
      </c>
      <c r="E7712" s="47">
        <v>6</v>
      </c>
      <c r="F7712" s="47">
        <v>15551</v>
      </c>
      <c r="G7712" s="47">
        <v>13256</v>
      </c>
    </row>
    <row r="7713" spans="3:7">
      <c r="C7713" s="49">
        <f t="shared" si="122"/>
        <v>11</v>
      </c>
      <c r="D7713" s="48">
        <v>42691</v>
      </c>
      <c r="E7713" s="47">
        <v>7</v>
      </c>
      <c r="F7713" s="47">
        <v>16656</v>
      </c>
      <c r="G7713" s="47">
        <v>14952</v>
      </c>
    </row>
    <row r="7714" spans="3:7">
      <c r="C7714" s="49">
        <f t="shared" si="122"/>
        <v>11</v>
      </c>
      <c r="D7714" s="48">
        <v>42691</v>
      </c>
      <c r="E7714" s="47">
        <v>8</v>
      </c>
      <c r="F7714" s="47">
        <v>17429</v>
      </c>
      <c r="G7714" s="47">
        <v>16218</v>
      </c>
    </row>
    <row r="7715" spans="3:7">
      <c r="C7715" s="49">
        <f t="shared" si="122"/>
        <v>11</v>
      </c>
      <c r="D7715" s="48">
        <v>42691</v>
      </c>
      <c r="E7715" s="47">
        <v>9</v>
      </c>
      <c r="F7715" s="47">
        <v>17394</v>
      </c>
      <c r="G7715" s="47">
        <v>16109</v>
      </c>
    </row>
    <row r="7716" spans="3:7">
      <c r="C7716" s="49">
        <f t="shared" si="122"/>
        <v>11</v>
      </c>
      <c r="D7716" s="48">
        <v>42691</v>
      </c>
      <c r="E7716" s="47">
        <v>10</v>
      </c>
      <c r="F7716" s="47">
        <v>17021</v>
      </c>
      <c r="G7716" s="47">
        <v>15665</v>
      </c>
    </row>
    <row r="7717" spans="3:7">
      <c r="C7717" s="49">
        <f t="shared" si="122"/>
        <v>11</v>
      </c>
      <c r="D7717" s="48">
        <v>42691</v>
      </c>
      <c r="E7717" s="47">
        <v>11</v>
      </c>
      <c r="F7717" s="47">
        <v>16942</v>
      </c>
      <c r="G7717" s="47">
        <v>15210</v>
      </c>
    </row>
    <row r="7718" spans="3:7">
      <c r="C7718" s="49">
        <f t="shared" si="122"/>
        <v>11</v>
      </c>
      <c r="D7718" s="48">
        <v>42691</v>
      </c>
      <c r="E7718" s="47">
        <v>12</v>
      </c>
      <c r="F7718" s="47">
        <v>17005</v>
      </c>
      <c r="G7718" s="47">
        <v>15166</v>
      </c>
    </row>
    <row r="7719" spans="3:7">
      <c r="C7719" s="49">
        <f t="shared" si="122"/>
        <v>11</v>
      </c>
      <c r="D7719" s="48">
        <v>42691</v>
      </c>
      <c r="E7719" s="47">
        <v>13</v>
      </c>
      <c r="F7719" s="47">
        <v>17401</v>
      </c>
      <c r="G7719" s="47">
        <v>15066</v>
      </c>
    </row>
    <row r="7720" spans="3:7">
      <c r="C7720" s="49">
        <f t="shared" si="122"/>
        <v>11</v>
      </c>
      <c r="D7720" s="48">
        <v>42691</v>
      </c>
      <c r="E7720" s="47">
        <v>14</v>
      </c>
      <c r="F7720" s="47">
        <v>17587</v>
      </c>
      <c r="G7720" s="47">
        <v>15185</v>
      </c>
    </row>
    <row r="7721" spans="3:7">
      <c r="C7721" s="49">
        <f t="shared" si="122"/>
        <v>11</v>
      </c>
      <c r="D7721" s="48">
        <v>42691</v>
      </c>
      <c r="E7721" s="47">
        <v>15</v>
      </c>
      <c r="F7721" s="47">
        <v>17630</v>
      </c>
      <c r="G7721" s="47">
        <v>15219</v>
      </c>
    </row>
    <row r="7722" spans="3:7">
      <c r="C7722" s="49">
        <f t="shared" si="122"/>
        <v>11</v>
      </c>
      <c r="D7722" s="48">
        <v>42691</v>
      </c>
      <c r="E7722" s="47">
        <v>16</v>
      </c>
      <c r="F7722" s="47">
        <v>17873</v>
      </c>
      <c r="G7722" s="47">
        <v>15498</v>
      </c>
    </row>
    <row r="7723" spans="3:7">
      <c r="C7723" s="49">
        <f t="shared" si="122"/>
        <v>11</v>
      </c>
      <c r="D7723" s="48">
        <v>42691</v>
      </c>
      <c r="E7723" s="47">
        <v>17</v>
      </c>
      <c r="F7723" s="47">
        <v>18672</v>
      </c>
      <c r="G7723" s="47">
        <v>16377</v>
      </c>
    </row>
    <row r="7724" spans="3:7">
      <c r="C7724" s="49">
        <f t="shared" si="122"/>
        <v>11</v>
      </c>
      <c r="D7724" s="48">
        <v>42691</v>
      </c>
      <c r="E7724" s="47">
        <v>18</v>
      </c>
      <c r="F7724" s="47">
        <v>19284</v>
      </c>
      <c r="G7724" s="47">
        <v>17310</v>
      </c>
    </row>
    <row r="7725" spans="3:7">
      <c r="C7725" s="49">
        <f t="shared" si="122"/>
        <v>11</v>
      </c>
      <c r="D7725" s="48">
        <v>42691</v>
      </c>
      <c r="E7725" s="47">
        <v>19</v>
      </c>
      <c r="F7725" s="47">
        <v>19441</v>
      </c>
      <c r="G7725" s="47">
        <v>17010</v>
      </c>
    </row>
    <row r="7726" spans="3:7">
      <c r="C7726" s="49">
        <f t="shared" si="122"/>
        <v>11</v>
      </c>
      <c r="D7726" s="48">
        <v>42691</v>
      </c>
      <c r="E7726" s="47">
        <v>20</v>
      </c>
      <c r="F7726" s="47">
        <v>19234</v>
      </c>
      <c r="G7726" s="47">
        <v>16940</v>
      </c>
    </row>
    <row r="7727" spans="3:7">
      <c r="C7727" s="49">
        <f t="shared" si="122"/>
        <v>11</v>
      </c>
      <c r="D7727" s="48">
        <v>42691</v>
      </c>
      <c r="E7727" s="47">
        <v>21</v>
      </c>
      <c r="F7727" s="47">
        <v>19091</v>
      </c>
      <c r="G7727" s="47">
        <v>16664</v>
      </c>
    </row>
    <row r="7728" spans="3:7">
      <c r="C7728" s="49">
        <f t="shared" si="122"/>
        <v>11</v>
      </c>
      <c r="D7728" s="48">
        <v>42691</v>
      </c>
      <c r="E7728" s="47">
        <v>22</v>
      </c>
      <c r="F7728" s="47">
        <v>18372</v>
      </c>
      <c r="G7728" s="47">
        <v>15947</v>
      </c>
    </row>
    <row r="7729" spans="3:7">
      <c r="C7729" s="49">
        <f t="shared" si="122"/>
        <v>11</v>
      </c>
      <c r="D7729" s="48">
        <v>42691</v>
      </c>
      <c r="E7729" s="47">
        <v>23</v>
      </c>
      <c r="F7729" s="47">
        <v>17342</v>
      </c>
      <c r="G7729" s="47">
        <v>14852</v>
      </c>
    </row>
    <row r="7730" spans="3:7">
      <c r="C7730" s="49">
        <f t="shared" si="122"/>
        <v>11</v>
      </c>
      <c r="D7730" s="48">
        <v>42691</v>
      </c>
      <c r="E7730" s="47">
        <v>24</v>
      </c>
      <c r="F7730" s="47">
        <v>16281</v>
      </c>
      <c r="G7730" s="47">
        <v>13725</v>
      </c>
    </row>
    <row r="7731" spans="3:7">
      <c r="C7731" s="49">
        <f t="shared" si="122"/>
        <v>11</v>
      </c>
      <c r="D7731" s="48">
        <v>42692</v>
      </c>
      <c r="E7731" s="47">
        <v>1</v>
      </c>
      <c r="F7731" s="47">
        <v>15502</v>
      </c>
      <c r="G7731" s="47">
        <v>12975</v>
      </c>
    </row>
    <row r="7732" spans="3:7">
      <c r="C7732" s="49">
        <f t="shared" si="122"/>
        <v>11</v>
      </c>
      <c r="D7732" s="48">
        <v>42692</v>
      </c>
      <c r="E7732" s="47">
        <v>2</v>
      </c>
      <c r="F7732" s="47">
        <v>15100</v>
      </c>
      <c r="G7732" s="47">
        <v>12556</v>
      </c>
    </row>
    <row r="7733" spans="3:7">
      <c r="C7733" s="49">
        <f t="shared" si="122"/>
        <v>11</v>
      </c>
      <c r="D7733" s="48">
        <v>42692</v>
      </c>
      <c r="E7733" s="47">
        <v>3</v>
      </c>
      <c r="F7733" s="47">
        <v>14677</v>
      </c>
      <c r="G7733" s="47">
        <v>12244</v>
      </c>
    </row>
    <row r="7734" spans="3:7">
      <c r="C7734" s="49">
        <f t="shared" si="122"/>
        <v>11</v>
      </c>
      <c r="D7734" s="48">
        <v>42692</v>
      </c>
      <c r="E7734" s="47">
        <v>4</v>
      </c>
      <c r="F7734" s="47">
        <v>14662</v>
      </c>
      <c r="G7734" s="47">
        <v>12170</v>
      </c>
    </row>
    <row r="7735" spans="3:7">
      <c r="C7735" s="49">
        <f t="shared" si="122"/>
        <v>11</v>
      </c>
      <c r="D7735" s="48">
        <v>42692</v>
      </c>
      <c r="E7735" s="47">
        <v>5</v>
      </c>
      <c r="F7735" s="47">
        <v>14665</v>
      </c>
      <c r="G7735" s="47">
        <v>12236</v>
      </c>
    </row>
    <row r="7736" spans="3:7">
      <c r="C7736" s="49">
        <f t="shared" si="122"/>
        <v>11</v>
      </c>
      <c r="D7736" s="48">
        <v>42692</v>
      </c>
      <c r="E7736" s="47">
        <v>6</v>
      </c>
      <c r="F7736" s="47">
        <v>15357</v>
      </c>
      <c r="G7736" s="47">
        <v>12844</v>
      </c>
    </row>
    <row r="7737" spans="3:7">
      <c r="C7737" s="49">
        <f t="shared" si="122"/>
        <v>11</v>
      </c>
      <c r="D7737" s="48">
        <v>42692</v>
      </c>
      <c r="E7737" s="47">
        <v>7</v>
      </c>
      <c r="F7737" s="47">
        <v>16609</v>
      </c>
      <c r="G7737" s="47">
        <v>14201</v>
      </c>
    </row>
    <row r="7738" spans="3:7">
      <c r="C7738" s="49">
        <f t="shared" si="122"/>
        <v>11</v>
      </c>
      <c r="D7738" s="48">
        <v>42692</v>
      </c>
      <c r="E7738" s="47">
        <v>8</v>
      </c>
      <c r="F7738" s="47">
        <v>17572</v>
      </c>
      <c r="G7738" s="47">
        <v>15271</v>
      </c>
    </row>
    <row r="7739" spans="3:7">
      <c r="C7739" s="49">
        <f t="shared" si="122"/>
        <v>11</v>
      </c>
      <c r="D7739" s="48">
        <v>42692</v>
      </c>
      <c r="E7739" s="47">
        <v>9</v>
      </c>
      <c r="F7739" s="47">
        <v>17657</v>
      </c>
      <c r="G7739" s="47">
        <v>15405</v>
      </c>
    </row>
    <row r="7740" spans="3:7">
      <c r="C7740" s="49">
        <f t="shared" si="122"/>
        <v>11</v>
      </c>
      <c r="D7740" s="48">
        <v>42692</v>
      </c>
      <c r="E7740" s="47">
        <v>10</v>
      </c>
      <c r="F7740" s="47">
        <v>17427</v>
      </c>
      <c r="G7740" s="47">
        <v>15110</v>
      </c>
    </row>
    <row r="7741" spans="3:7">
      <c r="C7741" s="49">
        <f t="shared" si="122"/>
        <v>11</v>
      </c>
      <c r="D7741" s="48">
        <v>42692</v>
      </c>
      <c r="E7741" s="47">
        <v>11</v>
      </c>
      <c r="F7741" s="47">
        <v>17330</v>
      </c>
      <c r="G7741" s="47">
        <v>15002</v>
      </c>
    </row>
    <row r="7742" spans="3:7">
      <c r="C7742" s="49">
        <f t="shared" si="122"/>
        <v>11</v>
      </c>
      <c r="D7742" s="48">
        <v>42692</v>
      </c>
      <c r="E7742" s="47">
        <v>12</v>
      </c>
      <c r="F7742" s="47">
        <v>17117</v>
      </c>
      <c r="G7742" s="47">
        <v>14794</v>
      </c>
    </row>
    <row r="7743" spans="3:7">
      <c r="C7743" s="49">
        <f t="shared" si="122"/>
        <v>11</v>
      </c>
      <c r="D7743" s="48">
        <v>42692</v>
      </c>
      <c r="E7743" s="47">
        <v>13</v>
      </c>
      <c r="F7743" s="47">
        <v>16969</v>
      </c>
      <c r="G7743" s="47">
        <v>14666</v>
      </c>
    </row>
    <row r="7744" spans="3:7">
      <c r="C7744" s="49">
        <f t="shared" si="122"/>
        <v>11</v>
      </c>
      <c r="D7744" s="48">
        <v>42692</v>
      </c>
      <c r="E7744" s="47">
        <v>14</v>
      </c>
      <c r="F7744" s="47">
        <v>16981</v>
      </c>
      <c r="G7744" s="47">
        <v>14737</v>
      </c>
    </row>
    <row r="7745" spans="3:7">
      <c r="C7745" s="49">
        <f t="shared" si="122"/>
        <v>11</v>
      </c>
      <c r="D7745" s="48">
        <v>42692</v>
      </c>
      <c r="E7745" s="47">
        <v>15</v>
      </c>
      <c r="F7745" s="47">
        <v>17074</v>
      </c>
      <c r="G7745" s="47">
        <v>14744</v>
      </c>
    </row>
    <row r="7746" spans="3:7">
      <c r="C7746" s="49">
        <f t="shared" si="122"/>
        <v>11</v>
      </c>
      <c r="D7746" s="48">
        <v>42692</v>
      </c>
      <c r="E7746" s="47">
        <v>16</v>
      </c>
      <c r="F7746" s="47">
        <v>17412</v>
      </c>
      <c r="G7746" s="47">
        <v>15053</v>
      </c>
    </row>
    <row r="7747" spans="3:7">
      <c r="C7747" s="49">
        <f t="shared" si="122"/>
        <v>11</v>
      </c>
      <c r="D7747" s="48">
        <v>42692</v>
      </c>
      <c r="E7747" s="47">
        <v>17</v>
      </c>
      <c r="F7747" s="47">
        <v>17973</v>
      </c>
      <c r="G7747" s="47">
        <v>15719</v>
      </c>
    </row>
    <row r="7748" spans="3:7">
      <c r="C7748" s="49">
        <f t="shared" ref="C7748:C7811" si="123">MONTH(D7748)</f>
        <v>11</v>
      </c>
      <c r="D7748" s="48">
        <v>42692</v>
      </c>
      <c r="E7748" s="47">
        <v>18</v>
      </c>
      <c r="F7748" s="47">
        <v>18995</v>
      </c>
      <c r="G7748" s="47">
        <v>16635</v>
      </c>
    </row>
    <row r="7749" spans="3:7">
      <c r="C7749" s="49">
        <f t="shared" si="123"/>
        <v>11</v>
      </c>
      <c r="D7749" s="48">
        <v>42692</v>
      </c>
      <c r="E7749" s="47">
        <v>19</v>
      </c>
      <c r="F7749" s="47">
        <v>18660</v>
      </c>
      <c r="G7749" s="47">
        <v>16387</v>
      </c>
    </row>
    <row r="7750" spans="3:7">
      <c r="C7750" s="49">
        <f t="shared" si="123"/>
        <v>11</v>
      </c>
      <c r="D7750" s="48">
        <v>42692</v>
      </c>
      <c r="E7750" s="47">
        <v>20</v>
      </c>
      <c r="F7750" s="47">
        <v>18573</v>
      </c>
      <c r="G7750" s="47">
        <v>16202</v>
      </c>
    </row>
    <row r="7751" spans="3:7">
      <c r="C7751" s="49">
        <f t="shared" si="123"/>
        <v>11</v>
      </c>
      <c r="D7751" s="48">
        <v>42692</v>
      </c>
      <c r="E7751" s="47">
        <v>21</v>
      </c>
      <c r="F7751" s="47">
        <v>18489</v>
      </c>
      <c r="G7751" s="47">
        <v>15791</v>
      </c>
    </row>
    <row r="7752" spans="3:7">
      <c r="C7752" s="49">
        <f t="shared" si="123"/>
        <v>11</v>
      </c>
      <c r="D7752" s="48">
        <v>42692</v>
      </c>
      <c r="E7752" s="47">
        <v>22</v>
      </c>
      <c r="F7752" s="47">
        <v>17991</v>
      </c>
      <c r="G7752" s="47">
        <v>15224</v>
      </c>
    </row>
    <row r="7753" spans="3:7">
      <c r="C7753" s="49">
        <f t="shared" si="123"/>
        <v>11</v>
      </c>
      <c r="D7753" s="48">
        <v>42692</v>
      </c>
      <c r="E7753" s="47">
        <v>23</v>
      </c>
      <c r="F7753" s="47">
        <v>17138</v>
      </c>
      <c r="G7753" s="47">
        <v>14381</v>
      </c>
    </row>
    <row r="7754" spans="3:7">
      <c r="C7754" s="49">
        <f t="shared" si="123"/>
        <v>11</v>
      </c>
      <c r="D7754" s="48">
        <v>42692</v>
      </c>
      <c r="E7754" s="47">
        <v>24</v>
      </c>
      <c r="F7754" s="47">
        <v>15902</v>
      </c>
      <c r="G7754" s="47">
        <v>13255</v>
      </c>
    </row>
    <row r="7755" spans="3:7">
      <c r="C7755" s="49">
        <f t="shared" si="123"/>
        <v>11</v>
      </c>
      <c r="D7755" s="48">
        <v>42693</v>
      </c>
      <c r="E7755" s="47">
        <v>1</v>
      </c>
      <c r="F7755" s="47">
        <v>15265</v>
      </c>
      <c r="G7755" s="47">
        <v>12429</v>
      </c>
    </row>
    <row r="7756" spans="3:7">
      <c r="C7756" s="49">
        <f t="shared" si="123"/>
        <v>11</v>
      </c>
      <c r="D7756" s="48">
        <v>42693</v>
      </c>
      <c r="E7756" s="47">
        <v>2</v>
      </c>
      <c r="F7756" s="47">
        <v>14768</v>
      </c>
      <c r="G7756" s="47">
        <v>11953</v>
      </c>
    </row>
    <row r="7757" spans="3:7">
      <c r="C7757" s="49">
        <f t="shared" si="123"/>
        <v>11</v>
      </c>
      <c r="D7757" s="48">
        <v>42693</v>
      </c>
      <c r="E7757" s="47">
        <v>3</v>
      </c>
      <c r="F7757" s="47">
        <v>14387</v>
      </c>
      <c r="G7757" s="47">
        <v>11584</v>
      </c>
    </row>
    <row r="7758" spans="3:7">
      <c r="C7758" s="49">
        <f t="shared" si="123"/>
        <v>11</v>
      </c>
      <c r="D7758" s="48">
        <v>42693</v>
      </c>
      <c r="E7758" s="47">
        <v>4</v>
      </c>
      <c r="F7758" s="47">
        <v>13901</v>
      </c>
      <c r="G7758" s="47">
        <v>11213</v>
      </c>
    </row>
    <row r="7759" spans="3:7">
      <c r="C7759" s="49">
        <f t="shared" si="123"/>
        <v>11</v>
      </c>
      <c r="D7759" s="48">
        <v>42693</v>
      </c>
      <c r="E7759" s="47">
        <v>5</v>
      </c>
      <c r="F7759" s="47">
        <v>14166</v>
      </c>
      <c r="G7759" s="47">
        <v>11356</v>
      </c>
    </row>
    <row r="7760" spans="3:7">
      <c r="C7760" s="49">
        <f t="shared" si="123"/>
        <v>11</v>
      </c>
      <c r="D7760" s="48">
        <v>42693</v>
      </c>
      <c r="E7760" s="47">
        <v>6</v>
      </c>
      <c r="F7760" s="47">
        <v>14466</v>
      </c>
      <c r="G7760" s="47">
        <v>11557</v>
      </c>
    </row>
    <row r="7761" spans="3:7">
      <c r="C7761" s="49">
        <f t="shared" si="123"/>
        <v>11</v>
      </c>
      <c r="D7761" s="48">
        <v>42693</v>
      </c>
      <c r="E7761" s="47">
        <v>7</v>
      </c>
      <c r="F7761" s="47">
        <v>15193</v>
      </c>
      <c r="G7761" s="47">
        <v>12231</v>
      </c>
    </row>
    <row r="7762" spans="3:7">
      <c r="C7762" s="49">
        <f t="shared" si="123"/>
        <v>11</v>
      </c>
      <c r="D7762" s="48">
        <v>42693</v>
      </c>
      <c r="E7762" s="47">
        <v>8</v>
      </c>
      <c r="F7762" s="47">
        <v>15724</v>
      </c>
      <c r="G7762" s="47">
        <v>12986</v>
      </c>
    </row>
    <row r="7763" spans="3:7">
      <c r="C7763" s="49">
        <f t="shared" si="123"/>
        <v>11</v>
      </c>
      <c r="D7763" s="48">
        <v>42693</v>
      </c>
      <c r="E7763" s="47">
        <v>9</v>
      </c>
      <c r="F7763" s="47">
        <v>16516</v>
      </c>
      <c r="G7763" s="47">
        <v>13733</v>
      </c>
    </row>
    <row r="7764" spans="3:7">
      <c r="C7764" s="49">
        <f t="shared" si="123"/>
        <v>11</v>
      </c>
      <c r="D7764" s="48">
        <v>42693</v>
      </c>
      <c r="E7764" s="47">
        <v>10</v>
      </c>
      <c r="F7764" s="47">
        <v>17148</v>
      </c>
      <c r="G7764" s="47">
        <v>14346</v>
      </c>
    </row>
    <row r="7765" spans="3:7">
      <c r="C7765" s="49">
        <f t="shared" si="123"/>
        <v>11</v>
      </c>
      <c r="D7765" s="48">
        <v>42693</v>
      </c>
      <c r="E7765" s="47">
        <v>11</v>
      </c>
      <c r="F7765" s="47">
        <v>17573</v>
      </c>
      <c r="G7765" s="47">
        <v>14759</v>
      </c>
    </row>
    <row r="7766" spans="3:7">
      <c r="C7766" s="49">
        <f t="shared" si="123"/>
        <v>11</v>
      </c>
      <c r="D7766" s="48">
        <v>42693</v>
      </c>
      <c r="E7766" s="47">
        <v>12</v>
      </c>
      <c r="F7766" s="47">
        <v>17606</v>
      </c>
      <c r="G7766" s="47">
        <v>14886</v>
      </c>
    </row>
    <row r="7767" spans="3:7">
      <c r="C7767" s="49">
        <f t="shared" si="123"/>
        <v>11</v>
      </c>
      <c r="D7767" s="48">
        <v>42693</v>
      </c>
      <c r="E7767" s="47">
        <v>13</v>
      </c>
      <c r="F7767" s="47">
        <v>17811</v>
      </c>
      <c r="G7767" s="47">
        <v>14967</v>
      </c>
    </row>
    <row r="7768" spans="3:7">
      <c r="C7768" s="49">
        <f t="shared" si="123"/>
        <v>11</v>
      </c>
      <c r="D7768" s="48">
        <v>42693</v>
      </c>
      <c r="E7768" s="47">
        <v>14</v>
      </c>
      <c r="F7768" s="47">
        <v>17764</v>
      </c>
      <c r="G7768" s="47">
        <v>15004</v>
      </c>
    </row>
    <row r="7769" spans="3:7">
      <c r="C7769" s="49">
        <f t="shared" si="123"/>
        <v>11</v>
      </c>
      <c r="D7769" s="48">
        <v>42693</v>
      </c>
      <c r="E7769" s="47">
        <v>15</v>
      </c>
      <c r="F7769" s="47">
        <v>17858</v>
      </c>
      <c r="G7769" s="47">
        <v>15010</v>
      </c>
    </row>
    <row r="7770" spans="3:7">
      <c r="C7770" s="49">
        <f t="shared" si="123"/>
        <v>11</v>
      </c>
      <c r="D7770" s="48">
        <v>42693</v>
      </c>
      <c r="E7770" s="47">
        <v>16</v>
      </c>
      <c r="F7770" s="47">
        <v>18014</v>
      </c>
      <c r="G7770" s="47">
        <v>15229</v>
      </c>
    </row>
    <row r="7771" spans="3:7">
      <c r="C7771" s="49">
        <f t="shared" si="123"/>
        <v>11</v>
      </c>
      <c r="D7771" s="48">
        <v>42693</v>
      </c>
      <c r="E7771" s="47">
        <v>17</v>
      </c>
      <c r="F7771" s="47">
        <v>18424</v>
      </c>
      <c r="G7771" s="47">
        <v>15788</v>
      </c>
    </row>
    <row r="7772" spans="3:7">
      <c r="C7772" s="49">
        <f t="shared" si="123"/>
        <v>11</v>
      </c>
      <c r="D7772" s="48">
        <v>42693</v>
      </c>
      <c r="E7772" s="47">
        <v>18</v>
      </c>
      <c r="F7772" s="47">
        <v>19371</v>
      </c>
      <c r="G7772" s="47">
        <v>16640</v>
      </c>
    </row>
    <row r="7773" spans="3:7">
      <c r="C7773" s="49">
        <f t="shared" si="123"/>
        <v>11</v>
      </c>
      <c r="D7773" s="48">
        <v>42693</v>
      </c>
      <c r="E7773" s="47">
        <v>19</v>
      </c>
      <c r="F7773" s="47">
        <v>19033</v>
      </c>
      <c r="G7773" s="47">
        <v>16264</v>
      </c>
    </row>
    <row r="7774" spans="3:7">
      <c r="C7774" s="49">
        <f t="shared" si="123"/>
        <v>11</v>
      </c>
      <c r="D7774" s="48">
        <v>42693</v>
      </c>
      <c r="E7774" s="47">
        <v>20</v>
      </c>
      <c r="F7774" s="47">
        <v>18600</v>
      </c>
      <c r="G7774" s="47">
        <v>15830</v>
      </c>
    </row>
    <row r="7775" spans="3:7">
      <c r="C7775" s="49">
        <f t="shared" si="123"/>
        <v>11</v>
      </c>
      <c r="D7775" s="48">
        <v>42693</v>
      </c>
      <c r="E7775" s="47">
        <v>21</v>
      </c>
      <c r="F7775" s="47">
        <v>18228</v>
      </c>
      <c r="G7775" s="47">
        <v>15451</v>
      </c>
    </row>
    <row r="7776" spans="3:7">
      <c r="C7776" s="49">
        <f t="shared" si="123"/>
        <v>11</v>
      </c>
      <c r="D7776" s="48">
        <v>42693</v>
      </c>
      <c r="E7776" s="47">
        <v>22</v>
      </c>
      <c r="F7776" s="47">
        <v>17776</v>
      </c>
      <c r="G7776" s="47">
        <v>14948</v>
      </c>
    </row>
    <row r="7777" spans="3:7">
      <c r="C7777" s="49">
        <f t="shared" si="123"/>
        <v>11</v>
      </c>
      <c r="D7777" s="48">
        <v>42693</v>
      </c>
      <c r="E7777" s="47">
        <v>23</v>
      </c>
      <c r="F7777" s="47">
        <v>17059</v>
      </c>
      <c r="G7777" s="47">
        <v>14251</v>
      </c>
    </row>
    <row r="7778" spans="3:7">
      <c r="C7778" s="49">
        <f t="shared" si="123"/>
        <v>11</v>
      </c>
      <c r="D7778" s="48">
        <v>42693</v>
      </c>
      <c r="E7778" s="47">
        <v>24</v>
      </c>
      <c r="F7778" s="47">
        <v>16316</v>
      </c>
      <c r="G7778" s="47">
        <v>13447</v>
      </c>
    </row>
    <row r="7779" spans="3:7">
      <c r="C7779" s="49">
        <f t="shared" si="123"/>
        <v>11</v>
      </c>
      <c r="D7779" s="48">
        <v>42694</v>
      </c>
      <c r="E7779" s="47">
        <v>1</v>
      </c>
      <c r="F7779" s="47">
        <v>15749</v>
      </c>
      <c r="G7779" s="47">
        <v>12838</v>
      </c>
    </row>
    <row r="7780" spans="3:7">
      <c r="C7780" s="49">
        <f t="shared" si="123"/>
        <v>11</v>
      </c>
      <c r="D7780" s="48">
        <v>42694</v>
      </c>
      <c r="E7780" s="47">
        <v>2</v>
      </c>
      <c r="F7780" s="47">
        <v>15483</v>
      </c>
      <c r="G7780" s="47">
        <v>12368</v>
      </c>
    </row>
    <row r="7781" spans="3:7">
      <c r="C7781" s="49">
        <f t="shared" si="123"/>
        <v>11</v>
      </c>
      <c r="D7781" s="48">
        <v>42694</v>
      </c>
      <c r="E7781" s="47">
        <v>3</v>
      </c>
      <c r="F7781" s="47">
        <v>15339</v>
      </c>
      <c r="G7781" s="47">
        <v>12000</v>
      </c>
    </row>
    <row r="7782" spans="3:7">
      <c r="C7782" s="49">
        <f t="shared" si="123"/>
        <v>11</v>
      </c>
      <c r="D7782" s="48">
        <v>42694</v>
      </c>
      <c r="E7782" s="47">
        <v>4</v>
      </c>
      <c r="F7782" s="47">
        <v>15127</v>
      </c>
      <c r="G7782" s="47">
        <v>11919</v>
      </c>
    </row>
    <row r="7783" spans="3:7">
      <c r="C7783" s="49">
        <f t="shared" si="123"/>
        <v>11</v>
      </c>
      <c r="D7783" s="48">
        <v>42694</v>
      </c>
      <c r="E7783" s="47">
        <v>5</v>
      </c>
      <c r="F7783" s="47">
        <v>15177</v>
      </c>
      <c r="G7783" s="47">
        <v>11991</v>
      </c>
    </row>
    <row r="7784" spans="3:7">
      <c r="C7784" s="49">
        <f t="shared" si="123"/>
        <v>11</v>
      </c>
      <c r="D7784" s="48">
        <v>42694</v>
      </c>
      <c r="E7784" s="47">
        <v>6</v>
      </c>
      <c r="F7784" s="47">
        <v>15424</v>
      </c>
      <c r="G7784" s="47">
        <v>12214</v>
      </c>
    </row>
    <row r="7785" spans="3:7">
      <c r="C7785" s="49">
        <f t="shared" si="123"/>
        <v>11</v>
      </c>
      <c r="D7785" s="48">
        <v>42694</v>
      </c>
      <c r="E7785" s="47">
        <v>7</v>
      </c>
      <c r="F7785" s="47">
        <v>15786</v>
      </c>
      <c r="G7785" s="47">
        <v>12655</v>
      </c>
    </row>
    <row r="7786" spans="3:7">
      <c r="C7786" s="49">
        <f t="shared" si="123"/>
        <v>11</v>
      </c>
      <c r="D7786" s="48">
        <v>42694</v>
      </c>
      <c r="E7786" s="47">
        <v>8</v>
      </c>
      <c r="F7786" s="47">
        <v>16254</v>
      </c>
      <c r="G7786" s="47">
        <v>13200</v>
      </c>
    </row>
    <row r="7787" spans="3:7">
      <c r="C7787" s="49">
        <f t="shared" si="123"/>
        <v>11</v>
      </c>
      <c r="D7787" s="48">
        <v>42694</v>
      </c>
      <c r="E7787" s="47">
        <v>9</v>
      </c>
      <c r="F7787" s="47">
        <v>16957</v>
      </c>
      <c r="G7787" s="47">
        <v>13981</v>
      </c>
    </row>
    <row r="7788" spans="3:7">
      <c r="C7788" s="49">
        <f t="shared" si="123"/>
        <v>11</v>
      </c>
      <c r="D7788" s="48">
        <v>42694</v>
      </c>
      <c r="E7788" s="47">
        <v>10</v>
      </c>
      <c r="F7788" s="47">
        <v>17301</v>
      </c>
      <c r="G7788" s="47">
        <v>14567</v>
      </c>
    </row>
    <row r="7789" spans="3:7">
      <c r="C7789" s="49">
        <f t="shared" si="123"/>
        <v>11</v>
      </c>
      <c r="D7789" s="48">
        <v>42694</v>
      </c>
      <c r="E7789" s="47">
        <v>11</v>
      </c>
      <c r="F7789" s="47">
        <v>17778</v>
      </c>
      <c r="G7789" s="47">
        <v>14948</v>
      </c>
    </row>
    <row r="7790" spans="3:7">
      <c r="C7790" s="49">
        <f t="shared" si="123"/>
        <v>11</v>
      </c>
      <c r="D7790" s="48">
        <v>42694</v>
      </c>
      <c r="E7790" s="47">
        <v>12</v>
      </c>
      <c r="F7790" s="47">
        <v>18128</v>
      </c>
      <c r="G7790" s="47">
        <v>15280</v>
      </c>
    </row>
    <row r="7791" spans="3:7">
      <c r="C7791" s="49">
        <f t="shared" si="123"/>
        <v>11</v>
      </c>
      <c r="D7791" s="48">
        <v>42694</v>
      </c>
      <c r="E7791" s="47">
        <v>13</v>
      </c>
      <c r="F7791" s="47">
        <v>18354</v>
      </c>
      <c r="G7791" s="47">
        <v>15488</v>
      </c>
    </row>
    <row r="7792" spans="3:7">
      <c r="C7792" s="49">
        <f t="shared" si="123"/>
        <v>11</v>
      </c>
      <c r="D7792" s="48">
        <v>42694</v>
      </c>
      <c r="E7792" s="47">
        <v>14</v>
      </c>
      <c r="F7792" s="47">
        <v>18423</v>
      </c>
      <c r="G7792" s="47">
        <v>15604</v>
      </c>
    </row>
    <row r="7793" spans="3:7">
      <c r="C7793" s="49">
        <f t="shared" si="123"/>
        <v>11</v>
      </c>
      <c r="D7793" s="48">
        <v>42694</v>
      </c>
      <c r="E7793" s="47">
        <v>15</v>
      </c>
      <c r="F7793" s="47">
        <v>18585</v>
      </c>
      <c r="G7793" s="47">
        <v>15723</v>
      </c>
    </row>
    <row r="7794" spans="3:7">
      <c r="C7794" s="49">
        <f t="shared" si="123"/>
        <v>11</v>
      </c>
      <c r="D7794" s="48">
        <v>42694</v>
      </c>
      <c r="E7794" s="47">
        <v>16</v>
      </c>
      <c r="F7794" s="47">
        <v>18891</v>
      </c>
      <c r="G7794" s="47">
        <v>16042</v>
      </c>
    </row>
    <row r="7795" spans="3:7">
      <c r="C7795" s="49">
        <f t="shared" si="123"/>
        <v>11</v>
      </c>
      <c r="D7795" s="48">
        <v>42694</v>
      </c>
      <c r="E7795" s="47">
        <v>17</v>
      </c>
      <c r="F7795" s="47">
        <v>19607</v>
      </c>
      <c r="G7795" s="47">
        <v>16860</v>
      </c>
    </row>
    <row r="7796" spans="3:7">
      <c r="C7796" s="49">
        <f t="shared" si="123"/>
        <v>11</v>
      </c>
      <c r="D7796" s="48">
        <v>42694</v>
      </c>
      <c r="E7796" s="47">
        <v>18</v>
      </c>
      <c r="F7796" s="47">
        <v>20569</v>
      </c>
      <c r="G7796" s="47">
        <v>17934</v>
      </c>
    </row>
    <row r="7797" spans="3:7">
      <c r="C7797" s="49">
        <f t="shared" si="123"/>
        <v>11</v>
      </c>
      <c r="D7797" s="48">
        <v>42694</v>
      </c>
      <c r="E7797" s="47">
        <v>19</v>
      </c>
      <c r="F7797" s="47">
        <v>20233</v>
      </c>
      <c r="G7797" s="47">
        <v>17606</v>
      </c>
    </row>
    <row r="7798" spans="3:7">
      <c r="C7798" s="49">
        <f t="shared" si="123"/>
        <v>11</v>
      </c>
      <c r="D7798" s="48">
        <v>42694</v>
      </c>
      <c r="E7798" s="47">
        <v>20</v>
      </c>
      <c r="F7798" s="47">
        <v>19929</v>
      </c>
      <c r="G7798" s="47">
        <v>17231</v>
      </c>
    </row>
    <row r="7799" spans="3:7">
      <c r="C7799" s="49">
        <f t="shared" si="123"/>
        <v>11</v>
      </c>
      <c r="D7799" s="48">
        <v>42694</v>
      </c>
      <c r="E7799" s="47">
        <v>21</v>
      </c>
      <c r="F7799" s="47">
        <v>19509</v>
      </c>
      <c r="G7799" s="47">
        <v>16848</v>
      </c>
    </row>
    <row r="7800" spans="3:7">
      <c r="C7800" s="49">
        <f t="shared" si="123"/>
        <v>11</v>
      </c>
      <c r="D7800" s="48">
        <v>42694</v>
      </c>
      <c r="E7800" s="47">
        <v>22</v>
      </c>
      <c r="F7800" s="47">
        <v>19088</v>
      </c>
      <c r="G7800" s="47">
        <v>16219</v>
      </c>
    </row>
    <row r="7801" spans="3:7">
      <c r="C7801" s="49">
        <f t="shared" si="123"/>
        <v>11</v>
      </c>
      <c r="D7801" s="48">
        <v>42694</v>
      </c>
      <c r="E7801" s="47">
        <v>23</v>
      </c>
      <c r="F7801" s="47">
        <v>18178</v>
      </c>
      <c r="G7801" s="47">
        <v>15342</v>
      </c>
    </row>
    <row r="7802" spans="3:7">
      <c r="C7802" s="49">
        <f t="shared" si="123"/>
        <v>11</v>
      </c>
      <c r="D7802" s="48">
        <v>42694</v>
      </c>
      <c r="E7802" s="47">
        <v>24</v>
      </c>
      <c r="F7802" s="47">
        <v>17289</v>
      </c>
      <c r="G7802" s="47">
        <v>14378</v>
      </c>
    </row>
    <row r="7803" spans="3:7">
      <c r="C7803" s="49">
        <f t="shared" si="123"/>
        <v>11</v>
      </c>
      <c r="D7803" s="48">
        <v>42695</v>
      </c>
      <c r="E7803" s="47">
        <v>1</v>
      </c>
      <c r="F7803" s="47">
        <v>16610</v>
      </c>
      <c r="G7803" s="47">
        <v>13711</v>
      </c>
    </row>
    <row r="7804" spans="3:7">
      <c r="C7804" s="49">
        <f t="shared" si="123"/>
        <v>11</v>
      </c>
      <c r="D7804" s="48">
        <v>42695</v>
      </c>
      <c r="E7804" s="47">
        <v>2</v>
      </c>
      <c r="F7804" s="47">
        <v>16158</v>
      </c>
      <c r="G7804" s="47">
        <v>13174</v>
      </c>
    </row>
    <row r="7805" spans="3:7">
      <c r="C7805" s="49">
        <f t="shared" si="123"/>
        <v>11</v>
      </c>
      <c r="D7805" s="48">
        <v>42695</v>
      </c>
      <c r="E7805" s="47">
        <v>3</v>
      </c>
      <c r="F7805" s="47">
        <v>15967</v>
      </c>
      <c r="G7805" s="47">
        <v>13084</v>
      </c>
    </row>
    <row r="7806" spans="3:7">
      <c r="C7806" s="49">
        <f t="shared" si="123"/>
        <v>11</v>
      </c>
      <c r="D7806" s="48">
        <v>42695</v>
      </c>
      <c r="E7806" s="47">
        <v>4</v>
      </c>
      <c r="F7806" s="47">
        <v>15949</v>
      </c>
      <c r="G7806" s="47">
        <v>13041</v>
      </c>
    </row>
    <row r="7807" spans="3:7">
      <c r="C7807" s="49">
        <f t="shared" si="123"/>
        <v>11</v>
      </c>
      <c r="D7807" s="48">
        <v>42695</v>
      </c>
      <c r="E7807" s="47">
        <v>5</v>
      </c>
      <c r="F7807" s="47">
        <v>16160</v>
      </c>
      <c r="G7807" s="47">
        <v>13305</v>
      </c>
    </row>
    <row r="7808" spans="3:7">
      <c r="C7808" s="49">
        <f t="shared" si="123"/>
        <v>11</v>
      </c>
      <c r="D7808" s="48">
        <v>42695</v>
      </c>
      <c r="E7808" s="47">
        <v>6</v>
      </c>
      <c r="F7808" s="47">
        <v>16891</v>
      </c>
      <c r="G7808" s="47">
        <v>13997</v>
      </c>
    </row>
    <row r="7809" spans="3:7">
      <c r="C7809" s="49">
        <f t="shared" si="123"/>
        <v>11</v>
      </c>
      <c r="D7809" s="48">
        <v>42695</v>
      </c>
      <c r="E7809" s="47">
        <v>7</v>
      </c>
      <c r="F7809" s="47">
        <v>18005</v>
      </c>
      <c r="G7809" s="47">
        <v>15287</v>
      </c>
    </row>
    <row r="7810" spans="3:7">
      <c r="C7810" s="49">
        <f t="shared" si="123"/>
        <v>11</v>
      </c>
      <c r="D7810" s="48">
        <v>42695</v>
      </c>
      <c r="E7810" s="47">
        <v>8</v>
      </c>
      <c r="F7810" s="47">
        <v>19126</v>
      </c>
      <c r="G7810" s="47">
        <v>16724</v>
      </c>
    </row>
    <row r="7811" spans="3:7">
      <c r="C7811" s="49">
        <f t="shared" si="123"/>
        <v>11</v>
      </c>
      <c r="D7811" s="48">
        <v>42695</v>
      </c>
      <c r="E7811" s="47">
        <v>9</v>
      </c>
      <c r="F7811" s="47">
        <v>19391</v>
      </c>
      <c r="G7811" s="47">
        <v>16992</v>
      </c>
    </row>
    <row r="7812" spans="3:7">
      <c r="C7812" s="49">
        <f t="shared" ref="C7812:C7875" si="124">MONTH(D7812)</f>
        <v>11</v>
      </c>
      <c r="D7812" s="48">
        <v>42695</v>
      </c>
      <c r="E7812" s="47">
        <v>10</v>
      </c>
      <c r="F7812" s="47">
        <v>19081</v>
      </c>
      <c r="G7812" s="47">
        <v>17053</v>
      </c>
    </row>
    <row r="7813" spans="3:7">
      <c r="C7813" s="49">
        <f t="shared" si="124"/>
        <v>11</v>
      </c>
      <c r="D7813" s="48">
        <v>42695</v>
      </c>
      <c r="E7813" s="47">
        <v>11</v>
      </c>
      <c r="F7813" s="47">
        <v>19263</v>
      </c>
      <c r="G7813" s="47">
        <v>17020</v>
      </c>
    </row>
    <row r="7814" spans="3:7">
      <c r="C7814" s="49">
        <f t="shared" si="124"/>
        <v>11</v>
      </c>
      <c r="D7814" s="48">
        <v>42695</v>
      </c>
      <c r="E7814" s="47">
        <v>12</v>
      </c>
      <c r="F7814" s="47">
        <v>19070</v>
      </c>
      <c r="G7814" s="47">
        <v>16869</v>
      </c>
    </row>
    <row r="7815" spans="3:7">
      <c r="C7815" s="49">
        <f t="shared" si="124"/>
        <v>11</v>
      </c>
      <c r="D7815" s="48">
        <v>42695</v>
      </c>
      <c r="E7815" s="47">
        <v>13</v>
      </c>
      <c r="F7815" s="47">
        <v>19023</v>
      </c>
      <c r="G7815" s="47">
        <v>16772</v>
      </c>
    </row>
    <row r="7816" spans="3:7">
      <c r="C7816" s="49">
        <f t="shared" si="124"/>
        <v>11</v>
      </c>
      <c r="D7816" s="48">
        <v>42695</v>
      </c>
      <c r="E7816" s="47">
        <v>14</v>
      </c>
      <c r="F7816" s="47">
        <v>18954</v>
      </c>
      <c r="G7816" s="47">
        <v>16704</v>
      </c>
    </row>
    <row r="7817" spans="3:7">
      <c r="C7817" s="49">
        <f t="shared" si="124"/>
        <v>11</v>
      </c>
      <c r="D7817" s="48">
        <v>42695</v>
      </c>
      <c r="E7817" s="47">
        <v>15</v>
      </c>
      <c r="F7817" s="47">
        <v>19126</v>
      </c>
      <c r="G7817" s="47">
        <v>16837</v>
      </c>
    </row>
    <row r="7818" spans="3:7">
      <c r="C7818" s="49">
        <f t="shared" si="124"/>
        <v>11</v>
      </c>
      <c r="D7818" s="48">
        <v>42695</v>
      </c>
      <c r="E7818" s="47">
        <v>16</v>
      </c>
      <c r="F7818" s="47">
        <v>19588</v>
      </c>
      <c r="G7818" s="47">
        <v>17309</v>
      </c>
    </row>
    <row r="7819" spans="3:7">
      <c r="C7819" s="49">
        <f t="shared" si="124"/>
        <v>11</v>
      </c>
      <c r="D7819" s="48">
        <v>42695</v>
      </c>
      <c r="E7819" s="47">
        <v>17</v>
      </c>
      <c r="F7819" s="47">
        <v>20358</v>
      </c>
      <c r="G7819" s="47">
        <v>18280</v>
      </c>
    </row>
    <row r="7820" spans="3:7">
      <c r="C7820" s="49">
        <f t="shared" si="124"/>
        <v>11</v>
      </c>
      <c r="D7820" s="48">
        <v>42695</v>
      </c>
      <c r="E7820" s="47">
        <v>18</v>
      </c>
      <c r="F7820" s="47">
        <v>21031</v>
      </c>
      <c r="G7820" s="47">
        <v>19297</v>
      </c>
    </row>
    <row r="7821" spans="3:7">
      <c r="C7821" s="49">
        <f t="shared" si="124"/>
        <v>11</v>
      </c>
      <c r="D7821" s="48">
        <v>42695</v>
      </c>
      <c r="E7821" s="47">
        <v>19</v>
      </c>
      <c r="F7821" s="47">
        <v>21092</v>
      </c>
      <c r="G7821" s="47">
        <v>19015</v>
      </c>
    </row>
    <row r="7822" spans="3:7">
      <c r="C7822" s="49">
        <f t="shared" si="124"/>
        <v>11</v>
      </c>
      <c r="D7822" s="48">
        <v>42695</v>
      </c>
      <c r="E7822" s="47">
        <v>20</v>
      </c>
      <c r="F7822" s="47">
        <v>20932</v>
      </c>
      <c r="G7822" s="47">
        <v>18799</v>
      </c>
    </row>
    <row r="7823" spans="3:7">
      <c r="C7823" s="49">
        <f t="shared" si="124"/>
        <v>11</v>
      </c>
      <c r="D7823" s="48">
        <v>42695</v>
      </c>
      <c r="E7823" s="47">
        <v>21</v>
      </c>
      <c r="F7823" s="47">
        <v>20623</v>
      </c>
      <c r="G7823" s="47">
        <v>18400</v>
      </c>
    </row>
    <row r="7824" spans="3:7">
      <c r="C7824" s="49">
        <f t="shared" si="124"/>
        <v>11</v>
      </c>
      <c r="D7824" s="48">
        <v>42695</v>
      </c>
      <c r="E7824" s="47">
        <v>22</v>
      </c>
      <c r="F7824" s="47">
        <v>20003</v>
      </c>
      <c r="G7824" s="47">
        <v>17662</v>
      </c>
    </row>
    <row r="7825" spans="3:7">
      <c r="C7825" s="49">
        <f t="shared" si="124"/>
        <v>11</v>
      </c>
      <c r="D7825" s="48">
        <v>42695</v>
      </c>
      <c r="E7825" s="47">
        <v>23</v>
      </c>
      <c r="F7825" s="47">
        <v>18766</v>
      </c>
      <c r="G7825" s="47">
        <v>16401</v>
      </c>
    </row>
    <row r="7826" spans="3:7">
      <c r="C7826" s="49">
        <f t="shared" si="124"/>
        <v>11</v>
      </c>
      <c r="D7826" s="48">
        <v>42695</v>
      </c>
      <c r="E7826" s="47">
        <v>24</v>
      </c>
      <c r="F7826" s="47">
        <v>17503</v>
      </c>
      <c r="G7826" s="47">
        <v>15237</v>
      </c>
    </row>
    <row r="7827" spans="3:7">
      <c r="C7827" s="49">
        <f t="shared" si="124"/>
        <v>11</v>
      </c>
      <c r="D7827" s="48">
        <v>42696</v>
      </c>
      <c r="E7827" s="47">
        <v>1</v>
      </c>
      <c r="F7827" s="47">
        <v>16689</v>
      </c>
      <c r="G7827" s="47">
        <v>14388</v>
      </c>
    </row>
    <row r="7828" spans="3:7">
      <c r="C7828" s="49">
        <f t="shared" si="124"/>
        <v>11</v>
      </c>
      <c r="D7828" s="48">
        <v>42696</v>
      </c>
      <c r="E7828" s="47">
        <v>2</v>
      </c>
      <c r="F7828" s="47">
        <v>16395</v>
      </c>
      <c r="G7828" s="47">
        <v>13955</v>
      </c>
    </row>
    <row r="7829" spans="3:7">
      <c r="C7829" s="49">
        <f t="shared" si="124"/>
        <v>11</v>
      </c>
      <c r="D7829" s="48">
        <v>42696</v>
      </c>
      <c r="E7829" s="47">
        <v>3</v>
      </c>
      <c r="F7829" s="47">
        <v>16042</v>
      </c>
      <c r="G7829" s="47">
        <v>13663</v>
      </c>
    </row>
    <row r="7830" spans="3:7">
      <c r="C7830" s="49">
        <f t="shared" si="124"/>
        <v>11</v>
      </c>
      <c r="D7830" s="48">
        <v>42696</v>
      </c>
      <c r="E7830" s="47">
        <v>4</v>
      </c>
      <c r="F7830" s="47">
        <v>16222</v>
      </c>
      <c r="G7830" s="47">
        <v>13610</v>
      </c>
    </row>
    <row r="7831" spans="3:7">
      <c r="C7831" s="49">
        <f t="shared" si="124"/>
        <v>11</v>
      </c>
      <c r="D7831" s="48">
        <v>42696</v>
      </c>
      <c r="E7831" s="47">
        <v>5</v>
      </c>
      <c r="F7831" s="47">
        <v>16590</v>
      </c>
      <c r="G7831" s="47">
        <v>13756</v>
      </c>
    </row>
    <row r="7832" spans="3:7">
      <c r="C7832" s="49">
        <f t="shared" si="124"/>
        <v>11</v>
      </c>
      <c r="D7832" s="48">
        <v>42696</v>
      </c>
      <c r="E7832" s="47">
        <v>6</v>
      </c>
      <c r="F7832" s="47">
        <v>17079</v>
      </c>
      <c r="G7832" s="47">
        <v>14389</v>
      </c>
    </row>
    <row r="7833" spans="3:7">
      <c r="C7833" s="49">
        <f t="shared" si="124"/>
        <v>11</v>
      </c>
      <c r="D7833" s="48">
        <v>42696</v>
      </c>
      <c r="E7833" s="47">
        <v>7</v>
      </c>
      <c r="F7833" s="47">
        <v>18064</v>
      </c>
      <c r="G7833" s="47">
        <v>15837</v>
      </c>
    </row>
    <row r="7834" spans="3:7">
      <c r="C7834" s="49">
        <f t="shared" si="124"/>
        <v>11</v>
      </c>
      <c r="D7834" s="48">
        <v>42696</v>
      </c>
      <c r="E7834" s="47">
        <v>8</v>
      </c>
      <c r="F7834" s="47">
        <v>18880</v>
      </c>
      <c r="G7834" s="47">
        <v>17147</v>
      </c>
    </row>
    <row r="7835" spans="3:7">
      <c r="C7835" s="49">
        <f t="shared" si="124"/>
        <v>11</v>
      </c>
      <c r="D7835" s="48">
        <v>42696</v>
      </c>
      <c r="E7835" s="47">
        <v>9</v>
      </c>
      <c r="F7835" s="47">
        <v>18884</v>
      </c>
      <c r="G7835" s="47">
        <v>17248</v>
      </c>
    </row>
    <row r="7836" spans="3:7">
      <c r="C7836" s="49">
        <f t="shared" si="124"/>
        <v>11</v>
      </c>
      <c r="D7836" s="48">
        <v>42696</v>
      </c>
      <c r="E7836" s="47">
        <v>10</v>
      </c>
      <c r="F7836" s="47">
        <v>18718</v>
      </c>
      <c r="G7836" s="47">
        <v>16938</v>
      </c>
    </row>
    <row r="7837" spans="3:7">
      <c r="C7837" s="49">
        <f t="shared" si="124"/>
        <v>11</v>
      </c>
      <c r="D7837" s="48">
        <v>42696</v>
      </c>
      <c r="E7837" s="47">
        <v>11</v>
      </c>
      <c r="F7837" s="47">
        <v>18512</v>
      </c>
      <c r="G7837" s="47">
        <v>16899</v>
      </c>
    </row>
    <row r="7838" spans="3:7">
      <c r="C7838" s="49">
        <f t="shared" si="124"/>
        <v>11</v>
      </c>
      <c r="D7838" s="48">
        <v>42696</v>
      </c>
      <c r="E7838" s="47">
        <v>12</v>
      </c>
      <c r="F7838" s="47">
        <v>18775</v>
      </c>
      <c r="G7838" s="47">
        <v>16771</v>
      </c>
    </row>
    <row r="7839" spans="3:7">
      <c r="C7839" s="49">
        <f t="shared" si="124"/>
        <v>11</v>
      </c>
      <c r="D7839" s="48">
        <v>42696</v>
      </c>
      <c r="E7839" s="47">
        <v>13</v>
      </c>
      <c r="F7839" s="47">
        <v>18611</v>
      </c>
      <c r="G7839" s="47">
        <v>16425</v>
      </c>
    </row>
    <row r="7840" spans="3:7">
      <c r="C7840" s="49">
        <f t="shared" si="124"/>
        <v>11</v>
      </c>
      <c r="D7840" s="48">
        <v>42696</v>
      </c>
      <c r="E7840" s="47">
        <v>14</v>
      </c>
      <c r="F7840" s="47">
        <v>18433</v>
      </c>
      <c r="G7840" s="47">
        <v>16516</v>
      </c>
    </row>
    <row r="7841" spans="3:7">
      <c r="C7841" s="49">
        <f t="shared" si="124"/>
        <v>11</v>
      </c>
      <c r="D7841" s="48">
        <v>42696</v>
      </c>
      <c r="E7841" s="47">
        <v>15</v>
      </c>
      <c r="F7841" s="47">
        <v>18607</v>
      </c>
      <c r="G7841" s="47">
        <v>16640</v>
      </c>
    </row>
    <row r="7842" spans="3:7">
      <c r="C7842" s="49">
        <f t="shared" si="124"/>
        <v>11</v>
      </c>
      <c r="D7842" s="48">
        <v>42696</v>
      </c>
      <c r="E7842" s="47">
        <v>16</v>
      </c>
      <c r="F7842" s="47">
        <v>18932</v>
      </c>
      <c r="G7842" s="47">
        <v>17021</v>
      </c>
    </row>
    <row r="7843" spans="3:7">
      <c r="C7843" s="49">
        <f t="shared" si="124"/>
        <v>11</v>
      </c>
      <c r="D7843" s="48">
        <v>42696</v>
      </c>
      <c r="E7843" s="47">
        <v>17</v>
      </c>
      <c r="F7843" s="47">
        <v>19779</v>
      </c>
      <c r="G7843" s="47">
        <v>17974</v>
      </c>
    </row>
    <row r="7844" spans="3:7">
      <c r="C7844" s="49">
        <f t="shared" si="124"/>
        <v>11</v>
      </c>
      <c r="D7844" s="48">
        <v>42696</v>
      </c>
      <c r="E7844" s="47">
        <v>18</v>
      </c>
      <c r="F7844" s="47">
        <v>20817</v>
      </c>
      <c r="G7844" s="47">
        <v>19141</v>
      </c>
    </row>
    <row r="7845" spans="3:7">
      <c r="C7845" s="49">
        <f t="shared" si="124"/>
        <v>11</v>
      </c>
      <c r="D7845" s="48">
        <v>42696</v>
      </c>
      <c r="E7845" s="47">
        <v>19</v>
      </c>
      <c r="F7845" s="47">
        <v>20691</v>
      </c>
      <c r="G7845" s="47">
        <v>18921</v>
      </c>
    </row>
    <row r="7846" spans="3:7">
      <c r="C7846" s="49">
        <f t="shared" si="124"/>
        <v>11</v>
      </c>
      <c r="D7846" s="48">
        <v>42696</v>
      </c>
      <c r="E7846" s="47">
        <v>20</v>
      </c>
      <c r="F7846" s="47">
        <v>20353</v>
      </c>
      <c r="G7846" s="47">
        <v>18732</v>
      </c>
    </row>
    <row r="7847" spans="3:7">
      <c r="C7847" s="49">
        <f t="shared" si="124"/>
        <v>11</v>
      </c>
      <c r="D7847" s="48">
        <v>42696</v>
      </c>
      <c r="E7847" s="47">
        <v>21</v>
      </c>
      <c r="F7847" s="47">
        <v>19695</v>
      </c>
      <c r="G7847" s="47">
        <v>18337</v>
      </c>
    </row>
    <row r="7848" spans="3:7">
      <c r="C7848" s="49">
        <f t="shared" si="124"/>
        <v>11</v>
      </c>
      <c r="D7848" s="48">
        <v>42696</v>
      </c>
      <c r="E7848" s="47">
        <v>22</v>
      </c>
      <c r="F7848" s="47">
        <v>18797</v>
      </c>
      <c r="G7848" s="47">
        <v>17546</v>
      </c>
    </row>
    <row r="7849" spans="3:7">
      <c r="C7849" s="49">
        <f t="shared" si="124"/>
        <v>11</v>
      </c>
      <c r="D7849" s="48">
        <v>42696</v>
      </c>
      <c r="E7849" s="47">
        <v>23</v>
      </c>
      <c r="F7849" s="47">
        <v>17802</v>
      </c>
      <c r="G7849" s="47">
        <v>16525</v>
      </c>
    </row>
    <row r="7850" spans="3:7">
      <c r="C7850" s="49">
        <f t="shared" si="124"/>
        <v>11</v>
      </c>
      <c r="D7850" s="48">
        <v>42696</v>
      </c>
      <c r="E7850" s="47">
        <v>24</v>
      </c>
      <c r="F7850" s="47">
        <v>16917</v>
      </c>
      <c r="G7850" s="47">
        <v>15284</v>
      </c>
    </row>
    <row r="7851" spans="3:7">
      <c r="C7851" s="49">
        <f t="shared" si="124"/>
        <v>11</v>
      </c>
      <c r="D7851" s="48">
        <v>42697</v>
      </c>
      <c r="E7851" s="47">
        <v>1</v>
      </c>
      <c r="F7851" s="47">
        <v>16323</v>
      </c>
      <c r="G7851" s="47">
        <v>14562</v>
      </c>
    </row>
    <row r="7852" spans="3:7">
      <c r="C7852" s="49">
        <f t="shared" si="124"/>
        <v>11</v>
      </c>
      <c r="D7852" s="48">
        <v>42697</v>
      </c>
      <c r="E7852" s="47">
        <v>2</v>
      </c>
      <c r="F7852" s="47">
        <v>16209</v>
      </c>
      <c r="G7852" s="47">
        <v>14132</v>
      </c>
    </row>
    <row r="7853" spans="3:7">
      <c r="C7853" s="49">
        <f t="shared" si="124"/>
        <v>11</v>
      </c>
      <c r="D7853" s="48">
        <v>42697</v>
      </c>
      <c r="E7853" s="47">
        <v>3</v>
      </c>
      <c r="F7853" s="47">
        <v>16061</v>
      </c>
      <c r="G7853" s="47">
        <v>13868</v>
      </c>
    </row>
    <row r="7854" spans="3:7">
      <c r="C7854" s="49">
        <f t="shared" si="124"/>
        <v>11</v>
      </c>
      <c r="D7854" s="48">
        <v>42697</v>
      </c>
      <c r="E7854" s="47">
        <v>4</v>
      </c>
      <c r="F7854" s="47">
        <v>15929</v>
      </c>
      <c r="G7854" s="47">
        <v>13792</v>
      </c>
    </row>
    <row r="7855" spans="3:7">
      <c r="C7855" s="49">
        <f t="shared" si="124"/>
        <v>11</v>
      </c>
      <c r="D7855" s="48">
        <v>42697</v>
      </c>
      <c r="E7855" s="47">
        <v>5</v>
      </c>
      <c r="F7855" s="47">
        <v>16128</v>
      </c>
      <c r="G7855" s="47">
        <v>13961</v>
      </c>
    </row>
    <row r="7856" spans="3:7">
      <c r="C7856" s="49">
        <f t="shared" si="124"/>
        <v>11</v>
      </c>
      <c r="D7856" s="48">
        <v>42697</v>
      </c>
      <c r="E7856" s="47">
        <v>6</v>
      </c>
      <c r="F7856" s="47">
        <v>16343</v>
      </c>
      <c r="G7856" s="47">
        <v>14597</v>
      </c>
    </row>
    <row r="7857" spans="3:7">
      <c r="C7857" s="49">
        <f t="shared" si="124"/>
        <v>11</v>
      </c>
      <c r="D7857" s="48">
        <v>42697</v>
      </c>
      <c r="E7857" s="47">
        <v>7</v>
      </c>
      <c r="F7857" s="47">
        <v>17581</v>
      </c>
      <c r="G7857" s="47">
        <v>15985</v>
      </c>
    </row>
    <row r="7858" spans="3:7">
      <c r="C7858" s="49">
        <f t="shared" si="124"/>
        <v>11</v>
      </c>
      <c r="D7858" s="48">
        <v>42697</v>
      </c>
      <c r="E7858" s="47">
        <v>8</v>
      </c>
      <c r="F7858" s="47">
        <v>18945</v>
      </c>
      <c r="G7858" s="47">
        <v>17299</v>
      </c>
    </row>
    <row r="7859" spans="3:7">
      <c r="C7859" s="49">
        <f t="shared" si="124"/>
        <v>11</v>
      </c>
      <c r="D7859" s="48">
        <v>42697</v>
      </c>
      <c r="E7859" s="47">
        <v>9</v>
      </c>
      <c r="F7859" s="47">
        <v>18911</v>
      </c>
      <c r="G7859" s="47">
        <v>17366</v>
      </c>
    </row>
    <row r="7860" spans="3:7">
      <c r="C7860" s="49">
        <f t="shared" si="124"/>
        <v>11</v>
      </c>
      <c r="D7860" s="48">
        <v>42697</v>
      </c>
      <c r="E7860" s="47">
        <v>10</v>
      </c>
      <c r="F7860" s="47">
        <v>18897</v>
      </c>
      <c r="G7860" s="47">
        <v>16942</v>
      </c>
    </row>
    <row r="7861" spans="3:7">
      <c r="C7861" s="49">
        <f t="shared" si="124"/>
        <v>11</v>
      </c>
      <c r="D7861" s="48">
        <v>42697</v>
      </c>
      <c r="E7861" s="47">
        <v>11</v>
      </c>
      <c r="F7861" s="47">
        <v>18996</v>
      </c>
      <c r="G7861" s="47">
        <v>17000</v>
      </c>
    </row>
    <row r="7862" spans="3:7">
      <c r="C7862" s="49">
        <f t="shared" si="124"/>
        <v>11</v>
      </c>
      <c r="D7862" s="48">
        <v>42697</v>
      </c>
      <c r="E7862" s="47">
        <v>12</v>
      </c>
      <c r="F7862" s="47">
        <v>19144</v>
      </c>
      <c r="G7862" s="47">
        <v>17058</v>
      </c>
    </row>
    <row r="7863" spans="3:7">
      <c r="C7863" s="49">
        <f t="shared" si="124"/>
        <v>11</v>
      </c>
      <c r="D7863" s="48">
        <v>42697</v>
      </c>
      <c r="E7863" s="47">
        <v>13</v>
      </c>
      <c r="F7863" s="47">
        <v>19072</v>
      </c>
      <c r="G7863" s="47">
        <v>17086</v>
      </c>
    </row>
    <row r="7864" spans="3:7">
      <c r="C7864" s="49">
        <f t="shared" si="124"/>
        <v>11</v>
      </c>
      <c r="D7864" s="48">
        <v>42697</v>
      </c>
      <c r="E7864" s="47">
        <v>14</v>
      </c>
      <c r="F7864" s="47">
        <v>19035</v>
      </c>
      <c r="G7864" s="47">
        <v>17194</v>
      </c>
    </row>
    <row r="7865" spans="3:7">
      <c r="C7865" s="49">
        <f t="shared" si="124"/>
        <v>11</v>
      </c>
      <c r="D7865" s="48">
        <v>42697</v>
      </c>
      <c r="E7865" s="47">
        <v>15</v>
      </c>
      <c r="F7865" s="47">
        <v>18795</v>
      </c>
      <c r="G7865" s="47">
        <v>17354</v>
      </c>
    </row>
    <row r="7866" spans="3:7">
      <c r="C7866" s="49">
        <f t="shared" si="124"/>
        <v>11</v>
      </c>
      <c r="D7866" s="48">
        <v>42697</v>
      </c>
      <c r="E7866" s="47">
        <v>16</v>
      </c>
      <c r="F7866" s="47">
        <v>19347</v>
      </c>
      <c r="G7866" s="47">
        <v>17676</v>
      </c>
    </row>
    <row r="7867" spans="3:7">
      <c r="C7867" s="49">
        <f t="shared" si="124"/>
        <v>11</v>
      </c>
      <c r="D7867" s="48">
        <v>42697</v>
      </c>
      <c r="E7867" s="47">
        <v>17</v>
      </c>
      <c r="F7867" s="47">
        <v>19794</v>
      </c>
      <c r="G7867" s="47">
        <v>18511</v>
      </c>
    </row>
    <row r="7868" spans="3:7">
      <c r="C7868" s="49">
        <f t="shared" si="124"/>
        <v>11</v>
      </c>
      <c r="D7868" s="48">
        <v>42697</v>
      </c>
      <c r="E7868" s="47">
        <v>18</v>
      </c>
      <c r="F7868" s="47">
        <v>20783</v>
      </c>
      <c r="G7868" s="47">
        <v>19369</v>
      </c>
    </row>
    <row r="7869" spans="3:7">
      <c r="C7869" s="49">
        <f t="shared" si="124"/>
        <v>11</v>
      </c>
      <c r="D7869" s="48">
        <v>42697</v>
      </c>
      <c r="E7869" s="47">
        <v>19</v>
      </c>
      <c r="F7869" s="47">
        <v>20508</v>
      </c>
      <c r="G7869" s="47">
        <v>18809</v>
      </c>
    </row>
    <row r="7870" spans="3:7">
      <c r="C7870" s="49">
        <f t="shared" si="124"/>
        <v>11</v>
      </c>
      <c r="D7870" s="48">
        <v>42697</v>
      </c>
      <c r="E7870" s="47">
        <v>20</v>
      </c>
      <c r="F7870" s="47">
        <v>20355</v>
      </c>
      <c r="G7870" s="47">
        <v>18535</v>
      </c>
    </row>
    <row r="7871" spans="3:7">
      <c r="C7871" s="49">
        <f t="shared" si="124"/>
        <v>11</v>
      </c>
      <c r="D7871" s="48">
        <v>42697</v>
      </c>
      <c r="E7871" s="47">
        <v>21</v>
      </c>
      <c r="F7871" s="47">
        <v>20104</v>
      </c>
      <c r="G7871" s="47">
        <v>18261</v>
      </c>
    </row>
    <row r="7872" spans="3:7">
      <c r="C7872" s="49">
        <f t="shared" si="124"/>
        <v>11</v>
      </c>
      <c r="D7872" s="48">
        <v>42697</v>
      </c>
      <c r="E7872" s="47">
        <v>22</v>
      </c>
      <c r="F7872" s="47">
        <v>19342</v>
      </c>
      <c r="G7872" s="47">
        <v>17673</v>
      </c>
    </row>
    <row r="7873" spans="3:7">
      <c r="C7873" s="49">
        <f t="shared" si="124"/>
        <v>11</v>
      </c>
      <c r="D7873" s="48">
        <v>42697</v>
      </c>
      <c r="E7873" s="47">
        <v>23</v>
      </c>
      <c r="F7873" s="47">
        <v>18714</v>
      </c>
      <c r="G7873" s="47">
        <v>16506</v>
      </c>
    </row>
    <row r="7874" spans="3:7">
      <c r="C7874" s="49">
        <f t="shared" si="124"/>
        <v>11</v>
      </c>
      <c r="D7874" s="48">
        <v>42697</v>
      </c>
      <c r="E7874" s="47">
        <v>24</v>
      </c>
      <c r="F7874" s="47">
        <v>17819</v>
      </c>
      <c r="G7874" s="47">
        <v>15227</v>
      </c>
    </row>
    <row r="7875" spans="3:7">
      <c r="C7875" s="49">
        <f t="shared" si="124"/>
        <v>11</v>
      </c>
      <c r="D7875" s="48">
        <v>42698</v>
      </c>
      <c r="E7875" s="47">
        <v>1</v>
      </c>
      <c r="F7875" s="47">
        <v>17145</v>
      </c>
      <c r="G7875" s="47">
        <v>14411</v>
      </c>
    </row>
    <row r="7876" spans="3:7">
      <c r="C7876" s="49">
        <f t="shared" ref="C7876:C7939" si="125">MONTH(D7876)</f>
        <v>11</v>
      </c>
      <c r="D7876" s="48">
        <v>42698</v>
      </c>
      <c r="E7876" s="47">
        <v>2</v>
      </c>
      <c r="F7876" s="47">
        <v>16679</v>
      </c>
      <c r="G7876" s="47">
        <v>14015</v>
      </c>
    </row>
    <row r="7877" spans="3:7">
      <c r="C7877" s="49">
        <f t="shared" si="125"/>
        <v>11</v>
      </c>
      <c r="D7877" s="48">
        <v>42698</v>
      </c>
      <c r="E7877" s="47">
        <v>3</v>
      </c>
      <c r="F7877" s="47">
        <v>16635</v>
      </c>
      <c r="G7877" s="47">
        <v>13809</v>
      </c>
    </row>
    <row r="7878" spans="3:7">
      <c r="C7878" s="49">
        <f t="shared" si="125"/>
        <v>11</v>
      </c>
      <c r="D7878" s="48">
        <v>42698</v>
      </c>
      <c r="E7878" s="47">
        <v>4</v>
      </c>
      <c r="F7878" s="47">
        <v>16607</v>
      </c>
      <c r="G7878" s="47">
        <v>13713</v>
      </c>
    </row>
    <row r="7879" spans="3:7">
      <c r="C7879" s="49">
        <f t="shared" si="125"/>
        <v>11</v>
      </c>
      <c r="D7879" s="48">
        <v>42698</v>
      </c>
      <c r="E7879" s="47">
        <v>5</v>
      </c>
      <c r="F7879" s="47">
        <v>16465</v>
      </c>
      <c r="G7879" s="47">
        <v>13819</v>
      </c>
    </row>
    <row r="7880" spans="3:7">
      <c r="C7880" s="49">
        <f t="shared" si="125"/>
        <v>11</v>
      </c>
      <c r="D7880" s="48">
        <v>42698</v>
      </c>
      <c r="E7880" s="47">
        <v>6</v>
      </c>
      <c r="F7880" s="47">
        <v>16703</v>
      </c>
      <c r="G7880" s="47">
        <v>14440</v>
      </c>
    </row>
    <row r="7881" spans="3:7">
      <c r="C7881" s="49">
        <f t="shared" si="125"/>
        <v>11</v>
      </c>
      <c r="D7881" s="48">
        <v>42698</v>
      </c>
      <c r="E7881" s="47">
        <v>7</v>
      </c>
      <c r="F7881" s="47">
        <v>17501</v>
      </c>
      <c r="G7881" s="47">
        <v>15724</v>
      </c>
    </row>
    <row r="7882" spans="3:7">
      <c r="C7882" s="49">
        <f t="shared" si="125"/>
        <v>11</v>
      </c>
      <c r="D7882" s="48">
        <v>42698</v>
      </c>
      <c r="E7882" s="47">
        <v>8</v>
      </c>
      <c r="F7882" s="47">
        <v>18318</v>
      </c>
      <c r="G7882" s="47">
        <v>16990</v>
      </c>
    </row>
    <row r="7883" spans="3:7">
      <c r="C7883" s="49">
        <f t="shared" si="125"/>
        <v>11</v>
      </c>
      <c r="D7883" s="48">
        <v>42698</v>
      </c>
      <c r="E7883" s="47">
        <v>9</v>
      </c>
      <c r="F7883" s="47">
        <v>18793</v>
      </c>
      <c r="G7883" s="47">
        <v>17384</v>
      </c>
    </row>
    <row r="7884" spans="3:7">
      <c r="C7884" s="49">
        <f t="shared" si="125"/>
        <v>11</v>
      </c>
      <c r="D7884" s="48">
        <v>42698</v>
      </c>
      <c r="E7884" s="47">
        <v>10</v>
      </c>
      <c r="F7884" s="47">
        <v>18847</v>
      </c>
      <c r="G7884" s="47">
        <v>17477</v>
      </c>
    </row>
    <row r="7885" spans="3:7">
      <c r="C7885" s="49">
        <f t="shared" si="125"/>
        <v>11</v>
      </c>
      <c r="D7885" s="48">
        <v>42698</v>
      </c>
      <c r="E7885" s="47">
        <v>11</v>
      </c>
      <c r="F7885" s="47">
        <v>18888</v>
      </c>
      <c r="G7885" s="47">
        <v>17609</v>
      </c>
    </row>
    <row r="7886" spans="3:7">
      <c r="C7886" s="49">
        <f t="shared" si="125"/>
        <v>11</v>
      </c>
      <c r="D7886" s="48">
        <v>42698</v>
      </c>
      <c r="E7886" s="47">
        <v>12</v>
      </c>
      <c r="F7886" s="47">
        <v>19025</v>
      </c>
      <c r="G7886" s="47">
        <v>17617</v>
      </c>
    </row>
    <row r="7887" spans="3:7">
      <c r="C7887" s="49">
        <f t="shared" si="125"/>
        <v>11</v>
      </c>
      <c r="D7887" s="48">
        <v>42698</v>
      </c>
      <c r="E7887" s="47">
        <v>13</v>
      </c>
      <c r="F7887" s="47">
        <v>19196</v>
      </c>
      <c r="G7887" s="47">
        <v>17577</v>
      </c>
    </row>
    <row r="7888" spans="3:7">
      <c r="C7888" s="49">
        <f t="shared" si="125"/>
        <v>11</v>
      </c>
      <c r="D7888" s="48">
        <v>42698</v>
      </c>
      <c r="E7888" s="47">
        <v>14</v>
      </c>
      <c r="F7888" s="47">
        <v>18926</v>
      </c>
      <c r="G7888" s="47">
        <v>17493</v>
      </c>
    </row>
    <row r="7889" spans="3:7">
      <c r="C7889" s="49">
        <f t="shared" si="125"/>
        <v>11</v>
      </c>
      <c r="D7889" s="48">
        <v>42698</v>
      </c>
      <c r="E7889" s="47">
        <v>15</v>
      </c>
      <c r="F7889" s="47">
        <v>18896</v>
      </c>
      <c r="G7889" s="47">
        <v>17475</v>
      </c>
    </row>
    <row r="7890" spans="3:7">
      <c r="C7890" s="49">
        <f t="shared" si="125"/>
        <v>11</v>
      </c>
      <c r="D7890" s="48">
        <v>42698</v>
      </c>
      <c r="E7890" s="47">
        <v>16</v>
      </c>
      <c r="F7890" s="47">
        <v>18939</v>
      </c>
      <c r="G7890" s="47">
        <v>17558</v>
      </c>
    </row>
    <row r="7891" spans="3:7">
      <c r="C7891" s="49">
        <f t="shared" si="125"/>
        <v>11</v>
      </c>
      <c r="D7891" s="48">
        <v>42698</v>
      </c>
      <c r="E7891" s="47">
        <v>17</v>
      </c>
      <c r="F7891" s="47">
        <v>19281</v>
      </c>
      <c r="G7891" s="47">
        <v>18073</v>
      </c>
    </row>
    <row r="7892" spans="3:7">
      <c r="C7892" s="49">
        <f t="shared" si="125"/>
        <v>11</v>
      </c>
      <c r="D7892" s="48">
        <v>42698</v>
      </c>
      <c r="E7892" s="47">
        <v>18</v>
      </c>
      <c r="F7892" s="47">
        <v>19663</v>
      </c>
      <c r="G7892" s="47">
        <v>18777</v>
      </c>
    </row>
    <row r="7893" spans="3:7">
      <c r="C7893" s="49">
        <f t="shared" si="125"/>
        <v>11</v>
      </c>
      <c r="D7893" s="48">
        <v>42698</v>
      </c>
      <c r="E7893" s="47">
        <v>19</v>
      </c>
      <c r="F7893" s="47">
        <v>19536</v>
      </c>
      <c r="G7893" s="47">
        <v>18505</v>
      </c>
    </row>
    <row r="7894" spans="3:7">
      <c r="C7894" s="49">
        <f t="shared" si="125"/>
        <v>11</v>
      </c>
      <c r="D7894" s="48">
        <v>42698</v>
      </c>
      <c r="E7894" s="47">
        <v>20</v>
      </c>
      <c r="F7894" s="47">
        <v>19236</v>
      </c>
      <c r="G7894" s="47">
        <v>18075</v>
      </c>
    </row>
    <row r="7895" spans="3:7">
      <c r="C7895" s="49">
        <f t="shared" si="125"/>
        <v>11</v>
      </c>
      <c r="D7895" s="48">
        <v>42698</v>
      </c>
      <c r="E7895" s="47">
        <v>21</v>
      </c>
      <c r="F7895" s="47">
        <v>18883</v>
      </c>
      <c r="G7895" s="47">
        <v>17771</v>
      </c>
    </row>
    <row r="7896" spans="3:7">
      <c r="C7896" s="49">
        <f t="shared" si="125"/>
        <v>11</v>
      </c>
      <c r="D7896" s="48">
        <v>42698</v>
      </c>
      <c r="E7896" s="47">
        <v>22</v>
      </c>
      <c r="F7896" s="47">
        <v>18110</v>
      </c>
      <c r="G7896" s="47">
        <v>16980</v>
      </c>
    </row>
    <row r="7897" spans="3:7">
      <c r="C7897" s="49">
        <f t="shared" si="125"/>
        <v>11</v>
      </c>
      <c r="D7897" s="48">
        <v>42698</v>
      </c>
      <c r="E7897" s="47">
        <v>23</v>
      </c>
      <c r="F7897" s="47">
        <v>17026</v>
      </c>
      <c r="G7897" s="47">
        <v>15895</v>
      </c>
    </row>
    <row r="7898" spans="3:7">
      <c r="C7898" s="49">
        <f t="shared" si="125"/>
        <v>11</v>
      </c>
      <c r="D7898" s="48">
        <v>42698</v>
      </c>
      <c r="E7898" s="47">
        <v>24</v>
      </c>
      <c r="F7898" s="47">
        <v>16103</v>
      </c>
      <c r="G7898" s="47">
        <v>14790</v>
      </c>
    </row>
    <row r="7899" spans="3:7">
      <c r="C7899" s="49">
        <f t="shared" si="125"/>
        <v>11</v>
      </c>
      <c r="D7899" s="48">
        <v>42699</v>
      </c>
      <c r="E7899" s="47">
        <v>1</v>
      </c>
      <c r="F7899" s="47">
        <v>15746</v>
      </c>
      <c r="G7899" s="47">
        <v>14089</v>
      </c>
    </row>
    <row r="7900" spans="3:7">
      <c r="C7900" s="49">
        <f t="shared" si="125"/>
        <v>11</v>
      </c>
      <c r="D7900" s="48">
        <v>42699</v>
      </c>
      <c r="E7900" s="47">
        <v>2</v>
      </c>
      <c r="F7900" s="47">
        <v>15279</v>
      </c>
      <c r="G7900" s="47">
        <v>13601</v>
      </c>
    </row>
    <row r="7901" spans="3:7">
      <c r="C7901" s="49">
        <f t="shared" si="125"/>
        <v>11</v>
      </c>
      <c r="D7901" s="48">
        <v>42699</v>
      </c>
      <c r="E7901" s="47">
        <v>3</v>
      </c>
      <c r="F7901" s="47">
        <v>15634</v>
      </c>
      <c r="G7901" s="47">
        <v>13361</v>
      </c>
    </row>
    <row r="7902" spans="3:7">
      <c r="C7902" s="49">
        <f t="shared" si="125"/>
        <v>11</v>
      </c>
      <c r="D7902" s="48">
        <v>42699</v>
      </c>
      <c r="E7902" s="47">
        <v>4</v>
      </c>
      <c r="F7902" s="47">
        <v>15519</v>
      </c>
      <c r="G7902" s="47">
        <v>13235</v>
      </c>
    </row>
    <row r="7903" spans="3:7">
      <c r="C7903" s="49">
        <f t="shared" si="125"/>
        <v>11</v>
      </c>
      <c r="D7903" s="48">
        <v>42699</v>
      </c>
      <c r="E7903" s="47">
        <v>5</v>
      </c>
      <c r="F7903" s="47">
        <v>15442</v>
      </c>
      <c r="G7903" s="47">
        <v>13311</v>
      </c>
    </row>
    <row r="7904" spans="3:7">
      <c r="C7904" s="49">
        <f t="shared" si="125"/>
        <v>11</v>
      </c>
      <c r="D7904" s="48">
        <v>42699</v>
      </c>
      <c r="E7904" s="47">
        <v>6</v>
      </c>
      <c r="F7904" s="47">
        <v>15654</v>
      </c>
      <c r="G7904" s="47">
        <v>13904</v>
      </c>
    </row>
    <row r="7905" spans="3:7">
      <c r="C7905" s="49">
        <f t="shared" si="125"/>
        <v>11</v>
      </c>
      <c r="D7905" s="48">
        <v>42699</v>
      </c>
      <c r="E7905" s="47">
        <v>7</v>
      </c>
      <c r="F7905" s="47">
        <v>16603</v>
      </c>
      <c r="G7905" s="47">
        <v>15254</v>
      </c>
    </row>
    <row r="7906" spans="3:7">
      <c r="C7906" s="49">
        <f t="shared" si="125"/>
        <v>11</v>
      </c>
      <c r="D7906" s="48">
        <v>42699</v>
      </c>
      <c r="E7906" s="47">
        <v>8</v>
      </c>
      <c r="F7906" s="47">
        <v>18087</v>
      </c>
      <c r="G7906" s="47">
        <v>16561</v>
      </c>
    </row>
    <row r="7907" spans="3:7">
      <c r="C7907" s="49">
        <f t="shared" si="125"/>
        <v>11</v>
      </c>
      <c r="D7907" s="48">
        <v>42699</v>
      </c>
      <c r="E7907" s="47">
        <v>9</v>
      </c>
      <c r="F7907" s="47">
        <v>18769</v>
      </c>
      <c r="G7907" s="47">
        <v>16875</v>
      </c>
    </row>
    <row r="7908" spans="3:7">
      <c r="C7908" s="49">
        <f t="shared" si="125"/>
        <v>11</v>
      </c>
      <c r="D7908" s="48">
        <v>42699</v>
      </c>
      <c r="E7908" s="47">
        <v>10</v>
      </c>
      <c r="F7908" s="47">
        <v>18842</v>
      </c>
      <c r="G7908" s="47">
        <v>16927</v>
      </c>
    </row>
    <row r="7909" spans="3:7">
      <c r="C7909" s="49">
        <f t="shared" si="125"/>
        <v>11</v>
      </c>
      <c r="D7909" s="48">
        <v>42699</v>
      </c>
      <c r="E7909" s="47">
        <v>11</v>
      </c>
      <c r="F7909" s="47">
        <v>18808</v>
      </c>
      <c r="G7909" s="47">
        <v>16964</v>
      </c>
    </row>
    <row r="7910" spans="3:7">
      <c r="C7910" s="49">
        <f t="shared" si="125"/>
        <v>11</v>
      </c>
      <c r="D7910" s="48">
        <v>42699</v>
      </c>
      <c r="E7910" s="47">
        <v>12</v>
      </c>
      <c r="F7910" s="47">
        <v>18643</v>
      </c>
      <c r="G7910" s="47">
        <v>16974</v>
      </c>
    </row>
    <row r="7911" spans="3:7">
      <c r="C7911" s="49">
        <f t="shared" si="125"/>
        <v>11</v>
      </c>
      <c r="D7911" s="48">
        <v>42699</v>
      </c>
      <c r="E7911" s="47">
        <v>13</v>
      </c>
      <c r="F7911" s="47">
        <v>18227</v>
      </c>
      <c r="G7911" s="47">
        <v>16650</v>
      </c>
    </row>
    <row r="7912" spans="3:7">
      <c r="C7912" s="49">
        <f t="shared" si="125"/>
        <v>11</v>
      </c>
      <c r="D7912" s="48">
        <v>42699</v>
      </c>
      <c r="E7912" s="47">
        <v>14</v>
      </c>
      <c r="F7912" s="47">
        <v>18189</v>
      </c>
      <c r="G7912" s="47">
        <v>16586</v>
      </c>
    </row>
    <row r="7913" spans="3:7">
      <c r="C7913" s="49">
        <f t="shared" si="125"/>
        <v>11</v>
      </c>
      <c r="D7913" s="48">
        <v>42699</v>
      </c>
      <c r="E7913" s="47">
        <v>15</v>
      </c>
      <c r="F7913" s="47">
        <v>18552</v>
      </c>
      <c r="G7913" s="47">
        <v>16733</v>
      </c>
    </row>
    <row r="7914" spans="3:7">
      <c r="C7914" s="49">
        <f t="shared" si="125"/>
        <v>11</v>
      </c>
      <c r="D7914" s="48">
        <v>42699</v>
      </c>
      <c r="E7914" s="47">
        <v>16</v>
      </c>
      <c r="F7914" s="47">
        <v>18791</v>
      </c>
      <c r="G7914" s="47">
        <v>16838</v>
      </c>
    </row>
    <row r="7915" spans="3:7">
      <c r="C7915" s="49">
        <f t="shared" si="125"/>
        <v>11</v>
      </c>
      <c r="D7915" s="48">
        <v>42699</v>
      </c>
      <c r="E7915" s="47">
        <v>17</v>
      </c>
      <c r="F7915" s="47">
        <v>18901</v>
      </c>
      <c r="G7915" s="47">
        <v>17375</v>
      </c>
    </row>
    <row r="7916" spans="3:7">
      <c r="C7916" s="49">
        <f t="shared" si="125"/>
        <v>11</v>
      </c>
      <c r="D7916" s="48">
        <v>42699</v>
      </c>
      <c r="E7916" s="47">
        <v>18</v>
      </c>
      <c r="F7916" s="47">
        <v>19853</v>
      </c>
      <c r="G7916" s="47">
        <v>18012</v>
      </c>
    </row>
    <row r="7917" spans="3:7">
      <c r="C7917" s="49">
        <f t="shared" si="125"/>
        <v>11</v>
      </c>
      <c r="D7917" s="48">
        <v>42699</v>
      </c>
      <c r="E7917" s="47">
        <v>19</v>
      </c>
      <c r="F7917" s="47">
        <v>19446</v>
      </c>
      <c r="G7917" s="47">
        <v>17488</v>
      </c>
    </row>
    <row r="7918" spans="3:7">
      <c r="C7918" s="49">
        <f t="shared" si="125"/>
        <v>11</v>
      </c>
      <c r="D7918" s="48">
        <v>42699</v>
      </c>
      <c r="E7918" s="47">
        <v>20</v>
      </c>
      <c r="F7918" s="47">
        <v>19078</v>
      </c>
      <c r="G7918" s="47">
        <v>17154</v>
      </c>
    </row>
    <row r="7919" spans="3:7">
      <c r="C7919" s="49">
        <f t="shared" si="125"/>
        <v>11</v>
      </c>
      <c r="D7919" s="48">
        <v>42699</v>
      </c>
      <c r="E7919" s="47">
        <v>21</v>
      </c>
      <c r="F7919" s="47">
        <v>19129</v>
      </c>
      <c r="G7919" s="47">
        <v>17064</v>
      </c>
    </row>
    <row r="7920" spans="3:7">
      <c r="C7920" s="49">
        <f t="shared" si="125"/>
        <v>11</v>
      </c>
      <c r="D7920" s="48">
        <v>42699</v>
      </c>
      <c r="E7920" s="47">
        <v>22</v>
      </c>
      <c r="F7920" s="47">
        <v>18531</v>
      </c>
      <c r="G7920" s="47">
        <v>16510</v>
      </c>
    </row>
    <row r="7921" spans="3:7">
      <c r="C7921" s="49">
        <f t="shared" si="125"/>
        <v>11</v>
      </c>
      <c r="D7921" s="48">
        <v>42699</v>
      </c>
      <c r="E7921" s="47">
        <v>23</v>
      </c>
      <c r="F7921" s="47">
        <v>17641</v>
      </c>
      <c r="G7921" s="47">
        <v>15623</v>
      </c>
    </row>
    <row r="7922" spans="3:7">
      <c r="C7922" s="49">
        <f t="shared" si="125"/>
        <v>11</v>
      </c>
      <c r="D7922" s="48">
        <v>42699</v>
      </c>
      <c r="E7922" s="47">
        <v>24</v>
      </c>
      <c r="F7922" s="47">
        <v>16526</v>
      </c>
      <c r="G7922" s="47">
        <v>14479</v>
      </c>
    </row>
    <row r="7923" spans="3:7">
      <c r="C7923" s="49">
        <f t="shared" si="125"/>
        <v>11</v>
      </c>
      <c r="D7923" s="48">
        <v>42700</v>
      </c>
      <c r="E7923" s="47">
        <v>1</v>
      </c>
      <c r="F7923" s="47">
        <v>15742</v>
      </c>
      <c r="G7923" s="47">
        <v>13598</v>
      </c>
    </row>
    <row r="7924" spans="3:7">
      <c r="C7924" s="49">
        <f t="shared" si="125"/>
        <v>11</v>
      </c>
      <c r="D7924" s="48">
        <v>42700</v>
      </c>
      <c r="E7924" s="47">
        <v>2</v>
      </c>
      <c r="F7924" s="47">
        <v>15855</v>
      </c>
      <c r="G7924" s="47">
        <v>13071</v>
      </c>
    </row>
    <row r="7925" spans="3:7">
      <c r="C7925" s="49">
        <f t="shared" si="125"/>
        <v>11</v>
      </c>
      <c r="D7925" s="48">
        <v>42700</v>
      </c>
      <c r="E7925" s="47">
        <v>3</v>
      </c>
      <c r="F7925" s="47">
        <v>15702</v>
      </c>
      <c r="G7925" s="47">
        <v>12762</v>
      </c>
    </row>
    <row r="7926" spans="3:7">
      <c r="C7926" s="49">
        <f t="shared" si="125"/>
        <v>11</v>
      </c>
      <c r="D7926" s="48">
        <v>42700</v>
      </c>
      <c r="E7926" s="47">
        <v>4</v>
      </c>
      <c r="F7926" s="47">
        <v>15402</v>
      </c>
      <c r="G7926" s="47">
        <v>12609</v>
      </c>
    </row>
    <row r="7927" spans="3:7">
      <c r="C7927" s="49">
        <f t="shared" si="125"/>
        <v>11</v>
      </c>
      <c r="D7927" s="48">
        <v>42700</v>
      </c>
      <c r="E7927" s="47">
        <v>5</v>
      </c>
      <c r="F7927" s="47">
        <v>15542</v>
      </c>
      <c r="G7927" s="47">
        <v>12590</v>
      </c>
    </row>
    <row r="7928" spans="3:7">
      <c r="C7928" s="49">
        <f t="shared" si="125"/>
        <v>11</v>
      </c>
      <c r="D7928" s="48">
        <v>42700</v>
      </c>
      <c r="E7928" s="47">
        <v>6</v>
      </c>
      <c r="F7928" s="47">
        <v>15894</v>
      </c>
      <c r="G7928" s="47">
        <v>12860</v>
      </c>
    </row>
    <row r="7929" spans="3:7">
      <c r="C7929" s="49">
        <f t="shared" si="125"/>
        <v>11</v>
      </c>
      <c r="D7929" s="48">
        <v>42700</v>
      </c>
      <c r="E7929" s="47">
        <v>7</v>
      </c>
      <c r="F7929" s="47">
        <v>16400</v>
      </c>
      <c r="G7929" s="47">
        <v>13486</v>
      </c>
    </row>
    <row r="7930" spans="3:7">
      <c r="C7930" s="49">
        <f t="shared" si="125"/>
        <v>11</v>
      </c>
      <c r="D7930" s="48">
        <v>42700</v>
      </c>
      <c r="E7930" s="47">
        <v>8</v>
      </c>
      <c r="F7930" s="47">
        <v>16576</v>
      </c>
      <c r="G7930" s="47">
        <v>14281</v>
      </c>
    </row>
    <row r="7931" spans="3:7">
      <c r="C7931" s="49">
        <f t="shared" si="125"/>
        <v>11</v>
      </c>
      <c r="D7931" s="48">
        <v>42700</v>
      </c>
      <c r="E7931" s="47">
        <v>9</v>
      </c>
      <c r="F7931" s="47">
        <v>17563</v>
      </c>
      <c r="G7931" s="47">
        <v>14900</v>
      </c>
    </row>
    <row r="7932" spans="3:7">
      <c r="C7932" s="49">
        <f t="shared" si="125"/>
        <v>11</v>
      </c>
      <c r="D7932" s="48">
        <v>42700</v>
      </c>
      <c r="E7932" s="47">
        <v>10</v>
      </c>
      <c r="F7932" s="47">
        <v>17880</v>
      </c>
      <c r="G7932" s="47">
        <v>15384</v>
      </c>
    </row>
    <row r="7933" spans="3:7">
      <c r="C7933" s="49">
        <f t="shared" si="125"/>
        <v>11</v>
      </c>
      <c r="D7933" s="48">
        <v>42700</v>
      </c>
      <c r="E7933" s="47">
        <v>11</v>
      </c>
      <c r="F7933" s="47">
        <v>17980</v>
      </c>
      <c r="G7933" s="47">
        <v>15473</v>
      </c>
    </row>
    <row r="7934" spans="3:7">
      <c r="C7934" s="49">
        <f t="shared" si="125"/>
        <v>11</v>
      </c>
      <c r="D7934" s="48">
        <v>42700</v>
      </c>
      <c r="E7934" s="47">
        <v>12</v>
      </c>
      <c r="F7934" s="47">
        <v>17828</v>
      </c>
      <c r="G7934" s="47">
        <v>15430</v>
      </c>
    </row>
    <row r="7935" spans="3:7">
      <c r="C7935" s="49">
        <f t="shared" si="125"/>
        <v>11</v>
      </c>
      <c r="D7935" s="48">
        <v>42700</v>
      </c>
      <c r="E7935" s="47">
        <v>13</v>
      </c>
      <c r="F7935" s="47">
        <v>17760</v>
      </c>
      <c r="G7935" s="47">
        <v>15272</v>
      </c>
    </row>
    <row r="7936" spans="3:7">
      <c r="C7936" s="49">
        <f t="shared" si="125"/>
        <v>11</v>
      </c>
      <c r="D7936" s="48">
        <v>42700</v>
      </c>
      <c r="E7936" s="47">
        <v>14</v>
      </c>
      <c r="F7936" s="47">
        <v>17861</v>
      </c>
      <c r="G7936" s="47">
        <v>15174</v>
      </c>
    </row>
    <row r="7937" spans="3:7">
      <c r="C7937" s="49">
        <f t="shared" si="125"/>
        <v>11</v>
      </c>
      <c r="D7937" s="48">
        <v>42700</v>
      </c>
      <c r="E7937" s="47">
        <v>15</v>
      </c>
      <c r="F7937" s="47">
        <v>18098</v>
      </c>
      <c r="G7937" s="47">
        <v>15302</v>
      </c>
    </row>
    <row r="7938" spans="3:7">
      <c r="C7938" s="49">
        <f t="shared" si="125"/>
        <v>11</v>
      </c>
      <c r="D7938" s="48">
        <v>42700</v>
      </c>
      <c r="E7938" s="47">
        <v>16</v>
      </c>
      <c r="F7938" s="47">
        <v>18144</v>
      </c>
      <c r="G7938" s="47">
        <v>15549</v>
      </c>
    </row>
    <row r="7939" spans="3:7">
      <c r="C7939" s="49">
        <f t="shared" si="125"/>
        <v>11</v>
      </c>
      <c r="D7939" s="48">
        <v>42700</v>
      </c>
      <c r="E7939" s="47">
        <v>17</v>
      </c>
      <c r="F7939" s="47">
        <v>18460</v>
      </c>
      <c r="G7939" s="47">
        <v>16106</v>
      </c>
    </row>
    <row r="7940" spans="3:7">
      <c r="C7940" s="49">
        <f t="shared" ref="C7940:C8003" si="126">MONTH(D7940)</f>
        <v>11</v>
      </c>
      <c r="D7940" s="48">
        <v>42700</v>
      </c>
      <c r="E7940" s="47">
        <v>18</v>
      </c>
      <c r="F7940" s="47">
        <v>19405</v>
      </c>
      <c r="G7940" s="47">
        <v>16977</v>
      </c>
    </row>
    <row r="7941" spans="3:7">
      <c r="C7941" s="49">
        <f t="shared" si="126"/>
        <v>11</v>
      </c>
      <c r="D7941" s="48">
        <v>42700</v>
      </c>
      <c r="E7941" s="47">
        <v>19</v>
      </c>
      <c r="F7941" s="47">
        <v>19123</v>
      </c>
      <c r="G7941" s="47">
        <v>16704</v>
      </c>
    </row>
    <row r="7942" spans="3:7">
      <c r="C7942" s="49">
        <f t="shared" si="126"/>
        <v>11</v>
      </c>
      <c r="D7942" s="48">
        <v>42700</v>
      </c>
      <c r="E7942" s="47">
        <v>20</v>
      </c>
      <c r="F7942" s="47">
        <v>18537</v>
      </c>
      <c r="G7942" s="47">
        <v>16218</v>
      </c>
    </row>
    <row r="7943" spans="3:7">
      <c r="C7943" s="49">
        <f t="shared" si="126"/>
        <v>11</v>
      </c>
      <c r="D7943" s="48">
        <v>42700</v>
      </c>
      <c r="E7943" s="47">
        <v>21</v>
      </c>
      <c r="F7943" s="47">
        <v>18676</v>
      </c>
      <c r="G7943" s="47">
        <v>15967</v>
      </c>
    </row>
    <row r="7944" spans="3:7">
      <c r="C7944" s="49">
        <f t="shared" si="126"/>
        <v>11</v>
      </c>
      <c r="D7944" s="48">
        <v>42700</v>
      </c>
      <c r="E7944" s="47">
        <v>22</v>
      </c>
      <c r="F7944" s="47">
        <v>18211</v>
      </c>
      <c r="G7944" s="47">
        <v>15470</v>
      </c>
    </row>
    <row r="7945" spans="3:7">
      <c r="C7945" s="49">
        <f t="shared" si="126"/>
        <v>11</v>
      </c>
      <c r="D7945" s="48">
        <v>42700</v>
      </c>
      <c r="E7945" s="47">
        <v>23</v>
      </c>
      <c r="F7945" s="47">
        <v>17243</v>
      </c>
      <c r="G7945" s="47">
        <v>14545</v>
      </c>
    </row>
    <row r="7946" spans="3:7">
      <c r="C7946" s="49">
        <f t="shared" si="126"/>
        <v>11</v>
      </c>
      <c r="D7946" s="48">
        <v>42700</v>
      </c>
      <c r="E7946" s="47">
        <v>24</v>
      </c>
      <c r="F7946" s="47">
        <v>16663</v>
      </c>
      <c r="G7946" s="47">
        <v>13780</v>
      </c>
    </row>
    <row r="7947" spans="3:7">
      <c r="C7947" s="49">
        <f t="shared" si="126"/>
        <v>11</v>
      </c>
      <c r="D7947" s="48">
        <v>42701</v>
      </c>
      <c r="E7947" s="47">
        <v>1</v>
      </c>
      <c r="F7947" s="47">
        <v>15940</v>
      </c>
      <c r="G7947" s="47">
        <v>13147</v>
      </c>
    </row>
    <row r="7948" spans="3:7">
      <c r="C7948" s="49">
        <f t="shared" si="126"/>
        <v>11</v>
      </c>
      <c r="D7948" s="48">
        <v>42701</v>
      </c>
      <c r="E7948" s="47">
        <v>2</v>
      </c>
      <c r="F7948" s="47">
        <v>15663</v>
      </c>
      <c r="G7948" s="47">
        <v>12648</v>
      </c>
    </row>
    <row r="7949" spans="3:7">
      <c r="C7949" s="49">
        <f t="shared" si="126"/>
        <v>11</v>
      </c>
      <c r="D7949" s="48">
        <v>42701</v>
      </c>
      <c r="E7949" s="47">
        <v>3</v>
      </c>
      <c r="F7949" s="47">
        <v>15301</v>
      </c>
      <c r="G7949" s="47">
        <v>12330</v>
      </c>
    </row>
    <row r="7950" spans="3:7">
      <c r="C7950" s="49">
        <f t="shared" si="126"/>
        <v>11</v>
      </c>
      <c r="D7950" s="48">
        <v>42701</v>
      </c>
      <c r="E7950" s="47">
        <v>4</v>
      </c>
      <c r="F7950" s="47">
        <v>15270</v>
      </c>
      <c r="G7950" s="47">
        <v>12261</v>
      </c>
    </row>
    <row r="7951" spans="3:7">
      <c r="C7951" s="49">
        <f t="shared" si="126"/>
        <v>11</v>
      </c>
      <c r="D7951" s="48">
        <v>42701</v>
      </c>
      <c r="E7951" s="47">
        <v>5</v>
      </c>
      <c r="F7951" s="47">
        <v>15280</v>
      </c>
      <c r="G7951" s="47">
        <v>12334</v>
      </c>
    </row>
    <row r="7952" spans="3:7">
      <c r="C7952" s="49">
        <f t="shared" si="126"/>
        <v>11</v>
      </c>
      <c r="D7952" s="48">
        <v>42701</v>
      </c>
      <c r="E7952" s="47">
        <v>6</v>
      </c>
      <c r="F7952" s="47">
        <v>15603</v>
      </c>
      <c r="G7952" s="47">
        <v>12565</v>
      </c>
    </row>
    <row r="7953" spans="3:7">
      <c r="C7953" s="49">
        <f t="shared" si="126"/>
        <v>11</v>
      </c>
      <c r="D7953" s="48">
        <v>42701</v>
      </c>
      <c r="E7953" s="47">
        <v>7</v>
      </c>
      <c r="F7953" s="47">
        <v>15744</v>
      </c>
      <c r="G7953" s="47">
        <v>12954</v>
      </c>
    </row>
    <row r="7954" spans="3:7">
      <c r="C7954" s="49">
        <f t="shared" si="126"/>
        <v>11</v>
      </c>
      <c r="D7954" s="48">
        <v>42701</v>
      </c>
      <c r="E7954" s="47">
        <v>8</v>
      </c>
      <c r="F7954" s="47">
        <v>16288</v>
      </c>
      <c r="G7954" s="47">
        <v>13533</v>
      </c>
    </row>
    <row r="7955" spans="3:7">
      <c r="C7955" s="49">
        <f t="shared" si="126"/>
        <v>11</v>
      </c>
      <c r="D7955" s="48">
        <v>42701</v>
      </c>
      <c r="E7955" s="47">
        <v>9</v>
      </c>
      <c r="F7955" s="47">
        <v>16911</v>
      </c>
      <c r="G7955" s="47">
        <v>14101</v>
      </c>
    </row>
    <row r="7956" spans="3:7">
      <c r="C7956" s="49">
        <f t="shared" si="126"/>
        <v>11</v>
      </c>
      <c r="D7956" s="48">
        <v>42701</v>
      </c>
      <c r="E7956" s="47">
        <v>10</v>
      </c>
      <c r="F7956" s="47">
        <v>16979</v>
      </c>
      <c r="G7956" s="47">
        <v>14456</v>
      </c>
    </row>
    <row r="7957" spans="3:7">
      <c r="C7957" s="49">
        <f t="shared" si="126"/>
        <v>11</v>
      </c>
      <c r="D7957" s="48">
        <v>42701</v>
      </c>
      <c r="E7957" s="47">
        <v>11</v>
      </c>
      <c r="F7957" s="47">
        <v>17112</v>
      </c>
      <c r="G7957" s="47">
        <v>14526</v>
      </c>
    </row>
    <row r="7958" spans="3:7">
      <c r="C7958" s="49">
        <f t="shared" si="126"/>
        <v>11</v>
      </c>
      <c r="D7958" s="48">
        <v>42701</v>
      </c>
      <c r="E7958" s="47">
        <v>12</v>
      </c>
      <c r="F7958" s="47">
        <v>17204</v>
      </c>
      <c r="G7958" s="47">
        <v>14476</v>
      </c>
    </row>
    <row r="7959" spans="3:7">
      <c r="C7959" s="49">
        <f t="shared" si="126"/>
        <v>11</v>
      </c>
      <c r="D7959" s="48">
        <v>42701</v>
      </c>
      <c r="E7959" s="47">
        <v>13</v>
      </c>
      <c r="F7959" s="47">
        <v>17251</v>
      </c>
      <c r="G7959" s="47">
        <v>14418</v>
      </c>
    </row>
    <row r="7960" spans="3:7">
      <c r="C7960" s="49">
        <f t="shared" si="126"/>
        <v>11</v>
      </c>
      <c r="D7960" s="48">
        <v>42701</v>
      </c>
      <c r="E7960" s="47">
        <v>14</v>
      </c>
      <c r="F7960" s="47">
        <v>17285</v>
      </c>
      <c r="G7960" s="47">
        <v>14458</v>
      </c>
    </row>
    <row r="7961" spans="3:7">
      <c r="C7961" s="49">
        <f t="shared" si="126"/>
        <v>11</v>
      </c>
      <c r="D7961" s="48">
        <v>42701</v>
      </c>
      <c r="E7961" s="47">
        <v>15</v>
      </c>
      <c r="F7961" s="47">
        <v>17447</v>
      </c>
      <c r="G7961" s="47">
        <v>14626</v>
      </c>
    </row>
    <row r="7962" spans="3:7">
      <c r="C7962" s="49">
        <f t="shared" si="126"/>
        <v>11</v>
      </c>
      <c r="D7962" s="48">
        <v>42701</v>
      </c>
      <c r="E7962" s="47">
        <v>16</v>
      </c>
      <c r="F7962" s="47">
        <v>17609</v>
      </c>
      <c r="G7962" s="47">
        <v>14937</v>
      </c>
    </row>
    <row r="7963" spans="3:7">
      <c r="C7963" s="49">
        <f t="shared" si="126"/>
        <v>11</v>
      </c>
      <c r="D7963" s="48">
        <v>42701</v>
      </c>
      <c r="E7963" s="47">
        <v>17</v>
      </c>
      <c r="F7963" s="47">
        <v>18814</v>
      </c>
      <c r="G7963" s="47">
        <v>16013</v>
      </c>
    </row>
    <row r="7964" spans="3:7">
      <c r="C7964" s="49">
        <f t="shared" si="126"/>
        <v>11</v>
      </c>
      <c r="D7964" s="48">
        <v>42701</v>
      </c>
      <c r="E7964" s="47">
        <v>18</v>
      </c>
      <c r="F7964" s="47">
        <v>19698</v>
      </c>
      <c r="G7964" s="47">
        <v>17384</v>
      </c>
    </row>
    <row r="7965" spans="3:7">
      <c r="C7965" s="49">
        <f t="shared" si="126"/>
        <v>11</v>
      </c>
      <c r="D7965" s="48">
        <v>42701</v>
      </c>
      <c r="E7965" s="47">
        <v>19</v>
      </c>
      <c r="F7965" s="47">
        <v>19648</v>
      </c>
      <c r="G7965" s="47">
        <v>17145</v>
      </c>
    </row>
    <row r="7966" spans="3:7">
      <c r="C7966" s="49">
        <f t="shared" si="126"/>
        <v>11</v>
      </c>
      <c r="D7966" s="48">
        <v>42701</v>
      </c>
      <c r="E7966" s="47">
        <v>20</v>
      </c>
      <c r="F7966" s="47">
        <v>19048</v>
      </c>
      <c r="G7966" s="47">
        <v>16755</v>
      </c>
    </row>
    <row r="7967" spans="3:7">
      <c r="C7967" s="49">
        <f t="shared" si="126"/>
        <v>11</v>
      </c>
      <c r="D7967" s="48">
        <v>42701</v>
      </c>
      <c r="E7967" s="47">
        <v>21</v>
      </c>
      <c r="F7967" s="47">
        <v>18390</v>
      </c>
      <c r="G7967" s="47">
        <v>16448</v>
      </c>
    </row>
    <row r="7968" spans="3:7">
      <c r="C7968" s="49">
        <f t="shared" si="126"/>
        <v>11</v>
      </c>
      <c r="D7968" s="48">
        <v>42701</v>
      </c>
      <c r="E7968" s="47">
        <v>22</v>
      </c>
      <c r="F7968" s="47">
        <v>18260</v>
      </c>
      <c r="G7968" s="47">
        <v>15794</v>
      </c>
    </row>
    <row r="7969" spans="3:7">
      <c r="C7969" s="49">
        <f t="shared" si="126"/>
        <v>11</v>
      </c>
      <c r="D7969" s="48">
        <v>42701</v>
      </c>
      <c r="E7969" s="47">
        <v>23</v>
      </c>
      <c r="F7969" s="47">
        <v>17374</v>
      </c>
      <c r="G7969" s="47">
        <v>14955</v>
      </c>
    </row>
    <row r="7970" spans="3:7">
      <c r="C7970" s="49">
        <f t="shared" si="126"/>
        <v>11</v>
      </c>
      <c r="D7970" s="48">
        <v>42701</v>
      </c>
      <c r="E7970" s="47">
        <v>24</v>
      </c>
      <c r="F7970" s="47">
        <v>16703</v>
      </c>
      <c r="G7970" s="47">
        <v>14056</v>
      </c>
    </row>
    <row r="7971" spans="3:7">
      <c r="C7971" s="49">
        <f t="shared" si="126"/>
        <v>11</v>
      </c>
      <c r="D7971" s="48">
        <v>42702</v>
      </c>
      <c r="E7971" s="47">
        <v>1</v>
      </c>
      <c r="F7971" s="47">
        <v>16200</v>
      </c>
      <c r="G7971" s="47">
        <v>13404</v>
      </c>
    </row>
    <row r="7972" spans="3:7">
      <c r="C7972" s="49">
        <f t="shared" si="126"/>
        <v>11</v>
      </c>
      <c r="D7972" s="48">
        <v>42702</v>
      </c>
      <c r="E7972" s="47">
        <v>2</v>
      </c>
      <c r="F7972" s="47">
        <v>15809</v>
      </c>
      <c r="G7972" s="47">
        <v>12945</v>
      </c>
    </row>
    <row r="7973" spans="3:7">
      <c r="C7973" s="49">
        <f t="shared" si="126"/>
        <v>11</v>
      </c>
      <c r="D7973" s="48">
        <v>42702</v>
      </c>
      <c r="E7973" s="47">
        <v>3</v>
      </c>
      <c r="F7973" s="47">
        <v>15503</v>
      </c>
      <c r="G7973" s="47">
        <v>12731</v>
      </c>
    </row>
    <row r="7974" spans="3:7">
      <c r="C7974" s="49">
        <f t="shared" si="126"/>
        <v>11</v>
      </c>
      <c r="D7974" s="48">
        <v>42702</v>
      </c>
      <c r="E7974" s="47">
        <v>4</v>
      </c>
      <c r="F7974" s="47">
        <v>15623</v>
      </c>
      <c r="G7974" s="47">
        <v>12678</v>
      </c>
    </row>
    <row r="7975" spans="3:7">
      <c r="C7975" s="49">
        <f t="shared" si="126"/>
        <v>11</v>
      </c>
      <c r="D7975" s="48">
        <v>42702</v>
      </c>
      <c r="E7975" s="47">
        <v>5</v>
      </c>
      <c r="F7975" s="47">
        <v>15904</v>
      </c>
      <c r="G7975" s="47">
        <v>12856</v>
      </c>
    </row>
    <row r="7976" spans="3:7">
      <c r="C7976" s="49">
        <f t="shared" si="126"/>
        <v>11</v>
      </c>
      <c r="D7976" s="48">
        <v>42702</v>
      </c>
      <c r="E7976" s="47">
        <v>6</v>
      </c>
      <c r="F7976" s="47">
        <v>16456</v>
      </c>
      <c r="G7976" s="47">
        <v>13488</v>
      </c>
    </row>
    <row r="7977" spans="3:7">
      <c r="C7977" s="49">
        <f t="shared" si="126"/>
        <v>11</v>
      </c>
      <c r="D7977" s="48">
        <v>42702</v>
      </c>
      <c r="E7977" s="47">
        <v>7</v>
      </c>
      <c r="F7977" s="47">
        <v>17554</v>
      </c>
      <c r="G7977" s="47">
        <v>14871</v>
      </c>
    </row>
    <row r="7978" spans="3:7">
      <c r="C7978" s="49">
        <f t="shared" si="126"/>
        <v>11</v>
      </c>
      <c r="D7978" s="48">
        <v>42702</v>
      </c>
      <c r="E7978" s="47">
        <v>8</v>
      </c>
      <c r="F7978" s="47">
        <v>18963</v>
      </c>
      <c r="G7978" s="47">
        <v>16220</v>
      </c>
    </row>
    <row r="7979" spans="3:7">
      <c r="C7979" s="49">
        <f t="shared" si="126"/>
        <v>11</v>
      </c>
      <c r="D7979" s="48">
        <v>42702</v>
      </c>
      <c r="E7979" s="47">
        <v>9</v>
      </c>
      <c r="F7979" s="47">
        <v>18626</v>
      </c>
      <c r="G7979" s="47">
        <v>16336</v>
      </c>
    </row>
    <row r="7980" spans="3:7">
      <c r="C7980" s="49">
        <f t="shared" si="126"/>
        <v>11</v>
      </c>
      <c r="D7980" s="48">
        <v>42702</v>
      </c>
      <c r="E7980" s="47">
        <v>10</v>
      </c>
      <c r="F7980" s="47">
        <v>18145</v>
      </c>
      <c r="G7980" s="47">
        <v>15966</v>
      </c>
    </row>
    <row r="7981" spans="3:7">
      <c r="C7981" s="49">
        <f t="shared" si="126"/>
        <v>11</v>
      </c>
      <c r="D7981" s="48">
        <v>42702</v>
      </c>
      <c r="E7981" s="47">
        <v>11</v>
      </c>
      <c r="F7981" s="47">
        <v>18072</v>
      </c>
      <c r="G7981" s="47">
        <v>15825</v>
      </c>
    </row>
    <row r="7982" spans="3:7">
      <c r="C7982" s="49">
        <f t="shared" si="126"/>
        <v>11</v>
      </c>
      <c r="D7982" s="48">
        <v>42702</v>
      </c>
      <c r="E7982" s="47">
        <v>12</v>
      </c>
      <c r="F7982" s="47">
        <v>18018</v>
      </c>
      <c r="G7982" s="47">
        <v>15851</v>
      </c>
    </row>
    <row r="7983" spans="3:7">
      <c r="C7983" s="49">
        <f t="shared" si="126"/>
        <v>11</v>
      </c>
      <c r="D7983" s="48">
        <v>42702</v>
      </c>
      <c r="E7983" s="47">
        <v>13</v>
      </c>
      <c r="F7983" s="47">
        <v>17998</v>
      </c>
      <c r="G7983" s="47">
        <v>15763</v>
      </c>
    </row>
    <row r="7984" spans="3:7">
      <c r="C7984" s="49">
        <f t="shared" si="126"/>
        <v>11</v>
      </c>
      <c r="D7984" s="48">
        <v>42702</v>
      </c>
      <c r="E7984" s="47">
        <v>14</v>
      </c>
      <c r="F7984" s="47">
        <v>18293</v>
      </c>
      <c r="G7984" s="47">
        <v>15955</v>
      </c>
    </row>
    <row r="7985" spans="3:7">
      <c r="C7985" s="49">
        <f t="shared" si="126"/>
        <v>11</v>
      </c>
      <c r="D7985" s="48">
        <v>42702</v>
      </c>
      <c r="E7985" s="47">
        <v>15</v>
      </c>
      <c r="F7985" s="47">
        <v>18385</v>
      </c>
      <c r="G7985" s="47">
        <v>16145</v>
      </c>
    </row>
    <row r="7986" spans="3:7">
      <c r="C7986" s="49">
        <f t="shared" si="126"/>
        <v>11</v>
      </c>
      <c r="D7986" s="48">
        <v>42702</v>
      </c>
      <c r="E7986" s="47">
        <v>16</v>
      </c>
      <c r="F7986" s="47">
        <v>18841</v>
      </c>
      <c r="G7986" s="47">
        <v>16540</v>
      </c>
    </row>
    <row r="7987" spans="3:7">
      <c r="C7987" s="49">
        <f t="shared" si="126"/>
        <v>11</v>
      </c>
      <c r="D7987" s="48">
        <v>42702</v>
      </c>
      <c r="E7987" s="47">
        <v>17</v>
      </c>
      <c r="F7987" s="47">
        <v>19791</v>
      </c>
      <c r="G7987" s="47">
        <v>17478</v>
      </c>
    </row>
    <row r="7988" spans="3:7">
      <c r="C7988" s="49">
        <f t="shared" si="126"/>
        <v>11</v>
      </c>
      <c r="D7988" s="48">
        <v>42702</v>
      </c>
      <c r="E7988" s="47">
        <v>18</v>
      </c>
      <c r="F7988" s="47">
        <v>20494</v>
      </c>
      <c r="G7988" s="47">
        <v>18309</v>
      </c>
    </row>
    <row r="7989" spans="3:7">
      <c r="C7989" s="49">
        <f t="shared" si="126"/>
        <v>11</v>
      </c>
      <c r="D7989" s="48">
        <v>42702</v>
      </c>
      <c r="E7989" s="47">
        <v>19</v>
      </c>
      <c r="F7989" s="47">
        <v>20169</v>
      </c>
      <c r="G7989" s="47">
        <v>17860</v>
      </c>
    </row>
    <row r="7990" spans="3:7">
      <c r="C7990" s="49">
        <f t="shared" si="126"/>
        <v>11</v>
      </c>
      <c r="D7990" s="48">
        <v>42702</v>
      </c>
      <c r="E7990" s="47">
        <v>20</v>
      </c>
      <c r="F7990" s="47">
        <v>19917</v>
      </c>
      <c r="G7990" s="47">
        <v>17611</v>
      </c>
    </row>
    <row r="7991" spans="3:7">
      <c r="C7991" s="49">
        <f t="shared" si="126"/>
        <v>11</v>
      </c>
      <c r="D7991" s="48">
        <v>42702</v>
      </c>
      <c r="E7991" s="47">
        <v>21</v>
      </c>
      <c r="F7991" s="47">
        <v>19712</v>
      </c>
      <c r="G7991" s="47">
        <v>17314</v>
      </c>
    </row>
    <row r="7992" spans="3:7">
      <c r="C7992" s="49">
        <f t="shared" si="126"/>
        <v>11</v>
      </c>
      <c r="D7992" s="48">
        <v>42702</v>
      </c>
      <c r="E7992" s="47">
        <v>22</v>
      </c>
      <c r="F7992" s="47">
        <v>19053</v>
      </c>
      <c r="G7992" s="47">
        <v>16632</v>
      </c>
    </row>
    <row r="7993" spans="3:7">
      <c r="C7993" s="49">
        <f t="shared" si="126"/>
        <v>11</v>
      </c>
      <c r="D7993" s="48">
        <v>42702</v>
      </c>
      <c r="E7993" s="47">
        <v>23</v>
      </c>
      <c r="F7993" s="47">
        <v>17956</v>
      </c>
      <c r="G7993" s="47">
        <v>15385</v>
      </c>
    </row>
    <row r="7994" spans="3:7">
      <c r="C7994" s="49">
        <f t="shared" si="126"/>
        <v>11</v>
      </c>
      <c r="D7994" s="48">
        <v>42702</v>
      </c>
      <c r="E7994" s="47">
        <v>24</v>
      </c>
      <c r="F7994" s="47">
        <v>16662</v>
      </c>
      <c r="G7994" s="47">
        <v>14075</v>
      </c>
    </row>
    <row r="7995" spans="3:7">
      <c r="C7995" s="49">
        <f t="shared" si="126"/>
        <v>11</v>
      </c>
      <c r="D7995" s="48">
        <v>42703</v>
      </c>
      <c r="E7995" s="47">
        <v>1</v>
      </c>
      <c r="F7995" s="47">
        <v>16053</v>
      </c>
      <c r="G7995" s="47">
        <v>13280</v>
      </c>
    </row>
    <row r="7996" spans="3:7">
      <c r="C7996" s="49">
        <f t="shared" si="126"/>
        <v>11</v>
      </c>
      <c r="D7996" s="48">
        <v>42703</v>
      </c>
      <c r="E7996" s="47">
        <v>2</v>
      </c>
      <c r="F7996" s="47">
        <v>15576</v>
      </c>
      <c r="G7996" s="47">
        <v>12762</v>
      </c>
    </row>
    <row r="7997" spans="3:7">
      <c r="C7997" s="49">
        <f t="shared" si="126"/>
        <v>11</v>
      </c>
      <c r="D7997" s="48">
        <v>42703</v>
      </c>
      <c r="E7997" s="47">
        <v>3</v>
      </c>
      <c r="F7997" s="47">
        <v>15254</v>
      </c>
      <c r="G7997" s="47">
        <v>12548</v>
      </c>
    </row>
    <row r="7998" spans="3:7">
      <c r="C7998" s="49">
        <f t="shared" si="126"/>
        <v>11</v>
      </c>
      <c r="D7998" s="48">
        <v>42703</v>
      </c>
      <c r="E7998" s="47">
        <v>4</v>
      </c>
      <c r="F7998" s="47">
        <v>15154</v>
      </c>
      <c r="G7998" s="47">
        <v>12535</v>
      </c>
    </row>
    <row r="7999" spans="3:7">
      <c r="C7999" s="49">
        <f t="shared" si="126"/>
        <v>11</v>
      </c>
      <c r="D7999" s="48">
        <v>42703</v>
      </c>
      <c r="E7999" s="47">
        <v>5</v>
      </c>
      <c r="F7999" s="47">
        <v>15302</v>
      </c>
      <c r="G7999" s="47">
        <v>12625</v>
      </c>
    </row>
    <row r="8000" spans="3:7">
      <c r="C8000" s="49">
        <f t="shared" si="126"/>
        <v>11</v>
      </c>
      <c r="D8000" s="48">
        <v>42703</v>
      </c>
      <c r="E8000" s="47">
        <v>6</v>
      </c>
      <c r="F8000" s="47">
        <v>15992</v>
      </c>
      <c r="G8000" s="47">
        <v>13271</v>
      </c>
    </row>
    <row r="8001" spans="3:7">
      <c r="C8001" s="49">
        <f t="shared" si="126"/>
        <v>11</v>
      </c>
      <c r="D8001" s="48">
        <v>42703</v>
      </c>
      <c r="E8001" s="47">
        <v>7</v>
      </c>
      <c r="F8001" s="47">
        <v>17227</v>
      </c>
      <c r="G8001" s="47">
        <v>14585</v>
      </c>
    </row>
    <row r="8002" spans="3:7">
      <c r="C8002" s="49">
        <f t="shared" si="126"/>
        <v>11</v>
      </c>
      <c r="D8002" s="48">
        <v>42703</v>
      </c>
      <c r="E8002" s="47">
        <v>8</v>
      </c>
      <c r="F8002" s="47">
        <v>18569</v>
      </c>
      <c r="G8002" s="47">
        <v>15912</v>
      </c>
    </row>
    <row r="8003" spans="3:7">
      <c r="C8003" s="49">
        <f t="shared" si="126"/>
        <v>11</v>
      </c>
      <c r="D8003" s="48">
        <v>42703</v>
      </c>
      <c r="E8003" s="47">
        <v>9</v>
      </c>
      <c r="F8003" s="47">
        <v>18848</v>
      </c>
      <c r="G8003" s="47">
        <v>16206</v>
      </c>
    </row>
    <row r="8004" spans="3:7">
      <c r="C8004" s="49">
        <f t="shared" ref="C8004:C8067" si="127">MONTH(D8004)</f>
        <v>11</v>
      </c>
      <c r="D8004" s="48">
        <v>42703</v>
      </c>
      <c r="E8004" s="47">
        <v>10</v>
      </c>
      <c r="F8004" s="47">
        <v>18786</v>
      </c>
      <c r="G8004" s="47">
        <v>16160</v>
      </c>
    </row>
    <row r="8005" spans="3:7">
      <c r="C8005" s="49">
        <f t="shared" si="127"/>
        <v>11</v>
      </c>
      <c r="D8005" s="48">
        <v>42703</v>
      </c>
      <c r="E8005" s="47">
        <v>11</v>
      </c>
      <c r="F8005" s="47">
        <v>18914</v>
      </c>
      <c r="G8005" s="47">
        <v>16207</v>
      </c>
    </row>
    <row r="8006" spans="3:7">
      <c r="C8006" s="49">
        <f t="shared" si="127"/>
        <v>11</v>
      </c>
      <c r="D8006" s="48">
        <v>42703</v>
      </c>
      <c r="E8006" s="47">
        <v>12</v>
      </c>
      <c r="F8006" s="47">
        <v>18852</v>
      </c>
      <c r="G8006" s="47">
        <v>16188</v>
      </c>
    </row>
    <row r="8007" spans="3:7">
      <c r="C8007" s="49">
        <f t="shared" si="127"/>
        <v>11</v>
      </c>
      <c r="D8007" s="48">
        <v>42703</v>
      </c>
      <c r="E8007" s="47">
        <v>13</v>
      </c>
      <c r="F8007" s="47">
        <v>18587</v>
      </c>
      <c r="G8007" s="47">
        <v>16004</v>
      </c>
    </row>
    <row r="8008" spans="3:7">
      <c r="C8008" s="49">
        <f t="shared" si="127"/>
        <v>11</v>
      </c>
      <c r="D8008" s="48">
        <v>42703</v>
      </c>
      <c r="E8008" s="47">
        <v>14</v>
      </c>
      <c r="F8008" s="47">
        <v>18574</v>
      </c>
      <c r="G8008" s="47">
        <v>15947</v>
      </c>
    </row>
    <row r="8009" spans="3:7">
      <c r="C8009" s="49">
        <f t="shared" si="127"/>
        <v>11</v>
      </c>
      <c r="D8009" s="48">
        <v>42703</v>
      </c>
      <c r="E8009" s="47">
        <v>15</v>
      </c>
      <c r="F8009" s="47">
        <v>18429</v>
      </c>
      <c r="G8009" s="47">
        <v>15980</v>
      </c>
    </row>
    <row r="8010" spans="3:7">
      <c r="C8010" s="49">
        <f t="shared" si="127"/>
        <v>11</v>
      </c>
      <c r="D8010" s="48">
        <v>42703</v>
      </c>
      <c r="E8010" s="47">
        <v>16</v>
      </c>
      <c r="F8010" s="47">
        <v>18647</v>
      </c>
      <c r="G8010" s="47">
        <v>16211</v>
      </c>
    </row>
    <row r="8011" spans="3:7">
      <c r="C8011" s="49">
        <f t="shared" si="127"/>
        <v>11</v>
      </c>
      <c r="D8011" s="48">
        <v>42703</v>
      </c>
      <c r="E8011" s="47">
        <v>17</v>
      </c>
      <c r="F8011" s="47">
        <v>18502</v>
      </c>
      <c r="G8011" s="47">
        <v>16973</v>
      </c>
    </row>
    <row r="8012" spans="3:7">
      <c r="C8012" s="49">
        <f t="shared" si="127"/>
        <v>11</v>
      </c>
      <c r="D8012" s="48">
        <v>42703</v>
      </c>
      <c r="E8012" s="47">
        <v>18</v>
      </c>
      <c r="F8012" s="47">
        <v>19828</v>
      </c>
      <c r="G8012" s="47">
        <v>18019</v>
      </c>
    </row>
    <row r="8013" spans="3:7">
      <c r="C8013" s="49">
        <f t="shared" si="127"/>
        <v>11</v>
      </c>
      <c r="D8013" s="48">
        <v>42703</v>
      </c>
      <c r="E8013" s="47">
        <v>19</v>
      </c>
      <c r="F8013" s="47">
        <v>19670</v>
      </c>
      <c r="G8013" s="47">
        <v>17585</v>
      </c>
    </row>
    <row r="8014" spans="3:7">
      <c r="C8014" s="49">
        <f t="shared" si="127"/>
        <v>11</v>
      </c>
      <c r="D8014" s="48">
        <v>42703</v>
      </c>
      <c r="E8014" s="47">
        <v>20</v>
      </c>
      <c r="F8014" s="47">
        <v>19556</v>
      </c>
      <c r="G8014" s="47">
        <v>17306</v>
      </c>
    </row>
    <row r="8015" spans="3:7">
      <c r="C8015" s="49">
        <f t="shared" si="127"/>
        <v>11</v>
      </c>
      <c r="D8015" s="48">
        <v>42703</v>
      </c>
      <c r="E8015" s="47">
        <v>21</v>
      </c>
      <c r="F8015" s="47">
        <v>19146</v>
      </c>
      <c r="G8015" s="47">
        <v>17024</v>
      </c>
    </row>
    <row r="8016" spans="3:7">
      <c r="C8016" s="49">
        <f t="shared" si="127"/>
        <v>11</v>
      </c>
      <c r="D8016" s="48">
        <v>42703</v>
      </c>
      <c r="E8016" s="47">
        <v>22</v>
      </c>
      <c r="F8016" s="47">
        <v>18748</v>
      </c>
      <c r="G8016" s="47">
        <v>16373</v>
      </c>
    </row>
    <row r="8017" spans="3:7">
      <c r="C8017" s="49">
        <f t="shared" si="127"/>
        <v>11</v>
      </c>
      <c r="D8017" s="48">
        <v>42703</v>
      </c>
      <c r="E8017" s="47">
        <v>23</v>
      </c>
      <c r="F8017" s="47">
        <v>17773</v>
      </c>
      <c r="G8017" s="47">
        <v>15171</v>
      </c>
    </row>
    <row r="8018" spans="3:7">
      <c r="C8018" s="49">
        <f t="shared" si="127"/>
        <v>11</v>
      </c>
      <c r="D8018" s="48">
        <v>42703</v>
      </c>
      <c r="E8018" s="47">
        <v>24</v>
      </c>
      <c r="F8018" s="47">
        <v>16545</v>
      </c>
      <c r="G8018" s="47">
        <v>13901</v>
      </c>
    </row>
    <row r="8019" spans="3:7">
      <c r="C8019" s="49">
        <f t="shared" si="127"/>
        <v>11</v>
      </c>
      <c r="D8019" s="48">
        <v>42704</v>
      </c>
      <c r="E8019" s="47">
        <v>1</v>
      </c>
      <c r="F8019" s="47">
        <v>15695</v>
      </c>
      <c r="G8019" s="47">
        <v>13033</v>
      </c>
    </row>
    <row r="8020" spans="3:7">
      <c r="C8020" s="49">
        <f t="shared" si="127"/>
        <v>11</v>
      </c>
      <c r="D8020" s="48">
        <v>42704</v>
      </c>
      <c r="E8020" s="47">
        <v>2</v>
      </c>
      <c r="F8020" s="47">
        <v>15402</v>
      </c>
      <c r="G8020" s="47">
        <v>12633</v>
      </c>
    </row>
    <row r="8021" spans="3:7">
      <c r="C8021" s="49">
        <f t="shared" si="127"/>
        <v>11</v>
      </c>
      <c r="D8021" s="48">
        <v>42704</v>
      </c>
      <c r="E8021" s="47">
        <v>3</v>
      </c>
      <c r="F8021" s="47">
        <v>15088</v>
      </c>
      <c r="G8021" s="47">
        <v>12466</v>
      </c>
    </row>
    <row r="8022" spans="3:7">
      <c r="C8022" s="49">
        <f t="shared" si="127"/>
        <v>11</v>
      </c>
      <c r="D8022" s="48">
        <v>42704</v>
      </c>
      <c r="E8022" s="47">
        <v>4</v>
      </c>
      <c r="F8022" s="47">
        <v>15108</v>
      </c>
      <c r="G8022" s="47">
        <v>12485</v>
      </c>
    </row>
    <row r="8023" spans="3:7">
      <c r="C8023" s="49">
        <f t="shared" si="127"/>
        <v>11</v>
      </c>
      <c r="D8023" s="48">
        <v>42704</v>
      </c>
      <c r="E8023" s="47">
        <v>5</v>
      </c>
      <c r="F8023" s="47">
        <v>15206</v>
      </c>
      <c r="G8023" s="47">
        <v>12504</v>
      </c>
    </row>
    <row r="8024" spans="3:7">
      <c r="C8024" s="49">
        <f t="shared" si="127"/>
        <v>11</v>
      </c>
      <c r="D8024" s="48">
        <v>42704</v>
      </c>
      <c r="E8024" s="47">
        <v>6</v>
      </c>
      <c r="F8024" s="47">
        <v>15556</v>
      </c>
      <c r="G8024" s="47">
        <v>13126</v>
      </c>
    </row>
    <row r="8025" spans="3:7">
      <c r="C8025" s="49">
        <f t="shared" si="127"/>
        <v>11</v>
      </c>
      <c r="D8025" s="48">
        <v>42704</v>
      </c>
      <c r="E8025" s="47">
        <v>7</v>
      </c>
      <c r="F8025" s="47">
        <v>16743</v>
      </c>
      <c r="G8025" s="47">
        <v>14686</v>
      </c>
    </row>
    <row r="8026" spans="3:7">
      <c r="C8026" s="49">
        <f t="shared" si="127"/>
        <v>11</v>
      </c>
      <c r="D8026" s="48">
        <v>42704</v>
      </c>
      <c r="E8026" s="47">
        <v>8</v>
      </c>
      <c r="F8026" s="47">
        <v>18162</v>
      </c>
      <c r="G8026" s="47">
        <v>16147</v>
      </c>
    </row>
    <row r="8027" spans="3:7">
      <c r="C8027" s="49">
        <f t="shared" si="127"/>
        <v>11</v>
      </c>
      <c r="D8027" s="48">
        <v>42704</v>
      </c>
      <c r="E8027" s="47">
        <v>9</v>
      </c>
      <c r="F8027" s="47">
        <v>18059</v>
      </c>
      <c r="G8027" s="47">
        <v>16284</v>
      </c>
    </row>
    <row r="8028" spans="3:7">
      <c r="C8028" s="49">
        <f t="shared" si="127"/>
        <v>11</v>
      </c>
      <c r="D8028" s="48">
        <v>42704</v>
      </c>
      <c r="E8028" s="47">
        <v>10</v>
      </c>
      <c r="F8028" s="47">
        <v>18270</v>
      </c>
      <c r="G8028" s="47">
        <v>16356</v>
      </c>
    </row>
    <row r="8029" spans="3:7">
      <c r="C8029" s="49">
        <f t="shared" si="127"/>
        <v>11</v>
      </c>
      <c r="D8029" s="48">
        <v>42704</v>
      </c>
      <c r="E8029" s="47">
        <v>11</v>
      </c>
      <c r="F8029" s="47">
        <v>18241</v>
      </c>
      <c r="G8029" s="47">
        <v>16290</v>
      </c>
    </row>
    <row r="8030" spans="3:7">
      <c r="C8030" s="49">
        <f t="shared" si="127"/>
        <v>11</v>
      </c>
      <c r="D8030" s="48">
        <v>42704</v>
      </c>
      <c r="E8030" s="47">
        <v>12</v>
      </c>
      <c r="F8030" s="47">
        <v>18518</v>
      </c>
      <c r="G8030" s="47">
        <v>16290</v>
      </c>
    </row>
    <row r="8031" spans="3:7">
      <c r="C8031" s="49">
        <f t="shared" si="127"/>
        <v>11</v>
      </c>
      <c r="D8031" s="48">
        <v>42704</v>
      </c>
      <c r="E8031" s="47">
        <v>13</v>
      </c>
      <c r="F8031" s="47">
        <v>18414</v>
      </c>
      <c r="G8031" s="47">
        <v>16214</v>
      </c>
    </row>
    <row r="8032" spans="3:7">
      <c r="C8032" s="49">
        <f t="shared" si="127"/>
        <v>11</v>
      </c>
      <c r="D8032" s="48">
        <v>42704</v>
      </c>
      <c r="E8032" s="47">
        <v>14</v>
      </c>
      <c r="F8032" s="47">
        <v>18937</v>
      </c>
      <c r="G8032" s="47">
        <v>16435</v>
      </c>
    </row>
    <row r="8033" spans="3:7">
      <c r="C8033" s="49">
        <f t="shared" si="127"/>
        <v>11</v>
      </c>
      <c r="D8033" s="48">
        <v>42704</v>
      </c>
      <c r="E8033" s="47">
        <v>15</v>
      </c>
      <c r="F8033" s="47">
        <v>18915</v>
      </c>
      <c r="G8033" s="47">
        <v>16440</v>
      </c>
    </row>
    <row r="8034" spans="3:7">
      <c r="C8034" s="49">
        <f t="shared" si="127"/>
        <v>11</v>
      </c>
      <c r="D8034" s="48">
        <v>42704</v>
      </c>
      <c r="E8034" s="47">
        <v>16</v>
      </c>
      <c r="F8034" s="47">
        <v>18893</v>
      </c>
      <c r="G8034" s="47">
        <v>16701</v>
      </c>
    </row>
    <row r="8035" spans="3:7">
      <c r="C8035" s="49">
        <f t="shared" si="127"/>
        <v>11</v>
      </c>
      <c r="D8035" s="48">
        <v>42704</v>
      </c>
      <c r="E8035" s="47">
        <v>17</v>
      </c>
      <c r="F8035" s="47">
        <v>19288</v>
      </c>
      <c r="G8035" s="47">
        <v>17506</v>
      </c>
    </row>
    <row r="8036" spans="3:7">
      <c r="C8036" s="49">
        <f t="shared" si="127"/>
        <v>11</v>
      </c>
      <c r="D8036" s="48">
        <v>42704</v>
      </c>
      <c r="E8036" s="47">
        <v>18</v>
      </c>
      <c r="F8036" s="47">
        <v>20218</v>
      </c>
      <c r="G8036" s="47">
        <v>18131</v>
      </c>
    </row>
    <row r="8037" spans="3:7">
      <c r="C8037" s="49">
        <f t="shared" si="127"/>
        <v>11</v>
      </c>
      <c r="D8037" s="48">
        <v>42704</v>
      </c>
      <c r="E8037" s="47">
        <v>19</v>
      </c>
      <c r="F8037" s="47">
        <v>19796</v>
      </c>
      <c r="G8037" s="47">
        <v>17766</v>
      </c>
    </row>
    <row r="8038" spans="3:7">
      <c r="C8038" s="49">
        <f t="shared" si="127"/>
        <v>11</v>
      </c>
      <c r="D8038" s="48">
        <v>42704</v>
      </c>
      <c r="E8038" s="47">
        <v>20</v>
      </c>
      <c r="F8038" s="47">
        <v>19598</v>
      </c>
      <c r="G8038" s="47">
        <v>17530</v>
      </c>
    </row>
    <row r="8039" spans="3:7">
      <c r="C8039" s="49">
        <f t="shared" si="127"/>
        <v>11</v>
      </c>
      <c r="D8039" s="48">
        <v>42704</v>
      </c>
      <c r="E8039" s="47">
        <v>21</v>
      </c>
      <c r="F8039" s="47">
        <v>19273</v>
      </c>
      <c r="G8039" s="47">
        <v>17202</v>
      </c>
    </row>
    <row r="8040" spans="3:7">
      <c r="C8040" s="49">
        <f t="shared" si="127"/>
        <v>11</v>
      </c>
      <c r="D8040" s="48">
        <v>42704</v>
      </c>
      <c r="E8040" s="47">
        <v>22</v>
      </c>
      <c r="F8040" s="47">
        <v>18718</v>
      </c>
      <c r="G8040" s="47">
        <v>16425</v>
      </c>
    </row>
    <row r="8041" spans="3:7">
      <c r="C8041" s="49">
        <f t="shared" si="127"/>
        <v>11</v>
      </c>
      <c r="D8041" s="48">
        <v>42704</v>
      </c>
      <c r="E8041" s="47">
        <v>23</v>
      </c>
      <c r="F8041" s="47">
        <v>17736</v>
      </c>
      <c r="G8041" s="47">
        <v>15293</v>
      </c>
    </row>
    <row r="8042" spans="3:7">
      <c r="C8042" s="49">
        <f t="shared" si="127"/>
        <v>11</v>
      </c>
      <c r="D8042" s="48">
        <v>42704</v>
      </c>
      <c r="E8042" s="47">
        <v>24</v>
      </c>
      <c r="F8042" s="47">
        <v>16377</v>
      </c>
      <c r="G8042" s="47">
        <v>14077</v>
      </c>
    </row>
    <row r="8043" spans="3:7">
      <c r="C8043" s="49">
        <f t="shared" si="127"/>
        <v>12</v>
      </c>
      <c r="D8043" s="48">
        <v>42705</v>
      </c>
      <c r="E8043" s="47">
        <v>1</v>
      </c>
      <c r="F8043" s="47">
        <v>15631</v>
      </c>
      <c r="G8043" s="47">
        <v>13173</v>
      </c>
    </row>
    <row r="8044" spans="3:7">
      <c r="C8044" s="49">
        <f t="shared" si="127"/>
        <v>12</v>
      </c>
      <c r="D8044" s="48">
        <v>42705</v>
      </c>
      <c r="E8044" s="47">
        <v>2</v>
      </c>
      <c r="F8044" s="47">
        <v>15220</v>
      </c>
      <c r="G8044" s="47">
        <v>12659</v>
      </c>
    </row>
    <row r="8045" spans="3:7">
      <c r="C8045" s="49">
        <f t="shared" si="127"/>
        <v>12</v>
      </c>
      <c r="D8045" s="48">
        <v>42705</v>
      </c>
      <c r="E8045" s="47">
        <v>3</v>
      </c>
      <c r="F8045" s="47">
        <v>14934</v>
      </c>
      <c r="G8045" s="47">
        <v>12383</v>
      </c>
    </row>
    <row r="8046" spans="3:7">
      <c r="C8046" s="49">
        <f t="shared" si="127"/>
        <v>12</v>
      </c>
      <c r="D8046" s="48">
        <v>42705</v>
      </c>
      <c r="E8046" s="47">
        <v>4</v>
      </c>
      <c r="F8046" s="47">
        <v>14732</v>
      </c>
      <c r="G8046" s="47">
        <v>12209</v>
      </c>
    </row>
    <row r="8047" spans="3:7">
      <c r="C8047" s="49">
        <f t="shared" si="127"/>
        <v>12</v>
      </c>
      <c r="D8047" s="48">
        <v>42705</v>
      </c>
      <c r="E8047" s="47">
        <v>5</v>
      </c>
      <c r="F8047" s="47">
        <v>14803</v>
      </c>
      <c r="G8047" s="47">
        <v>12300</v>
      </c>
    </row>
    <row r="8048" spans="3:7">
      <c r="C8048" s="49">
        <f t="shared" si="127"/>
        <v>12</v>
      </c>
      <c r="D8048" s="48">
        <v>42705</v>
      </c>
      <c r="E8048" s="47">
        <v>6</v>
      </c>
      <c r="F8048" s="47">
        <v>15544</v>
      </c>
      <c r="G8048" s="47">
        <v>12929</v>
      </c>
    </row>
    <row r="8049" spans="3:7">
      <c r="C8049" s="49">
        <f t="shared" si="127"/>
        <v>12</v>
      </c>
      <c r="D8049" s="48">
        <v>42705</v>
      </c>
      <c r="E8049" s="47">
        <v>7</v>
      </c>
      <c r="F8049" s="47">
        <v>17002</v>
      </c>
      <c r="G8049" s="47">
        <v>14362</v>
      </c>
    </row>
    <row r="8050" spans="3:7">
      <c r="C8050" s="49">
        <f t="shared" si="127"/>
        <v>12</v>
      </c>
      <c r="D8050" s="48">
        <v>42705</v>
      </c>
      <c r="E8050" s="47">
        <v>8</v>
      </c>
      <c r="F8050" s="47">
        <v>18225</v>
      </c>
      <c r="G8050" s="47">
        <v>15918</v>
      </c>
    </row>
    <row r="8051" spans="3:7">
      <c r="C8051" s="49">
        <f t="shared" si="127"/>
        <v>12</v>
      </c>
      <c r="D8051" s="48">
        <v>42705</v>
      </c>
      <c r="E8051" s="47">
        <v>9</v>
      </c>
      <c r="F8051" s="47">
        <v>18623</v>
      </c>
      <c r="G8051" s="47">
        <v>16179</v>
      </c>
    </row>
    <row r="8052" spans="3:7">
      <c r="C8052" s="49">
        <f t="shared" si="127"/>
        <v>12</v>
      </c>
      <c r="D8052" s="48">
        <v>42705</v>
      </c>
      <c r="E8052" s="47">
        <v>10</v>
      </c>
      <c r="F8052" s="47">
        <v>18661</v>
      </c>
      <c r="G8052" s="47">
        <v>16174</v>
      </c>
    </row>
    <row r="8053" spans="3:7">
      <c r="C8053" s="49">
        <f t="shared" si="127"/>
        <v>12</v>
      </c>
      <c r="D8053" s="48">
        <v>42705</v>
      </c>
      <c r="E8053" s="47">
        <v>11</v>
      </c>
      <c r="F8053" s="47">
        <v>18736</v>
      </c>
      <c r="G8053" s="47">
        <v>16163</v>
      </c>
    </row>
    <row r="8054" spans="3:7">
      <c r="C8054" s="49">
        <f t="shared" si="127"/>
        <v>12</v>
      </c>
      <c r="D8054" s="48">
        <v>42705</v>
      </c>
      <c r="E8054" s="47">
        <v>12</v>
      </c>
      <c r="F8054" s="47">
        <v>18663</v>
      </c>
      <c r="G8054" s="47">
        <v>16136</v>
      </c>
    </row>
    <row r="8055" spans="3:7">
      <c r="C8055" s="49">
        <f t="shared" si="127"/>
        <v>12</v>
      </c>
      <c r="D8055" s="48">
        <v>42705</v>
      </c>
      <c r="E8055" s="47">
        <v>13</v>
      </c>
      <c r="F8055" s="47">
        <v>18560</v>
      </c>
      <c r="G8055" s="47">
        <v>16056</v>
      </c>
    </row>
    <row r="8056" spans="3:7">
      <c r="C8056" s="49">
        <f t="shared" si="127"/>
        <v>12</v>
      </c>
      <c r="D8056" s="48">
        <v>42705</v>
      </c>
      <c r="E8056" s="47">
        <v>14</v>
      </c>
      <c r="F8056" s="47">
        <v>18619</v>
      </c>
      <c r="G8056" s="47">
        <v>16111</v>
      </c>
    </row>
    <row r="8057" spans="3:7">
      <c r="C8057" s="49">
        <f t="shared" si="127"/>
        <v>12</v>
      </c>
      <c r="D8057" s="48">
        <v>42705</v>
      </c>
      <c r="E8057" s="47">
        <v>15</v>
      </c>
      <c r="F8057" s="47">
        <v>18668</v>
      </c>
      <c r="G8057" s="47">
        <v>16214</v>
      </c>
    </row>
    <row r="8058" spans="3:7">
      <c r="C8058" s="49">
        <f t="shared" si="127"/>
        <v>12</v>
      </c>
      <c r="D8058" s="48">
        <v>42705</v>
      </c>
      <c r="E8058" s="47">
        <v>16</v>
      </c>
      <c r="F8058" s="47">
        <v>18876</v>
      </c>
      <c r="G8058" s="47">
        <v>16491</v>
      </c>
    </row>
    <row r="8059" spans="3:7">
      <c r="C8059" s="49">
        <f t="shared" si="127"/>
        <v>12</v>
      </c>
      <c r="D8059" s="48">
        <v>42705</v>
      </c>
      <c r="E8059" s="47">
        <v>17</v>
      </c>
      <c r="F8059" s="47">
        <v>19792</v>
      </c>
      <c r="G8059" s="47">
        <v>17320</v>
      </c>
    </row>
    <row r="8060" spans="3:7">
      <c r="C8060" s="49">
        <f t="shared" si="127"/>
        <v>12</v>
      </c>
      <c r="D8060" s="48">
        <v>42705</v>
      </c>
      <c r="E8060" s="47">
        <v>18</v>
      </c>
      <c r="F8060" s="47">
        <v>20523</v>
      </c>
      <c r="G8060" s="47">
        <v>18081</v>
      </c>
    </row>
    <row r="8061" spans="3:7">
      <c r="C8061" s="49">
        <f t="shared" si="127"/>
        <v>12</v>
      </c>
      <c r="D8061" s="48">
        <v>42705</v>
      </c>
      <c r="E8061" s="47">
        <v>19</v>
      </c>
      <c r="F8061" s="47">
        <v>20314</v>
      </c>
      <c r="G8061" s="47">
        <v>17872</v>
      </c>
    </row>
    <row r="8062" spans="3:7">
      <c r="C8062" s="49">
        <f t="shared" si="127"/>
        <v>12</v>
      </c>
      <c r="D8062" s="48">
        <v>42705</v>
      </c>
      <c r="E8062" s="47">
        <v>20</v>
      </c>
      <c r="F8062" s="47">
        <v>20089</v>
      </c>
      <c r="G8062" s="47">
        <v>17739</v>
      </c>
    </row>
    <row r="8063" spans="3:7">
      <c r="C8063" s="49">
        <f t="shared" si="127"/>
        <v>12</v>
      </c>
      <c r="D8063" s="48">
        <v>42705</v>
      </c>
      <c r="E8063" s="47">
        <v>21</v>
      </c>
      <c r="F8063" s="47">
        <v>19623</v>
      </c>
      <c r="G8063" s="47">
        <v>17310</v>
      </c>
    </row>
    <row r="8064" spans="3:7">
      <c r="C8064" s="49">
        <f t="shared" si="127"/>
        <v>12</v>
      </c>
      <c r="D8064" s="48">
        <v>42705</v>
      </c>
      <c r="E8064" s="47">
        <v>22</v>
      </c>
      <c r="F8064" s="47">
        <v>19008</v>
      </c>
      <c r="G8064" s="47">
        <v>16582</v>
      </c>
    </row>
    <row r="8065" spans="3:7">
      <c r="C8065" s="49">
        <f t="shared" si="127"/>
        <v>12</v>
      </c>
      <c r="D8065" s="48">
        <v>42705</v>
      </c>
      <c r="E8065" s="47">
        <v>23</v>
      </c>
      <c r="F8065" s="47">
        <v>17849</v>
      </c>
      <c r="G8065" s="47">
        <v>15314</v>
      </c>
    </row>
    <row r="8066" spans="3:7">
      <c r="C8066" s="49">
        <f t="shared" si="127"/>
        <v>12</v>
      </c>
      <c r="D8066" s="48">
        <v>42705</v>
      </c>
      <c r="E8066" s="47">
        <v>24</v>
      </c>
      <c r="F8066" s="47">
        <v>16701</v>
      </c>
      <c r="G8066" s="47">
        <v>14172</v>
      </c>
    </row>
    <row r="8067" spans="3:7">
      <c r="C8067" s="49">
        <f t="shared" si="127"/>
        <v>12</v>
      </c>
      <c r="D8067" s="48">
        <v>42706</v>
      </c>
      <c r="E8067" s="47">
        <v>1</v>
      </c>
      <c r="F8067" s="47">
        <v>15935</v>
      </c>
      <c r="G8067" s="47">
        <v>13367</v>
      </c>
    </row>
    <row r="8068" spans="3:7">
      <c r="C8068" s="49">
        <f t="shared" ref="C8068:C8131" si="128">MONTH(D8068)</f>
        <v>12</v>
      </c>
      <c r="D8068" s="48">
        <v>42706</v>
      </c>
      <c r="E8068" s="47">
        <v>2</v>
      </c>
      <c r="F8068" s="47">
        <v>15499</v>
      </c>
      <c r="G8068" s="47">
        <v>12967</v>
      </c>
    </row>
    <row r="8069" spans="3:7">
      <c r="C8069" s="49">
        <f t="shared" si="128"/>
        <v>12</v>
      </c>
      <c r="D8069" s="48">
        <v>42706</v>
      </c>
      <c r="E8069" s="47">
        <v>3</v>
      </c>
      <c r="F8069" s="47">
        <v>15368</v>
      </c>
      <c r="G8069" s="47">
        <v>12696</v>
      </c>
    </row>
    <row r="8070" spans="3:7">
      <c r="C8070" s="49">
        <f t="shared" si="128"/>
        <v>12</v>
      </c>
      <c r="D8070" s="48">
        <v>42706</v>
      </c>
      <c r="E8070" s="47">
        <v>4</v>
      </c>
      <c r="F8070" s="47">
        <v>15252</v>
      </c>
      <c r="G8070" s="47">
        <v>12597</v>
      </c>
    </row>
    <row r="8071" spans="3:7">
      <c r="C8071" s="49">
        <f t="shared" si="128"/>
        <v>12</v>
      </c>
      <c r="D8071" s="48">
        <v>42706</v>
      </c>
      <c r="E8071" s="47">
        <v>5</v>
      </c>
      <c r="F8071" s="47">
        <v>15349</v>
      </c>
      <c r="G8071" s="47">
        <v>12680</v>
      </c>
    </row>
    <row r="8072" spans="3:7">
      <c r="C8072" s="49">
        <f t="shared" si="128"/>
        <v>12</v>
      </c>
      <c r="D8072" s="48">
        <v>42706</v>
      </c>
      <c r="E8072" s="47">
        <v>6</v>
      </c>
      <c r="F8072" s="47">
        <v>15892</v>
      </c>
      <c r="G8072" s="47">
        <v>13287</v>
      </c>
    </row>
    <row r="8073" spans="3:7">
      <c r="C8073" s="49">
        <f t="shared" si="128"/>
        <v>12</v>
      </c>
      <c r="D8073" s="48">
        <v>42706</v>
      </c>
      <c r="E8073" s="47">
        <v>7</v>
      </c>
      <c r="F8073" s="47">
        <v>17234</v>
      </c>
      <c r="G8073" s="47">
        <v>14679</v>
      </c>
    </row>
    <row r="8074" spans="3:7">
      <c r="C8074" s="49">
        <f t="shared" si="128"/>
        <v>12</v>
      </c>
      <c r="D8074" s="48">
        <v>42706</v>
      </c>
      <c r="E8074" s="47">
        <v>8</v>
      </c>
      <c r="F8074" s="47">
        <v>18323</v>
      </c>
      <c r="G8074" s="47">
        <v>16079</v>
      </c>
    </row>
    <row r="8075" spans="3:7">
      <c r="C8075" s="49">
        <f t="shared" si="128"/>
        <v>12</v>
      </c>
      <c r="D8075" s="48">
        <v>42706</v>
      </c>
      <c r="E8075" s="47">
        <v>9</v>
      </c>
      <c r="F8075" s="47">
        <v>18749</v>
      </c>
      <c r="G8075" s="47">
        <v>16255</v>
      </c>
    </row>
    <row r="8076" spans="3:7">
      <c r="C8076" s="49">
        <f t="shared" si="128"/>
        <v>12</v>
      </c>
      <c r="D8076" s="48">
        <v>42706</v>
      </c>
      <c r="E8076" s="47">
        <v>10</v>
      </c>
      <c r="F8076" s="47">
        <v>18873</v>
      </c>
      <c r="G8076" s="47">
        <v>16247</v>
      </c>
    </row>
    <row r="8077" spans="3:7">
      <c r="C8077" s="49">
        <f t="shared" si="128"/>
        <v>12</v>
      </c>
      <c r="D8077" s="48">
        <v>42706</v>
      </c>
      <c r="E8077" s="47">
        <v>11</v>
      </c>
      <c r="F8077" s="47">
        <v>18875</v>
      </c>
      <c r="G8077" s="47">
        <v>16259</v>
      </c>
    </row>
    <row r="8078" spans="3:7">
      <c r="C8078" s="49">
        <f t="shared" si="128"/>
        <v>12</v>
      </c>
      <c r="D8078" s="48">
        <v>42706</v>
      </c>
      <c r="E8078" s="47">
        <v>12</v>
      </c>
      <c r="F8078" s="47">
        <v>18843</v>
      </c>
      <c r="G8078" s="47">
        <v>16246</v>
      </c>
    </row>
    <row r="8079" spans="3:7">
      <c r="C8079" s="49">
        <f t="shared" si="128"/>
        <v>12</v>
      </c>
      <c r="D8079" s="48">
        <v>42706</v>
      </c>
      <c r="E8079" s="47">
        <v>13</v>
      </c>
      <c r="F8079" s="47">
        <v>18745</v>
      </c>
      <c r="G8079" s="47">
        <v>16215</v>
      </c>
    </row>
    <row r="8080" spans="3:7">
      <c r="C8080" s="49">
        <f t="shared" si="128"/>
        <v>12</v>
      </c>
      <c r="D8080" s="48">
        <v>42706</v>
      </c>
      <c r="E8080" s="47">
        <v>14</v>
      </c>
      <c r="F8080" s="47">
        <v>18891</v>
      </c>
      <c r="G8080" s="47">
        <v>16371</v>
      </c>
    </row>
    <row r="8081" spans="3:7">
      <c r="C8081" s="49">
        <f t="shared" si="128"/>
        <v>12</v>
      </c>
      <c r="D8081" s="48">
        <v>42706</v>
      </c>
      <c r="E8081" s="47">
        <v>15</v>
      </c>
      <c r="F8081" s="47">
        <v>18917</v>
      </c>
      <c r="G8081" s="47">
        <v>16372</v>
      </c>
    </row>
    <row r="8082" spans="3:7">
      <c r="C8082" s="49">
        <f t="shared" si="128"/>
        <v>12</v>
      </c>
      <c r="D8082" s="48">
        <v>42706</v>
      </c>
      <c r="E8082" s="47">
        <v>16</v>
      </c>
      <c r="F8082" s="47">
        <v>19158</v>
      </c>
      <c r="G8082" s="47">
        <v>16556</v>
      </c>
    </row>
    <row r="8083" spans="3:7">
      <c r="C8083" s="49">
        <f t="shared" si="128"/>
        <v>12</v>
      </c>
      <c r="D8083" s="48">
        <v>42706</v>
      </c>
      <c r="E8083" s="47">
        <v>17</v>
      </c>
      <c r="F8083" s="47">
        <v>19919</v>
      </c>
      <c r="G8083" s="47">
        <v>17324</v>
      </c>
    </row>
    <row r="8084" spans="3:7">
      <c r="C8084" s="49">
        <f t="shared" si="128"/>
        <v>12</v>
      </c>
      <c r="D8084" s="48">
        <v>42706</v>
      </c>
      <c r="E8084" s="47">
        <v>18</v>
      </c>
      <c r="F8084" s="47">
        <v>20853</v>
      </c>
      <c r="G8084" s="47">
        <v>18043</v>
      </c>
    </row>
    <row r="8085" spans="3:7">
      <c r="C8085" s="49">
        <f t="shared" si="128"/>
        <v>12</v>
      </c>
      <c r="D8085" s="48">
        <v>42706</v>
      </c>
      <c r="E8085" s="47">
        <v>19</v>
      </c>
      <c r="F8085" s="47">
        <v>20496</v>
      </c>
      <c r="G8085" s="47">
        <v>17731</v>
      </c>
    </row>
    <row r="8086" spans="3:7">
      <c r="C8086" s="49">
        <f t="shared" si="128"/>
        <v>12</v>
      </c>
      <c r="D8086" s="48">
        <v>42706</v>
      </c>
      <c r="E8086" s="47">
        <v>20</v>
      </c>
      <c r="F8086" s="47">
        <v>20175</v>
      </c>
      <c r="G8086" s="47">
        <v>17441</v>
      </c>
    </row>
    <row r="8087" spans="3:7">
      <c r="C8087" s="49">
        <f t="shared" si="128"/>
        <v>12</v>
      </c>
      <c r="D8087" s="48">
        <v>42706</v>
      </c>
      <c r="E8087" s="47">
        <v>21</v>
      </c>
      <c r="F8087" s="47">
        <v>19915</v>
      </c>
      <c r="G8087" s="47">
        <v>17160</v>
      </c>
    </row>
    <row r="8088" spans="3:7">
      <c r="C8088" s="49">
        <f t="shared" si="128"/>
        <v>12</v>
      </c>
      <c r="D8088" s="48">
        <v>42706</v>
      </c>
      <c r="E8088" s="47">
        <v>22</v>
      </c>
      <c r="F8088" s="47">
        <v>19400</v>
      </c>
      <c r="G8088" s="47">
        <v>16595</v>
      </c>
    </row>
    <row r="8089" spans="3:7">
      <c r="C8089" s="49">
        <f t="shared" si="128"/>
        <v>12</v>
      </c>
      <c r="D8089" s="48">
        <v>42706</v>
      </c>
      <c r="E8089" s="47">
        <v>23</v>
      </c>
      <c r="F8089" s="47">
        <v>18159</v>
      </c>
      <c r="G8089" s="47">
        <v>15585</v>
      </c>
    </row>
    <row r="8090" spans="3:7">
      <c r="C8090" s="49">
        <f t="shared" si="128"/>
        <v>12</v>
      </c>
      <c r="D8090" s="48">
        <v>42706</v>
      </c>
      <c r="E8090" s="47">
        <v>24</v>
      </c>
      <c r="F8090" s="47">
        <v>17232</v>
      </c>
      <c r="G8090" s="47">
        <v>14402</v>
      </c>
    </row>
    <row r="8091" spans="3:7">
      <c r="C8091" s="49">
        <f t="shared" si="128"/>
        <v>12</v>
      </c>
      <c r="D8091" s="48">
        <v>42707</v>
      </c>
      <c r="E8091" s="47">
        <v>1</v>
      </c>
      <c r="F8091" s="47">
        <v>16351</v>
      </c>
      <c r="G8091" s="47">
        <v>13529</v>
      </c>
    </row>
    <row r="8092" spans="3:7">
      <c r="C8092" s="49">
        <f t="shared" si="128"/>
        <v>12</v>
      </c>
      <c r="D8092" s="48">
        <v>42707</v>
      </c>
      <c r="E8092" s="47">
        <v>2</v>
      </c>
      <c r="F8092" s="47">
        <v>15886</v>
      </c>
      <c r="G8092" s="47">
        <v>12958</v>
      </c>
    </row>
    <row r="8093" spans="3:7">
      <c r="C8093" s="49">
        <f t="shared" si="128"/>
        <v>12</v>
      </c>
      <c r="D8093" s="48">
        <v>42707</v>
      </c>
      <c r="E8093" s="47">
        <v>3</v>
      </c>
      <c r="F8093" s="47">
        <v>15607</v>
      </c>
      <c r="G8093" s="47">
        <v>12655</v>
      </c>
    </row>
    <row r="8094" spans="3:7">
      <c r="C8094" s="49">
        <f t="shared" si="128"/>
        <v>12</v>
      </c>
      <c r="D8094" s="48">
        <v>42707</v>
      </c>
      <c r="E8094" s="47">
        <v>4</v>
      </c>
      <c r="F8094" s="47">
        <v>15368</v>
      </c>
      <c r="G8094" s="47">
        <v>12491</v>
      </c>
    </row>
    <row r="8095" spans="3:7">
      <c r="C8095" s="49">
        <f t="shared" si="128"/>
        <v>12</v>
      </c>
      <c r="D8095" s="48">
        <v>42707</v>
      </c>
      <c r="E8095" s="47">
        <v>5</v>
      </c>
      <c r="F8095" s="47">
        <v>15399</v>
      </c>
      <c r="G8095" s="47">
        <v>12530</v>
      </c>
    </row>
    <row r="8096" spans="3:7">
      <c r="C8096" s="49">
        <f t="shared" si="128"/>
        <v>12</v>
      </c>
      <c r="D8096" s="48">
        <v>42707</v>
      </c>
      <c r="E8096" s="47">
        <v>6</v>
      </c>
      <c r="F8096" s="47">
        <v>15651</v>
      </c>
      <c r="G8096" s="47">
        <v>12875</v>
      </c>
    </row>
    <row r="8097" spans="3:7">
      <c r="C8097" s="49">
        <f t="shared" si="128"/>
        <v>12</v>
      </c>
      <c r="D8097" s="48">
        <v>42707</v>
      </c>
      <c r="E8097" s="47">
        <v>7</v>
      </c>
      <c r="F8097" s="47">
        <v>16341</v>
      </c>
      <c r="G8097" s="47">
        <v>13426</v>
      </c>
    </row>
    <row r="8098" spans="3:7">
      <c r="C8098" s="49">
        <f t="shared" si="128"/>
        <v>12</v>
      </c>
      <c r="D8098" s="48">
        <v>42707</v>
      </c>
      <c r="E8098" s="47">
        <v>8</v>
      </c>
      <c r="F8098" s="47">
        <v>17011</v>
      </c>
      <c r="G8098" s="47">
        <v>14215</v>
      </c>
    </row>
    <row r="8099" spans="3:7">
      <c r="C8099" s="49">
        <f t="shared" si="128"/>
        <v>12</v>
      </c>
      <c r="D8099" s="48">
        <v>42707</v>
      </c>
      <c r="E8099" s="47">
        <v>9</v>
      </c>
      <c r="F8099" s="47">
        <v>17435</v>
      </c>
      <c r="G8099" s="47">
        <v>14821</v>
      </c>
    </row>
    <row r="8100" spans="3:7">
      <c r="C8100" s="49">
        <f t="shared" si="128"/>
        <v>12</v>
      </c>
      <c r="D8100" s="48">
        <v>42707</v>
      </c>
      <c r="E8100" s="47">
        <v>10</v>
      </c>
      <c r="F8100" s="47">
        <v>17973</v>
      </c>
      <c r="G8100" s="47">
        <v>15257</v>
      </c>
    </row>
    <row r="8101" spans="3:7">
      <c r="C8101" s="49">
        <f t="shared" si="128"/>
        <v>12</v>
      </c>
      <c r="D8101" s="48">
        <v>42707</v>
      </c>
      <c r="E8101" s="47">
        <v>11</v>
      </c>
      <c r="F8101" s="47">
        <v>18147</v>
      </c>
      <c r="G8101" s="47">
        <v>15446</v>
      </c>
    </row>
    <row r="8102" spans="3:7">
      <c r="C8102" s="49">
        <f t="shared" si="128"/>
        <v>12</v>
      </c>
      <c r="D8102" s="48">
        <v>42707</v>
      </c>
      <c r="E8102" s="47">
        <v>12</v>
      </c>
      <c r="F8102" s="47">
        <v>18344</v>
      </c>
      <c r="G8102" s="47">
        <v>15489</v>
      </c>
    </row>
    <row r="8103" spans="3:7">
      <c r="C8103" s="49">
        <f t="shared" si="128"/>
        <v>12</v>
      </c>
      <c r="D8103" s="48">
        <v>42707</v>
      </c>
      <c r="E8103" s="47">
        <v>13</v>
      </c>
      <c r="F8103" s="47">
        <v>18236</v>
      </c>
      <c r="G8103" s="47">
        <v>15514</v>
      </c>
    </row>
    <row r="8104" spans="3:7">
      <c r="C8104" s="49">
        <f t="shared" si="128"/>
        <v>12</v>
      </c>
      <c r="D8104" s="48">
        <v>42707</v>
      </c>
      <c r="E8104" s="47">
        <v>14</v>
      </c>
      <c r="F8104" s="47">
        <v>18143</v>
      </c>
      <c r="G8104" s="47">
        <v>15540</v>
      </c>
    </row>
    <row r="8105" spans="3:7">
      <c r="C8105" s="49">
        <f t="shared" si="128"/>
        <v>12</v>
      </c>
      <c r="D8105" s="48">
        <v>42707</v>
      </c>
      <c r="E8105" s="47">
        <v>15</v>
      </c>
      <c r="F8105" s="47">
        <v>18166</v>
      </c>
      <c r="G8105" s="47">
        <v>15541</v>
      </c>
    </row>
    <row r="8106" spans="3:7">
      <c r="C8106" s="49">
        <f t="shared" si="128"/>
        <v>12</v>
      </c>
      <c r="D8106" s="48">
        <v>42707</v>
      </c>
      <c r="E8106" s="47">
        <v>16</v>
      </c>
      <c r="F8106" s="47">
        <v>18313</v>
      </c>
      <c r="G8106" s="47">
        <v>15687</v>
      </c>
    </row>
    <row r="8107" spans="3:7">
      <c r="C8107" s="49">
        <f t="shared" si="128"/>
        <v>12</v>
      </c>
      <c r="D8107" s="48">
        <v>42707</v>
      </c>
      <c r="E8107" s="47">
        <v>17</v>
      </c>
      <c r="F8107" s="47">
        <v>19192</v>
      </c>
      <c r="G8107" s="47">
        <v>16491</v>
      </c>
    </row>
    <row r="8108" spans="3:7">
      <c r="C8108" s="49">
        <f t="shared" si="128"/>
        <v>12</v>
      </c>
      <c r="D8108" s="48">
        <v>42707</v>
      </c>
      <c r="E8108" s="47">
        <v>18</v>
      </c>
      <c r="F8108" s="47">
        <v>20416</v>
      </c>
      <c r="G8108" s="47">
        <v>17325</v>
      </c>
    </row>
    <row r="8109" spans="3:7">
      <c r="C8109" s="49">
        <f t="shared" si="128"/>
        <v>12</v>
      </c>
      <c r="D8109" s="48">
        <v>42707</v>
      </c>
      <c r="E8109" s="47">
        <v>19</v>
      </c>
      <c r="F8109" s="47">
        <v>19999</v>
      </c>
      <c r="G8109" s="47">
        <v>16989</v>
      </c>
    </row>
    <row r="8110" spans="3:7">
      <c r="C8110" s="49">
        <f t="shared" si="128"/>
        <v>12</v>
      </c>
      <c r="D8110" s="48">
        <v>42707</v>
      </c>
      <c r="E8110" s="47">
        <v>20</v>
      </c>
      <c r="F8110" s="47">
        <v>19568</v>
      </c>
      <c r="G8110" s="47">
        <v>16601</v>
      </c>
    </row>
    <row r="8111" spans="3:7">
      <c r="C8111" s="49">
        <f t="shared" si="128"/>
        <v>12</v>
      </c>
      <c r="D8111" s="48">
        <v>42707</v>
      </c>
      <c r="E8111" s="47">
        <v>21</v>
      </c>
      <c r="F8111" s="47">
        <v>18925</v>
      </c>
      <c r="G8111" s="47">
        <v>16238</v>
      </c>
    </row>
    <row r="8112" spans="3:7">
      <c r="C8112" s="49">
        <f t="shared" si="128"/>
        <v>12</v>
      </c>
      <c r="D8112" s="48">
        <v>42707</v>
      </c>
      <c r="E8112" s="47">
        <v>22</v>
      </c>
      <c r="F8112" s="47">
        <v>17940</v>
      </c>
      <c r="G8112" s="47">
        <v>15661</v>
      </c>
    </row>
    <row r="8113" spans="3:7">
      <c r="C8113" s="49">
        <f t="shared" si="128"/>
        <v>12</v>
      </c>
      <c r="D8113" s="48">
        <v>42707</v>
      </c>
      <c r="E8113" s="47">
        <v>23</v>
      </c>
      <c r="F8113" s="47">
        <v>17405</v>
      </c>
      <c r="G8113" s="47">
        <v>14983</v>
      </c>
    </row>
    <row r="8114" spans="3:7">
      <c r="C8114" s="49">
        <f t="shared" si="128"/>
        <v>12</v>
      </c>
      <c r="D8114" s="48">
        <v>42707</v>
      </c>
      <c r="E8114" s="47">
        <v>24</v>
      </c>
      <c r="F8114" s="47">
        <v>16515</v>
      </c>
      <c r="G8114" s="47">
        <v>14005</v>
      </c>
    </row>
    <row r="8115" spans="3:7">
      <c r="C8115" s="49">
        <f t="shared" si="128"/>
        <v>12</v>
      </c>
      <c r="D8115" s="48">
        <v>42708</v>
      </c>
      <c r="E8115" s="47">
        <v>1</v>
      </c>
      <c r="F8115" s="47">
        <v>15689</v>
      </c>
      <c r="G8115" s="47">
        <v>13335</v>
      </c>
    </row>
    <row r="8116" spans="3:7">
      <c r="C8116" s="49">
        <f t="shared" si="128"/>
        <v>12</v>
      </c>
      <c r="D8116" s="48">
        <v>42708</v>
      </c>
      <c r="E8116" s="47">
        <v>2</v>
      </c>
      <c r="F8116" s="47">
        <v>15400</v>
      </c>
      <c r="G8116" s="47">
        <v>12832</v>
      </c>
    </row>
    <row r="8117" spans="3:7">
      <c r="C8117" s="49">
        <f t="shared" si="128"/>
        <v>12</v>
      </c>
      <c r="D8117" s="48">
        <v>42708</v>
      </c>
      <c r="E8117" s="47">
        <v>3</v>
      </c>
      <c r="F8117" s="47">
        <v>15156</v>
      </c>
      <c r="G8117" s="47">
        <v>12497</v>
      </c>
    </row>
    <row r="8118" spans="3:7">
      <c r="C8118" s="49">
        <f t="shared" si="128"/>
        <v>12</v>
      </c>
      <c r="D8118" s="48">
        <v>42708</v>
      </c>
      <c r="E8118" s="47">
        <v>4</v>
      </c>
      <c r="F8118" s="47">
        <v>15116</v>
      </c>
      <c r="G8118" s="47">
        <v>12364</v>
      </c>
    </row>
    <row r="8119" spans="3:7">
      <c r="C8119" s="49">
        <f t="shared" si="128"/>
        <v>12</v>
      </c>
      <c r="D8119" s="48">
        <v>42708</v>
      </c>
      <c r="E8119" s="47">
        <v>5</v>
      </c>
      <c r="F8119" s="47">
        <v>15011</v>
      </c>
      <c r="G8119" s="47">
        <v>12360</v>
      </c>
    </row>
    <row r="8120" spans="3:7">
      <c r="C8120" s="49">
        <f t="shared" si="128"/>
        <v>12</v>
      </c>
      <c r="D8120" s="48">
        <v>42708</v>
      </c>
      <c r="E8120" s="47">
        <v>6</v>
      </c>
      <c r="F8120" s="47">
        <v>15232</v>
      </c>
      <c r="G8120" s="47">
        <v>12582</v>
      </c>
    </row>
    <row r="8121" spans="3:7">
      <c r="C8121" s="49">
        <f t="shared" si="128"/>
        <v>12</v>
      </c>
      <c r="D8121" s="48">
        <v>42708</v>
      </c>
      <c r="E8121" s="47">
        <v>7</v>
      </c>
      <c r="F8121" s="47">
        <v>15583</v>
      </c>
      <c r="G8121" s="47">
        <v>12985</v>
      </c>
    </row>
    <row r="8122" spans="3:7">
      <c r="C8122" s="49">
        <f t="shared" si="128"/>
        <v>12</v>
      </c>
      <c r="D8122" s="48">
        <v>42708</v>
      </c>
      <c r="E8122" s="47">
        <v>8</v>
      </c>
      <c r="F8122" s="47">
        <v>15904</v>
      </c>
      <c r="G8122" s="47">
        <v>13559</v>
      </c>
    </row>
    <row r="8123" spans="3:7">
      <c r="C8123" s="49">
        <f t="shared" si="128"/>
        <v>12</v>
      </c>
      <c r="D8123" s="48">
        <v>42708</v>
      </c>
      <c r="E8123" s="47">
        <v>9</v>
      </c>
      <c r="F8123" s="47">
        <v>16865</v>
      </c>
      <c r="G8123" s="47">
        <v>14225</v>
      </c>
    </row>
    <row r="8124" spans="3:7">
      <c r="C8124" s="49">
        <f t="shared" si="128"/>
        <v>12</v>
      </c>
      <c r="D8124" s="48">
        <v>42708</v>
      </c>
      <c r="E8124" s="47">
        <v>10</v>
      </c>
      <c r="F8124" s="47">
        <v>17349</v>
      </c>
      <c r="G8124" s="47">
        <v>14722</v>
      </c>
    </row>
    <row r="8125" spans="3:7">
      <c r="C8125" s="49">
        <f t="shared" si="128"/>
        <v>12</v>
      </c>
      <c r="D8125" s="48">
        <v>42708</v>
      </c>
      <c r="E8125" s="47">
        <v>11</v>
      </c>
      <c r="F8125" s="47">
        <v>17420</v>
      </c>
      <c r="G8125" s="47">
        <v>14925</v>
      </c>
    </row>
    <row r="8126" spans="3:7">
      <c r="C8126" s="49">
        <f t="shared" si="128"/>
        <v>12</v>
      </c>
      <c r="D8126" s="48">
        <v>42708</v>
      </c>
      <c r="E8126" s="47">
        <v>12</v>
      </c>
      <c r="F8126" s="47">
        <v>17576</v>
      </c>
      <c r="G8126" s="47">
        <v>15001</v>
      </c>
    </row>
    <row r="8127" spans="3:7">
      <c r="C8127" s="49">
        <f t="shared" si="128"/>
        <v>12</v>
      </c>
      <c r="D8127" s="48">
        <v>42708</v>
      </c>
      <c r="E8127" s="47">
        <v>13</v>
      </c>
      <c r="F8127" s="47">
        <v>17556</v>
      </c>
      <c r="G8127" s="47">
        <v>15061</v>
      </c>
    </row>
    <row r="8128" spans="3:7">
      <c r="C8128" s="49">
        <f t="shared" si="128"/>
        <v>12</v>
      </c>
      <c r="D8128" s="48">
        <v>42708</v>
      </c>
      <c r="E8128" s="47">
        <v>14</v>
      </c>
      <c r="F8128" s="47">
        <v>17440</v>
      </c>
      <c r="G8128" s="47">
        <v>14980</v>
      </c>
    </row>
    <row r="8129" spans="3:7">
      <c r="C8129" s="49">
        <f t="shared" si="128"/>
        <v>12</v>
      </c>
      <c r="D8129" s="48">
        <v>42708</v>
      </c>
      <c r="E8129" s="47">
        <v>15</v>
      </c>
      <c r="F8129" s="47">
        <v>17685</v>
      </c>
      <c r="G8129" s="47">
        <v>15111</v>
      </c>
    </row>
    <row r="8130" spans="3:7">
      <c r="C8130" s="49">
        <f t="shared" si="128"/>
        <v>12</v>
      </c>
      <c r="D8130" s="48">
        <v>42708</v>
      </c>
      <c r="E8130" s="47">
        <v>16</v>
      </c>
      <c r="F8130" s="47">
        <v>18279</v>
      </c>
      <c r="G8130" s="47">
        <v>15697</v>
      </c>
    </row>
    <row r="8131" spans="3:7">
      <c r="C8131" s="49">
        <f t="shared" si="128"/>
        <v>12</v>
      </c>
      <c r="D8131" s="48">
        <v>42708</v>
      </c>
      <c r="E8131" s="47">
        <v>17</v>
      </c>
      <c r="F8131" s="47">
        <v>19194</v>
      </c>
      <c r="G8131" s="47">
        <v>16863</v>
      </c>
    </row>
    <row r="8132" spans="3:7">
      <c r="C8132" s="49">
        <f t="shared" ref="C8132:C8195" si="129">MONTH(D8132)</f>
        <v>12</v>
      </c>
      <c r="D8132" s="48">
        <v>42708</v>
      </c>
      <c r="E8132" s="47">
        <v>18</v>
      </c>
      <c r="F8132" s="47">
        <v>20249</v>
      </c>
      <c r="G8132" s="47">
        <v>17916</v>
      </c>
    </row>
    <row r="8133" spans="3:7">
      <c r="C8133" s="49">
        <f t="shared" si="129"/>
        <v>12</v>
      </c>
      <c r="D8133" s="48">
        <v>42708</v>
      </c>
      <c r="E8133" s="47">
        <v>19</v>
      </c>
      <c r="F8133" s="47">
        <v>20010</v>
      </c>
      <c r="G8133" s="47">
        <v>17649</v>
      </c>
    </row>
    <row r="8134" spans="3:7">
      <c r="C8134" s="49">
        <f t="shared" si="129"/>
        <v>12</v>
      </c>
      <c r="D8134" s="48">
        <v>42708</v>
      </c>
      <c r="E8134" s="47">
        <v>20</v>
      </c>
      <c r="F8134" s="47">
        <v>19647</v>
      </c>
      <c r="G8134" s="47">
        <v>17184</v>
      </c>
    </row>
    <row r="8135" spans="3:7">
      <c r="C8135" s="49">
        <f t="shared" si="129"/>
        <v>12</v>
      </c>
      <c r="D8135" s="48">
        <v>42708</v>
      </c>
      <c r="E8135" s="47">
        <v>21</v>
      </c>
      <c r="F8135" s="47">
        <v>19162</v>
      </c>
      <c r="G8135" s="47">
        <v>16811</v>
      </c>
    </row>
    <row r="8136" spans="3:7">
      <c r="C8136" s="49">
        <f t="shared" si="129"/>
        <v>12</v>
      </c>
      <c r="D8136" s="48">
        <v>42708</v>
      </c>
      <c r="E8136" s="47">
        <v>22</v>
      </c>
      <c r="F8136" s="47">
        <v>18281</v>
      </c>
      <c r="G8136" s="47">
        <v>15962</v>
      </c>
    </row>
    <row r="8137" spans="3:7">
      <c r="C8137" s="49">
        <f t="shared" si="129"/>
        <v>12</v>
      </c>
      <c r="D8137" s="48">
        <v>42708</v>
      </c>
      <c r="E8137" s="47">
        <v>23</v>
      </c>
      <c r="F8137" s="47">
        <v>17720</v>
      </c>
      <c r="G8137" s="47">
        <v>15287</v>
      </c>
    </row>
    <row r="8138" spans="3:7">
      <c r="C8138" s="49">
        <f t="shared" si="129"/>
        <v>12</v>
      </c>
      <c r="D8138" s="48">
        <v>42708</v>
      </c>
      <c r="E8138" s="47">
        <v>24</v>
      </c>
      <c r="F8138" s="47">
        <v>17165</v>
      </c>
      <c r="G8138" s="47">
        <v>14387</v>
      </c>
    </row>
    <row r="8139" spans="3:7">
      <c r="C8139" s="49">
        <f t="shared" si="129"/>
        <v>12</v>
      </c>
      <c r="D8139" s="48">
        <v>42709</v>
      </c>
      <c r="E8139" s="47">
        <v>1</v>
      </c>
      <c r="F8139" s="47">
        <v>16553</v>
      </c>
      <c r="G8139" s="47">
        <v>13765</v>
      </c>
    </row>
    <row r="8140" spans="3:7">
      <c r="C8140" s="49">
        <f t="shared" si="129"/>
        <v>12</v>
      </c>
      <c r="D8140" s="48">
        <v>42709</v>
      </c>
      <c r="E8140" s="47">
        <v>2</v>
      </c>
      <c r="F8140" s="47">
        <v>16206</v>
      </c>
      <c r="G8140" s="47">
        <v>13362</v>
      </c>
    </row>
    <row r="8141" spans="3:7">
      <c r="C8141" s="49">
        <f t="shared" si="129"/>
        <v>12</v>
      </c>
      <c r="D8141" s="48">
        <v>42709</v>
      </c>
      <c r="E8141" s="47">
        <v>3</v>
      </c>
      <c r="F8141" s="47">
        <v>15936</v>
      </c>
      <c r="G8141" s="47">
        <v>13140</v>
      </c>
    </row>
    <row r="8142" spans="3:7">
      <c r="C8142" s="49">
        <f t="shared" si="129"/>
        <v>12</v>
      </c>
      <c r="D8142" s="48">
        <v>42709</v>
      </c>
      <c r="E8142" s="47">
        <v>4</v>
      </c>
      <c r="F8142" s="47">
        <v>15886</v>
      </c>
      <c r="G8142" s="47">
        <v>13208</v>
      </c>
    </row>
    <row r="8143" spans="3:7">
      <c r="C8143" s="49">
        <f t="shared" si="129"/>
        <v>12</v>
      </c>
      <c r="D8143" s="48">
        <v>42709</v>
      </c>
      <c r="E8143" s="47">
        <v>5</v>
      </c>
      <c r="F8143" s="47">
        <v>15928</v>
      </c>
      <c r="G8143" s="47">
        <v>13350</v>
      </c>
    </row>
    <row r="8144" spans="3:7">
      <c r="C8144" s="49">
        <f t="shared" si="129"/>
        <v>12</v>
      </c>
      <c r="D8144" s="48">
        <v>42709</v>
      </c>
      <c r="E8144" s="47">
        <v>6</v>
      </c>
      <c r="F8144" s="47">
        <v>16631</v>
      </c>
      <c r="G8144" s="47">
        <v>13948</v>
      </c>
    </row>
    <row r="8145" spans="3:7">
      <c r="C8145" s="49">
        <f t="shared" si="129"/>
        <v>12</v>
      </c>
      <c r="D8145" s="48">
        <v>42709</v>
      </c>
      <c r="E8145" s="47">
        <v>7</v>
      </c>
      <c r="F8145" s="47">
        <v>17589</v>
      </c>
      <c r="G8145" s="47">
        <v>15140</v>
      </c>
    </row>
    <row r="8146" spans="3:7">
      <c r="C8146" s="49">
        <f t="shared" si="129"/>
        <v>12</v>
      </c>
      <c r="D8146" s="48">
        <v>42709</v>
      </c>
      <c r="E8146" s="47">
        <v>8</v>
      </c>
      <c r="F8146" s="47">
        <v>19196</v>
      </c>
      <c r="G8146" s="47">
        <v>16783</v>
      </c>
    </row>
    <row r="8147" spans="3:7">
      <c r="C8147" s="49">
        <f t="shared" si="129"/>
        <v>12</v>
      </c>
      <c r="D8147" s="48">
        <v>42709</v>
      </c>
      <c r="E8147" s="47">
        <v>9</v>
      </c>
      <c r="F8147" s="47">
        <v>19318</v>
      </c>
      <c r="G8147" s="47">
        <v>16972</v>
      </c>
    </row>
    <row r="8148" spans="3:7">
      <c r="C8148" s="49">
        <f t="shared" si="129"/>
        <v>12</v>
      </c>
      <c r="D8148" s="48">
        <v>42709</v>
      </c>
      <c r="E8148" s="47">
        <v>10</v>
      </c>
      <c r="F8148" s="47">
        <v>19237</v>
      </c>
      <c r="G8148" s="47">
        <v>16906</v>
      </c>
    </row>
    <row r="8149" spans="3:7">
      <c r="C8149" s="49">
        <f t="shared" si="129"/>
        <v>12</v>
      </c>
      <c r="D8149" s="48">
        <v>42709</v>
      </c>
      <c r="E8149" s="47">
        <v>11</v>
      </c>
      <c r="F8149" s="47">
        <v>19385</v>
      </c>
      <c r="G8149" s="47">
        <v>16966</v>
      </c>
    </row>
    <row r="8150" spans="3:7">
      <c r="C8150" s="49">
        <f t="shared" si="129"/>
        <v>12</v>
      </c>
      <c r="D8150" s="48">
        <v>42709</v>
      </c>
      <c r="E8150" s="47">
        <v>12</v>
      </c>
      <c r="F8150" s="47">
        <v>19136</v>
      </c>
      <c r="G8150" s="47">
        <v>16765</v>
      </c>
    </row>
    <row r="8151" spans="3:7">
      <c r="C8151" s="49">
        <f t="shared" si="129"/>
        <v>12</v>
      </c>
      <c r="D8151" s="48">
        <v>42709</v>
      </c>
      <c r="E8151" s="47">
        <v>13</v>
      </c>
      <c r="F8151" s="47">
        <v>18871</v>
      </c>
      <c r="G8151" s="47">
        <v>16454</v>
      </c>
    </row>
    <row r="8152" spans="3:7">
      <c r="C8152" s="49">
        <f t="shared" si="129"/>
        <v>12</v>
      </c>
      <c r="D8152" s="48">
        <v>42709</v>
      </c>
      <c r="E8152" s="47">
        <v>14</v>
      </c>
      <c r="F8152" s="47">
        <v>18832</v>
      </c>
      <c r="G8152" s="47">
        <v>16459</v>
      </c>
    </row>
    <row r="8153" spans="3:7">
      <c r="C8153" s="49">
        <f t="shared" si="129"/>
        <v>12</v>
      </c>
      <c r="D8153" s="48">
        <v>42709</v>
      </c>
      <c r="E8153" s="47">
        <v>15</v>
      </c>
      <c r="F8153" s="47">
        <v>18813</v>
      </c>
      <c r="G8153" s="47">
        <v>16414</v>
      </c>
    </row>
    <row r="8154" spans="3:7">
      <c r="C8154" s="49">
        <f t="shared" si="129"/>
        <v>12</v>
      </c>
      <c r="D8154" s="48">
        <v>42709</v>
      </c>
      <c r="E8154" s="47">
        <v>16</v>
      </c>
      <c r="F8154" s="47">
        <v>19196</v>
      </c>
      <c r="G8154" s="47">
        <v>16733</v>
      </c>
    </row>
    <row r="8155" spans="3:7">
      <c r="C8155" s="49">
        <f t="shared" si="129"/>
        <v>12</v>
      </c>
      <c r="D8155" s="48">
        <v>42709</v>
      </c>
      <c r="E8155" s="47">
        <v>17</v>
      </c>
      <c r="F8155" s="47">
        <v>19956</v>
      </c>
      <c r="G8155" s="47">
        <v>17718</v>
      </c>
    </row>
    <row r="8156" spans="3:7">
      <c r="C8156" s="49">
        <f t="shared" si="129"/>
        <v>12</v>
      </c>
      <c r="D8156" s="48">
        <v>42709</v>
      </c>
      <c r="E8156" s="47">
        <v>18</v>
      </c>
      <c r="F8156" s="47">
        <v>21100</v>
      </c>
      <c r="G8156" s="47">
        <v>18785</v>
      </c>
    </row>
    <row r="8157" spans="3:7">
      <c r="C8157" s="49">
        <f t="shared" si="129"/>
        <v>12</v>
      </c>
      <c r="D8157" s="48">
        <v>42709</v>
      </c>
      <c r="E8157" s="47">
        <v>19</v>
      </c>
      <c r="F8157" s="47">
        <v>21190</v>
      </c>
      <c r="G8157" s="47">
        <v>18606</v>
      </c>
    </row>
    <row r="8158" spans="3:7">
      <c r="C8158" s="49">
        <f t="shared" si="129"/>
        <v>12</v>
      </c>
      <c r="D8158" s="48">
        <v>42709</v>
      </c>
      <c r="E8158" s="47">
        <v>20</v>
      </c>
      <c r="F8158" s="47">
        <v>20939</v>
      </c>
      <c r="G8158" s="47">
        <v>18404</v>
      </c>
    </row>
    <row r="8159" spans="3:7">
      <c r="C8159" s="49">
        <f t="shared" si="129"/>
        <v>12</v>
      </c>
      <c r="D8159" s="48">
        <v>42709</v>
      </c>
      <c r="E8159" s="47">
        <v>21</v>
      </c>
      <c r="F8159" s="47">
        <v>20579</v>
      </c>
      <c r="G8159" s="47">
        <v>18083</v>
      </c>
    </row>
    <row r="8160" spans="3:7">
      <c r="C8160" s="49">
        <f t="shared" si="129"/>
        <v>12</v>
      </c>
      <c r="D8160" s="48">
        <v>42709</v>
      </c>
      <c r="E8160" s="47">
        <v>22</v>
      </c>
      <c r="F8160" s="47">
        <v>19633</v>
      </c>
      <c r="G8160" s="47">
        <v>17283</v>
      </c>
    </row>
    <row r="8161" spans="3:7">
      <c r="C8161" s="49">
        <f t="shared" si="129"/>
        <v>12</v>
      </c>
      <c r="D8161" s="48">
        <v>42709</v>
      </c>
      <c r="E8161" s="47">
        <v>23</v>
      </c>
      <c r="F8161" s="47">
        <v>18208</v>
      </c>
      <c r="G8161" s="47">
        <v>16034</v>
      </c>
    </row>
    <row r="8162" spans="3:7">
      <c r="C8162" s="49">
        <f t="shared" si="129"/>
        <v>12</v>
      </c>
      <c r="D8162" s="48">
        <v>42709</v>
      </c>
      <c r="E8162" s="47">
        <v>24</v>
      </c>
      <c r="F8162" s="47">
        <v>16991</v>
      </c>
      <c r="G8162" s="47">
        <v>14731</v>
      </c>
    </row>
    <row r="8163" spans="3:7">
      <c r="C8163" s="49">
        <f t="shared" si="129"/>
        <v>12</v>
      </c>
      <c r="D8163" s="48">
        <v>42710</v>
      </c>
      <c r="E8163" s="47">
        <v>1</v>
      </c>
      <c r="F8163" s="47">
        <v>15731</v>
      </c>
      <c r="G8163" s="47">
        <v>13928</v>
      </c>
    </row>
    <row r="8164" spans="3:7">
      <c r="C8164" s="49">
        <f t="shared" si="129"/>
        <v>12</v>
      </c>
      <c r="D8164" s="48">
        <v>42710</v>
      </c>
      <c r="E8164" s="47">
        <v>2</v>
      </c>
      <c r="F8164" s="47">
        <v>15454</v>
      </c>
      <c r="G8164" s="47">
        <v>13450</v>
      </c>
    </row>
    <row r="8165" spans="3:7">
      <c r="C8165" s="49">
        <f t="shared" si="129"/>
        <v>12</v>
      </c>
      <c r="D8165" s="48">
        <v>42710</v>
      </c>
      <c r="E8165" s="47">
        <v>3</v>
      </c>
      <c r="F8165" s="47">
        <v>15484</v>
      </c>
      <c r="G8165" s="47">
        <v>13188</v>
      </c>
    </row>
    <row r="8166" spans="3:7">
      <c r="C8166" s="49">
        <f t="shared" si="129"/>
        <v>12</v>
      </c>
      <c r="D8166" s="48">
        <v>42710</v>
      </c>
      <c r="E8166" s="47">
        <v>4</v>
      </c>
      <c r="F8166" s="47">
        <v>15527</v>
      </c>
      <c r="G8166" s="47">
        <v>13101</v>
      </c>
    </row>
    <row r="8167" spans="3:7">
      <c r="C8167" s="49">
        <f t="shared" si="129"/>
        <v>12</v>
      </c>
      <c r="D8167" s="48">
        <v>42710</v>
      </c>
      <c r="E8167" s="47">
        <v>5</v>
      </c>
      <c r="F8167" s="47">
        <v>15685</v>
      </c>
      <c r="G8167" s="47">
        <v>13233</v>
      </c>
    </row>
    <row r="8168" spans="3:7">
      <c r="C8168" s="49">
        <f t="shared" si="129"/>
        <v>12</v>
      </c>
      <c r="D8168" s="48">
        <v>42710</v>
      </c>
      <c r="E8168" s="47">
        <v>6</v>
      </c>
      <c r="F8168" s="47">
        <v>16271</v>
      </c>
      <c r="G8168" s="47">
        <v>13838</v>
      </c>
    </row>
    <row r="8169" spans="3:7">
      <c r="C8169" s="49">
        <f t="shared" si="129"/>
        <v>12</v>
      </c>
      <c r="D8169" s="48">
        <v>42710</v>
      </c>
      <c r="E8169" s="47">
        <v>7</v>
      </c>
      <c r="F8169" s="47">
        <v>17567</v>
      </c>
      <c r="G8169" s="47">
        <v>15157</v>
      </c>
    </row>
    <row r="8170" spans="3:7">
      <c r="C8170" s="49">
        <f t="shared" si="129"/>
        <v>12</v>
      </c>
      <c r="D8170" s="48">
        <v>42710</v>
      </c>
      <c r="E8170" s="47">
        <v>8</v>
      </c>
      <c r="F8170" s="47">
        <v>18823</v>
      </c>
      <c r="G8170" s="47">
        <v>16518</v>
      </c>
    </row>
    <row r="8171" spans="3:7">
      <c r="C8171" s="49">
        <f t="shared" si="129"/>
        <v>12</v>
      </c>
      <c r="D8171" s="48">
        <v>42710</v>
      </c>
      <c r="E8171" s="47">
        <v>9</v>
      </c>
      <c r="F8171" s="47">
        <v>19046</v>
      </c>
      <c r="G8171" s="47">
        <v>16639</v>
      </c>
    </row>
    <row r="8172" spans="3:7">
      <c r="C8172" s="49">
        <f t="shared" si="129"/>
        <v>12</v>
      </c>
      <c r="D8172" s="48">
        <v>42710</v>
      </c>
      <c r="E8172" s="47">
        <v>10</v>
      </c>
      <c r="F8172" s="47">
        <v>19031</v>
      </c>
      <c r="G8172" s="47">
        <v>16596</v>
      </c>
    </row>
    <row r="8173" spans="3:7">
      <c r="C8173" s="49">
        <f t="shared" si="129"/>
        <v>12</v>
      </c>
      <c r="D8173" s="48">
        <v>42710</v>
      </c>
      <c r="E8173" s="47">
        <v>11</v>
      </c>
      <c r="F8173" s="47">
        <v>18930</v>
      </c>
      <c r="G8173" s="47">
        <v>16437</v>
      </c>
    </row>
    <row r="8174" spans="3:7">
      <c r="C8174" s="49">
        <f t="shared" si="129"/>
        <v>12</v>
      </c>
      <c r="D8174" s="48">
        <v>42710</v>
      </c>
      <c r="E8174" s="47">
        <v>12</v>
      </c>
      <c r="F8174" s="47">
        <v>18773</v>
      </c>
      <c r="G8174" s="47">
        <v>16282</v>
      </c>
    </row>
    <row r="8175" spans="3:7">
      <c r="C8175" s="49">
        <f t="shared" si="129"/>
        <v>12</v>
      </c>
      <c r="D8175" s="48">
        <v>42710</v>
      </c>
      <c r="E8175" s="47">
        <v>13</v>
      </c>
      <c r="F8175" s="47">
        <v>18744</v>
      </c>
      <c r="G8175" s="47">
        <v>16249</v>
      </c>
    </row>
    <row r="8176" spans="3:7">
      <c r="C8176" s="49">
        <f t="shared" si="129"/>
        <v>12</v>
      </c>
      <c r="D8176" s="48">
        <v>42710</v>
      </c>
      <c r="E8176" s="47">
        <v>14</v>
      </c>
      <c r="F8176" s="47">
        <v>18883</v>
      </c>
      <c r="G8176" s="47">
        <v>16391</v>
      </c>
    </row>
    <row r="8177" spans="3:7">
      <c r="C8177" s="49">
        <f t="shared" si="129"/>
        <v>12</v>
      </c>
      <c r="D8177" s="48">
        <v>42710</v>
      </c>
      <c r="E8177" s="47">
        <v>15</v>
      </c>
      <c r="F8177" s="47">
        <v>18931</v>
      </c>
      <c r="G8177" s="47">
        <v>16591</v>
      </c>
    </row>
    <row r="8178" spans="3:7">
      <c r="C8178" s="49">
        <f t="shared" si="129"/>
        <v>12</v>
      </c>
      <c r="D8178" s="48">
        <v>42710</v>
      </c>
      <c r="E8178" s="47">
        <v>16</v>
      </c>
      <c r="F8178" s="47">
        <v>19535</v>
      </c>
      <c r="G8178" s="47">
        <v>17034</v>
      </c>
    </row>
    <row r="8179" spans="3:7">
      <c r="C8179" s="49">
        <f t="shared" si="129"/>
        <v>12</v>
      </c>
      <c r="D8179" s="48">
        <v>42710</v>
      </c>
      <c r="E8179" s="47">
        <v>17</v>
      </c>
      <c r="F8179" s="47">
        <v>20323</v>
      </c>
      <c r="G8179" s="47">
        <v>17922</v>
      </c>
    </row>
    <row r="8180" spans="3:7">
      <c r="C8180" s="49">
        <f t="shared" si="129"/>
        <v>12</v>
      </c>
      <c r="D8180" s="48">
        <v>42710</v>
      </c>
      <c r="E8180" s="47">
        <v>18</v>
      </c>
      <c r="F8180" s="47">
        <v>21382</v>
      </c>
      <c r="G8180" s="47">
        <v>18873</v>
      </c>
    </row>
    <row r="8181" spans="3:7">
      <c r="C8181" s="49">
        <f t="shared" si="129"/>
        <v>12</v>
      </c>
      <c r="D8181" s="48">
        <v>42710</v>
      </c>
      <c r="E8181" s="47">
        <v>19</v>
      </c>
      <c r="F8181" s="47">
        <v>21025</v>
      </c>
      <c r="G8181" s="47">
        <v>18667</v>
      </c>
    </row>
    <row r="8182" spans="3:7">
      <c r="C8182" s="49">
        <f t="shared" si="129"/>
        <v>12</v>
      </c>
      <c r="D8182" s="48">
        <v>42710</v>
      </c>
      <c r="E8182" s="47">
        <v>20</v>
      </c>
      <c r="F8182" s="47">
        <v>20778</v>
      </c>
      <c r="G8182" s="47">
        <v>18439</v>
      </c>
    </row>
    <row r="8183" spans="3:7">
      <c r="C8183" s="49">
        <f t="shared" si="129"/>
        <v>12</v>
      </c>
      <c r="D8183" s="48">
        <v>42710</v>
      </c>
      <c r="E8183" s="47">
        <v>21</v>
      </c>
      <c r="F8183" s="47">
        <v>19928</v>
      </c>
      <c r="G8183" s="47">
        <v>18081</v>
      </c>
    </row>
    <row r="8184" spans="3:7">
      <c r="C8184" s="49">
        <f t="shared" si="129"/>
        <v>12</v>
      </c>
      <c r="D8184" s="48">
        <v>42710</v>
      </c>
      <c r="E8184" s="47">
        <v>22</v>
      </c>
      <c r="F8184" s="47">
        <v>19135</v>
      </c>
      <c r="G8184" s="47">
        <v>17381</v>
      </c>
    </row>
    <row r="8185" spans="3:7">
      <c r="C8185" s="49">
        <f t="shared" si="129"/>
        <v>12</v>
      </c>
      <c r="D8185" s="48">
        <v>42710</v>
      </c>
      <c r="E8185" s="47">
        <v>23</v>
      </c>
      <c r="F8185" s="47">
        <v>18119</v>
      </c>
      <c r="G8185" s="47">
        <v>16139</v>
      </c>
    </row>
    <row r="8186" spans="3:7">
      <c r="C8186" s="49">
        <f t="shared" si="129"/>
        <v>12</v>
      </c>
      <c r="D8186" s="48">
        <v>42710</v>
      </c>
      <c r="E8186" s="47">
        <v>24</v>
      </c>
      <c r="F8186" s="47">
        <v>17115</v>
      </c>
      <c r="G8186" s="47">
        <v>14773</v>
      </c>
    </row>
    <row r="8187" spans="3:7">
      <c r="C8187" s="49">
        <f t="shared" si="129"/>
        <v>12</v>
      </c>
      <c r="D8187" s="48">
        <v>42711</v>
      </c>
      <c r="E8187" s="47">
        <v>1</v>
      </c>
      <c r="F8187" s="47">
        <v>16441</v>
      </c>
      <c r="G8187" s="47">
        <v>13965</v>
      </c>
    </row>
    <row r="8188" spans="3:7">
      <c r="C8188" s="49">
        <f t="shared" si="129"/>
        <v>12</v>
      </c>
      <c r="D8188" s="48">
        <v>42711</v>
      </c>
      <c r="E8188" s="47">
        <v>2</v>
      </c>
      <c r="F8188" s="47">
        <v>16017</v>
      </c>
      <c r="G8188" s="47">
        <v>13473</v>
      </c>
    </row>
    <row r="8189" spans="3:7">
      <c r="C8189" s="49">
        <f t="shared" si="129"/>
        <v>12</v>
      </c>
      <c r="D8189" s="48">
        <v>42711</v>
      </c>
      <c r="E8189" s="47">
        <v>3</v>
      </c>
      <c r="F8189" s="47">
        <v>15635</v>
      </c>
      <c r="G8189" s="47">
        <v>13169</v>
      </c>
    </row>
    <row r="8190" spans="3:7">
      <c r="C8190" s="49">
        <f t="shared" si="129"/>
        <v>12</v>
      </c>
      <c r="D8190" s="48">
        <v>42711</v>
      </c>
      <c r="E8190" s="47">
        <v>4</v>
      </c>
      <c r="F8190" s="47">
        <v>15429</v>
      </c>
      <c r="G8190" s="47">
        <v>13042</v>
      </c>
    </row>
    <row r="8191" spans="3:7">
      <c r="C8191" s="49">
        <f t="shared" si="129"/>
        <v>12</v>
      </c>
      <c r="D8191" s="48">
        <v>42711</v>
      </c>
      <c r="E8191" s="47">
        <v>5</v>
      </c>
      <c r="F8191" s="47">
        <v>15537</v>
      </c>
      <c r="G8191" s="47">
        <v>13143</v>
      </c>
    </row>
    <row r="8192" spans="3:7">
      <c r="C8192" s="49">
        <f t="shared" si="129"/>
        <v>12</v>
      </c>
      <c r="D8192" s="48">
        <v>42711</v>
      </c>
      <c r="E8192" s="47">
        <v>6</v>
      </c>
      <c r="F8192" s="47">
        <v>16164</v>
      </c>
      <c r="G8192" s="47">
        <v>13744</v>
      </c>
    </row>
    <row r="8193" spans="3:7">
      <c r="C8193" s="49">
        <f t="shared" si="129"/>
        <v>12</v>
      </c>
      <c r="D8193" s="48">
        <v>42711</v>
      </c>
      <c r="E8193" s="47">
        <v>7</v>
      </c>
      <c r="F8193" s="47">
        <v>17504</v>
      </c>
      <c r="G8193" s="47">
        <v>15122</v>
      </c>
    </row>
    <row r="8194" spans="3:7">
      <c r="C8194" s="49">
        <f t="shared" si="129"/>
        <v>12</v>
      </c>
      <c r="D8194" s="48">
        <v>42711</v>
      </c>
      <c r="E8194" s="47">
        <v>8</v>
      </c>
      <c r="F8194" s="47">
        <v>18806</v>
      </c>
      <c r="G8194" s="47">
        <v>16712</v>
      </c>
    </row>
    <row r="8195" spans="3:7">
      <c r="C8195" s="49">
        <f t="shared" si="129"/>
        <v>12</v>
      </c>
      <c r="D8195" s="48">
        <v>42711</v>
      </c>
      <c r="E8195" s="47">
        <v>9</v>
      </c>
      <c r="F8195" s="47">
        <v>18771</v>
      </c>
      <c r="G8195" s="47">
        <v>16834</v>
      </c>
    </row>
    <row r="8196" spans="3:7">
      <c r="C8196" s="49">
        <f t="shared" ref="C8196:C8259" si="130">MONTH(D8196)</f>
        <v>12</v>
      </c>
      <c r="D8196" s="48">
        <v>42711</v>
      </c>
      <c r="E8196" s="47">
        <v>10</v>
      </c>
      <c r="F8196" s="47">
        <v>18907</v>
      </c>
      <c r="G8196" s="47">
        <v>16623</v>
      </c>
    </row>
    <row r="8197" spans="3:7">
      <c r="C8197" s="49">
        <f t="shared" si="130"/>
        <v>12</v>
      </c>
      <c r="D8197" s="48">
        <v>42711</v>
      </c>
      <c r="E8197" s="47">
        <v>11</v>
      </c>
      <c r="F8197" s="47">
        <v>18871</v>
      </c>
      <c r="G8197" s="47">
        <v>16601</v>
      </c>
    </row>
    <row r="8198" spans="3:7">
      <c r="C8198" s="49">
        <f t="shared" si="130"/>
        <v>12</v>
      </c>
      <c r="D8198" s="48">
        <v>42711</v>
      </c>
      <c r="E8198" s="47">
        <v>12</v>
      </c>
      <c r="F8198" s="47">
        <v>18889</v>
      </c>
      <c r="G8198" s="47">
        <v>16491</v>
      </c>
    </row>
    <row r="8199" spans="3:7">
      <c r="C8199" s="49">
        <f t="shared" si="130"/>
        <v>12</v>
      </c>
      <c r="D8199" s="48">
        <v>42711</v>
      </c>
      <c r="E8199" s="47">
        <v>13</v>
      </c>
      <c r="F8199" s="47">
        <v>18801</v>
      </c>
      <c r="G8199" s="47">
        <v>16360</v>
      </c>
    </row>
    <row r="8200" spans="3:7">
      <c r="C8200" s="49">
        <f t="shared" si="130"/>
        <v>12</v>
      </c>
      <c r="D8200" s="48">
        <v>42711</v>
      </c>
      <c r="E8200" s="47">
        <v>14</v>
      </c>
      <c r="F8200" s="47">
        <v>18755</v>
      </c>
      <c r="G8200" s="47">
        <v>16343</v>
      </c>
    </row>
    <row r="8201" spans="3:7">
      <c r="C8201" s="49">
        <f t="shared" si="130"/>
        <v>12</v>
      </c>
      <c r="D8201" s="48">
        <v>42711</v>
      </c>
      <c r="E8201" s="47">
        <v>15</v>
      </c>
      <c r="F8201" s="47">
        <v>18827</v>
      </c>
      <c r="G8201" s="47">
        <v>16405</v>
      </c>
    </row>
    <row r="8202" spans="3:7">
      <c r="C8202" s="49">
        <f t="shared" si="130"/>
        <v>12</v>
      </c>
      <c r="D8202" s="48">
        <v>42711</v>
      </c>
      <c r="E8202" s="47">
        <v>16</v>
      </c>
      <c r="F8202" s="47">
        <v>18929</v>
      </c>
      <c r="G8202" s="47">
        <v>16796</v>
      </c>
    </row>
    <row r="8203" spans="3:7">
      <c r="C8203" s="49">
        <f t="shared" si="130"/>
        <v>12</v>
      </c>
      <c r="D8203" s="48">
        <v>42711</v>
      </c>
      <c r="E8203" s="47">
        <v>17</v>
      </c>
      <c r="F8203" s="47">
        <v>19152</v>
      </c>
      <c r="G8203" s="47">
        <v>17730</v>
      </c>
    </row>
    <row r="8204" spans="3:7">
      <c r="C8204" s="49">
        <f t="shared" si="130"/>
        <v>12</v>
      </c>
      <c r="D8204" s="48">
        <v>42711</v>
      </c>
      <c r="E8204" s="47">
        <v>18</v>
      </c>
      <c r="F8204" s="47">
        <v>20619</v>
      </c>
      <c r="G8204" s="47">
        <v>18784</v>
      </c>
    </row>
    <row r="8205" spans="3:7">
      <c r="C8205" s="49">
        <f t="shared" si="130"/>
        <v>12</v>
      </c>
      <c r="D8205" s="48">
        <v>42711</v>
      </c>
      <c r="E8205" s="47">
        <v>19</v>
      </c>
      <c r="F8205" s="47">
        <v>20296</v>
      </c>
      <c r="G8205" s="47">
        <v>18447</v>
      </c>
    </row>
    <row r="8206" spans="3:7">
      <c r="C8206" s="49">
        <f t="shared" si="130"/>
        <v>12</v>
      </c>
      <c r="D8206" s="48">
        <v>42711</v>
      </c>
      <c r="E8206" s="47">
        <v>20</v>
      </c>
      <c r="F8206" s="47">
        <v>19990</v>
      </c>
      <c r="G8206" s="47">
        <v>18384</v>
      </c>
    </row>
    <row r="8207" spans="3:7">
      <c r="C8207" s="49">
        <f t="shared" si="130"/>
        <v>12</v>
      </c>
      <c r="D8207" s="48">
        <v>42711</v>
      </c>
      <c r="E8207" s="47">
        <v>21</v>
      </c>
      <c r="F8207" s="47">
        <v>19753</v>
      </c>
      <c r="G8207" s="47">
        <v>18019</v>
      </c>
    </row>
    <row r="8208" spans="3:7">
      <c r="C8208" s="49">
        <f t="shared" si="130"/>
        <v>12</v>
      </c>
      <c r="D8208" s="48">
        <v>42711</v>
      </c>
      <c r="E8208" s="47">
        <v>22</v>
      </c>
      <c r="F8208" s="47">
        <v>19427</v>
      </c>
      <c r="G8208" s="47">
        <v>17409</v>
      </c>
    </row>
    <row r="8209" spans="3:7">
      <c r="C8209" s="49">
        <f t="shared" si="130"/>
        <v>12</v>
      </c>
      <c r="D8209" s="48">
        <v>42711</v>
      </c>
      <c r="E8209" s="47">
        <v>23</v>
      </c>
      <c r="F8209" s="47">
        <v>18282</v>
      </c>
      <c r="G8209" s="47">
        <v>16219</v>
      </c>
    </row>
    <row r="8210" spans="3:7">
      <c r="C8210" s="49">
        <f t="shared" si="130"/>
        <v>12</v>
      </c>
      <c r="D8210" s="48">
        <v>42711</v>
      </c>
      <c r="E8210" s="47">
        <v>24</v>
      </c>
      <c r="F8210" s="47">
        <v>17027</v>
      </c>
      <c r="G8210" s="47">
        <v>14955</v>
      </c>
    </row>
    <row r="8211" spans="3:7">
      <c r="C8211" s="49">
        <f t="shared" si="130"/>
        <v>12</v>
      </c>
      <c r="D8211" s="48">
        <v>42712</v>
      </c>
      <c r="E8211" s="47">
        <v>1</v>
      </c>
      <c r="F8211" s="47">
        <v>16103</v>
      </c>
      <c r="G8211" s="47">
        <v>14022</v>
      </c>
    </row>
    <row r="8212" spans="3:7">
      <c r="C8212" s="49">
        <f t="shared" si="130"/>
        <v>12</v>
      </c>
      <c r="D8212" s="48">
        <v>42712</v>
      </c>
      <c r="E8212" s="47">
        <v>2</v>
      </c>
      <c r="F8212" s="47">
        <v>15552</v>
      </c>
      <c r="G8212" s="47">
        <v>13515</v>
      </c>
    </row>
    <row r="8213" spans="3:7">
      <c r="C8213" s="49">
        <f t="shared" si="130"/>
        <v>12</v>
      </c>
      <c r="D8213" s="48">
        <v>42712</v>
      </c>
      <c r="E8213" s="47">
        <v>3</v>
      </c>
      <c r="F8213" s="47">
        <v>15569</v>
      </c>
      <c r="G8213" s="47">
        <v>13331</v>
      </c>
    </row>
    <row r="8214" spans="3:7">
      <c r="C8214" s="49">
        <f t="shared" si="130"/>
        <v>12</v>
      </c>
      <c r="D8214" s="48">
        <v>42712</v>
      </c>
      <c r="E8214" s="47">
        <v>4</v>
      </c>
      <c r="F8214" s="47">
        <v>15298</v>
      </c>
      <c r="G8214" s="47">
        <v>13158</v>
      </c>
    </row>
    <row r="8215" spans="3:7">
      <c r="C8215" s="49">
        <f t="shared" si="130"/>
        <v>12</v>
      </c>
      <c r="D8215" s="48">
        <v>42712</v>
      </c>
      <c r="E8215" s="47">
        <v>5</v>
      </c>
      <c r="F8215" s="47">
        <v>15382</v>
      </c>
      <c r="G8215" s="47">
        <v>13256</v>
      </c>
    </row>
    <row r="8216" spans="3:7">
      <c r="C8216" s="49">
        <f t="shared" si="130"/>
        <v>12</v>
      </c>
      <c r="D8216" s="48">
        <v>42712</v>
      </c>
      <c r="E8216" s="47">
        <v>6</v>
      </c>
      <c r="F8216" s="47">
        <v>16182</v>
      </c>
      <c r="G8216" s="47">
        <v>13823</v>
      </c>
    </row>
    <row r="8217" spans="3:7">
      <c r="C8217" s="49">
        <f t="shared" si="130"/>
        <v>12</v>
      </c>
      <c r="D8217" s="48">
        <v>42712</v>
      </c>
      <c r="E8217" s="47">
        <v>7</v>
      </c>
      <c r="F8217" s="47">
        <v>17489</v>
      </c>
      <c r="G8217" s="47">
        <v>15206</v>
      </c>
    </row>
    <row r="8218" spans="3:7">
      <c r="C8218" s="49">
        <f t="shared" si="130"/>
        <v>12</v>
      </c>
      <c r="D8218" s="48">
        <v>42712</v>
      </c>
      <c r="E8218" s="47">
        <v>8</v>
      </c>
      <c r="F8218" s="47">
        <v>18767</v>
      </c>
      <c r="G8218" s="47">
        <v>16771</v>
      </c>
    </row>
    <row r="8219" spans="3:7">
      <c r="C8219" s="49">
        <f t="shared" si="130"/>
        <v>12</v>
      </c>
      <c r="D8219" s="48">
        <v>42712</v>
      </c>
      <c r="E8219" s="47">
        <v>9</v>
      </c>
      <c r="F8219" s="47">
        <v>19220</v>
      </c>
      <c r="G8219" s="47">
        <v>17251</v>
      </c>
    </row>
    <row r="8220" spans="3:7">
      <c r="C8220" s="49">
        <f t="shared" si="130"/>
        <v>12</v>
      </c>
      <c r="D8220" s="48">
        <v>42712</v>
      </c>
      <c r="E8220" s="47">
        <v>10</v>
      </c>
      <c r="F8220" s="47">
        <v>19151</v>
      </c>
      <c r="G8220" s="47">
        <v>17204</v>
      </c>
    </row>
    <row r="8221" spans="3:7">
      <c r="C8221" s="49">
        <f t="shared" si="130"/>
        <v>12</v>
      </c>
      <c r="D8221" s="48">
        <v>42712</v>
      </c>
      <c r="E8221" s="47">
        <v>11</v>
      </c>
      <c r="F8221" s="47">
        <v>19190</v>
      </c>
      <c r="G8221" s="47">
        <v>17121</v>
      </c>
    </row>
    <row r="8222" spans="3:7">
      <c r="C8222" s="49">
        <f t="shared" si="130"/>
        <v>12</v>
      </c>
      <c r="D8222" s="48">
        <v>42712</v>
      </c>
      <c r="E8222" s="47">
        <v>12</v>
      </c>
      <c r="F8222" s="47">
        <v>19364</v>
      </c>
      <c r="G8222" s="47">
        <v>17249</v>
      </c>
    </row>
    <row r="8223" spans="3:7">
      <c r="C8223" s="49">
        <f t="shared" si="130"/>
        <v>12</v>
      </c>
      <c r="D8223" s="48">
        <v>42712</v>
      </c>
      <c r="E8223" s="47">
        <v>13</v>
      </c>
      <c r="F8223" s="47">
        <v>18911</v>
      </c>
      <c r="G8223" s="47">
        <v>17028</v>
      </c>
    </row>
    <row r="8224" spans="3:7">
      <c r="C8224" s="49">
        <f t="shared" si="130"/>
        <v>12</v>
      </c>
      <c r="D8224" s="48">
        <v>42712</v>
      </c>
      <c r="E8224" s="47">
        <v>14</v>
      </c>
      <c r="F8224" s="47">
        <v>18928</v>
      </c>
      <c r="G8224" s="47">
        <v>17042</v>
      </c>
    </row>
    <row r="8225" spans="3:7">
      <c r="C8225" s="49">
        <f t="shared" si="130"/>
        <v>12</v>
      </c>
      <c r="D8225" s="48">
        <v>42712</v>
      </c>
      <c r="E8225" s="47">
        <v>15</v>
      </c>
      <c r="F8225" s="47">
        <v>18913</v>
      </c>
      <c r="G8225" s="47">
        <v>17036</v>
      </c>
    </row>
    <row r="8226" spans="3:7">
      <c r="C8226" s="49">
        <f t="shared" si="130"/>
        <v>12</v>
      </c>
      <c r="D8226" s="48">
        <v>42712</v>
      </c>
      <c r="E8226" s="47">
        <v>16</v>
      </c>
      <c r="F8226" s="47">
        <v>19322</v>
      </c>
      <c r="G8226" s="47">
        <v>17404</v>
      </c>
    </row>
    <row r="8227" spans="3:7">
      <c r="C8227" s="49">
        <f t="shared" si="130"/>
        <v>12</v>
      </c>
      <c r="D8227" s="48">
        <v>42712</v>
      </c>
      <c r="E8227" s="47">
        <v>17</v>
      </c>
      <c r="F8227" s="47">
        <v>20300</v>
      </c>
      <c r="G8227" s="47">
        <v>18279</v>
      </c>
    </row>
    <row r="8228" spans="3:7">
      <c r="C8228" s="49">
        <f t="shared" si="130"/>
        <v>12</v>
      </c>
      <c r="D8228" s="48">
        <v>42712</v>
      </c>
      <c r="E8228" s="47">
        <v>18</v>
      </c>
      <c r="F8228" s="47">
        <v>21077</v>
      </c>
      <c r="G8228" s="47">
        <v>19136</v>
      </c>
    </row>
    <row r="8229" spans="3:7">
      <c r="C8229" s="49">
        <f t="shared" si="130"/>
        <v>12</v>
      </c>
      <c r="D8229" s="48">
        <v>42712</v>
      </c>
      <c r="E8229" s="47">
        <v>19</v>
      </c>
      <c r="F8229" s="47">
        <v>20844</v>
      </c>
      <c r="G8229" s="47">
        <v>18777</v>
      </c>
    </row>
    <row r="8230" spans="3:7">
      <c r="C8230" s="49">
        <f t="shared" si="130"/>
        <v>12</v>
      </c>
      <c r="D8230" s="48">
        <v>42712</v>
      </c>
      <c r="E8230" s="47">
        <v>20</v>
      </c>
      <c r="F8230" s="47">
        <v>20770</v>
      </c>
      <c r="G8230" s="47">
        <v>18805</v>
      </c>
    </row>
    <row r="8231" spans="3:7">
      <c r="C8231" s="49">
        <f t="shared" si="130"/>
        <v>12</v>
      </c>
      <c r="D8231" s="48">
        <v>42712</v>
      </c>
      <c r="E8231" s="47">
        <v>21</v>
      </c>
      <c r="F8231" s="47">
        <v>20154</v>
      </c>
      <c r="G8231" s="47">
        <v>18330</v>
      </c>
    </row>
    <row r="8232" spans="3:7">
      <c r="C8232" s="49">
        <f t="shared" si="130"/>
        <v>12</v>
      </c>
      <c r="D8232" s="48">
        <v>42712</v>
      </c>
      <c r="E8232" s="47">
        <v>22</v>
      </c>
      <c r="F8232" s="47">
        <v>19414</v>
      </c>
      <c r="G8232" s="47">
        <v>17778</v>
      </c>
    </row>
    <row r="8233" spans="3:7">
      <c r="C8233" s="49">
        <f t="shared" si="130"/>
        <v>12</v>
      </c>
      <c r="D8233" s="48">
        <v>42712</v>
      </c>
      <c r="E8233" s="47">
        <v>23</v>
      </c>
      <c r="F8233" s="47">
        <v>18178</v>
      </c>
      <c r="G8233" s="47">
        <v>16494</v>
      </c>
    </row>
    <row r="8234" spans="3:7">
      <c r="C8234" s="49">
        <f t="shared" si="130"/>
        <v>12</v>
      </c>
      <c r="D8234" s="48">
        <v>42712</v>
      </c>
      <c r="E8234" s="47">
        <v>24</v>
      </c>
      <c r="F8234" s="47">
        <v>16724</v>
      </c>
      <c r="G8234" s="47">
        <v>15296</v>
      </c>
    </row>
    <row r="8235" spans="3:7">
      <c r="C8235" s="49">
        <f t="shared" si="130"/>
        <v>12</v>
      </c>
      <c r="D8235" s="48">
        <v>42713</v>
      </c>
      <c r="E8235" s="47">
        <v>1</v>
      </c>
      <c r="F8235" s="47">
        <v>15871</v>
      </c>
      <c r="G8235" s="47">
        <v>14466</v>
      </c>
    </row>
    <row r="8236" spans="3:7">
      <c r="C8236" s="49">
        <f t="shared" si="130"/>
        <v>12</v>
      </c>
      <c r="D8236" s="48">
        <v>42713</v>
      </c>
      <c r="E8236" s="47">
        <v>2</v>
      </c>
      <c r="F8236" s="47">
        <v>15576</v>
      </c>
      <c r="G8236" s="47">
        <v>14033</v>
      </c>
    </row>
    <row r="8237" spans="3:7">
      <c r="C8237" s="49">
        <f t="shared" si="130"/>
        <v>12</v>
      </c>
      <c r="D8237" s="48">
        <v>42713</v>
      </c>
      <c r="E8237" s="47">
        <v>3</v>
      </c>
      <c r="F8237" s="47">
        <v>15456</v>
      </c>
      <c r="G8237" s="47">
        <v>13753</v>
      </c>
    </row>
    <row r="8238" spans="3:7">
      <c r="C8238" s="49">
        <f t="shared" si="130"/>
        <v>12</v>
      </c>
      <c r="D8238" s="48">
        <v>42713</v>
      </c>
      <c r="E8238" s="47">
        <v>4</v>
      </c>
      <c r="F8238" s="47">
        <v>15283</v>
      </c>
      <c r="G8238" s="47">
        <v>13669</v>
      </c>
    </row>
    <row r="8239" spans="3:7">
      <c r="C8239" s="49">
        <f t="shared" si="130"/>
        <v>12</v>
      </c>
      <c r="D8239" s="48">
        <v>42713</v>
      </c>
      <c r="E8239" s="47">
        <v>5</v>
      </c>
      <c r="F8239" s="47">
        <v>15270</v>
      </c>
      <c r="G8239" s="47">
        <v>13762</v>
      </c>
    </row>
    <row r="8240" spans="3:7">
      <c r="C8240" s="49">
        <f t="shared" si="130"/>
        <v>12</v>
      </c>
      <c r="D8240" s="48">
        <v>42713</v>
      </c>
      <c r="E8240" s="47">
        <v>6</v>
      </c>
      <c r="F8240" s="47">
        <v>16145</v>
      </c>
      <c r="G8240" s="47">
        <v>14547</v>
      </c>
    </row>
    <row r="8241" spans="3:7">
      <c r="C8241" s="49">
        <f t="shared" si="130"/>
        <v>12</v>
      </c>
      <c r="D8241" s="48">
        <v>42713</v>
      </c>
      <c r="E8241" s="47">
        <v>7</v>
      </c>
      <c r="F8241" s="47">
        <v>17343</v>
      </c>
      <c r="G8241" s="47">
        <v>15923</v>
      </c>
    </row>
    <row r="8242" spans="3:7">
      <c r="C8242" s="49">
        <f t="shared" si="130"/>
        <v>12</v>
      </c>
      <c r="D8242" s="48">
        <v>42713</v>
      </c>
      <c r="E8242" s="47">
        <v>8</v>
      </c>
      <c r="F8242" s="47">
        <v>19056</v>
      </c>
      <c r="G8242" s="47">
        <v>17332</v>
      </c>
    </row>
    <row r="8243" spans="3:7">
      <c r="C8243" s="49">
        <f t="shared" si="130"/>
        <v>12</v>
      </c>
      <c r="D8243" s="48">
        <v>42713</v>
      </c>
      <c r="E8243" s="47">
        <v>9</v>
      </c>
      <c r="F8243" s="47">
        <v>19101</v>
      </c>
      <c r="G8243" s="47">
        <v>17392</v>
      </c>
    </row>
    <row r="8244" spans="3:7">
      <c r="C8244" s="49">
        <f t="shared" si="130"/>
        <v>12</v>
      </c>
      <c r="D8244" s="48">
        <v>42713</v>
      </c>
      <c r="E8244" s="47">
        <v>10</v>
      </c>
      <c r="F8244" s="47">
        <v>19014</v>
      </c>
      <c r="G8244" s="47">
        <v>17058</v>
      </c>
    </row>
    <row r="8245" spans="3:7">
      <c r="C8245" s="49">
        <f t="shared" si="130"/>
        <v>12</v>
      </c>
      <c r="D8245" s="48">
        <v>42713</v>
      </c>
      <c r="E8245" s="47">
        <v>11</v>
      </c>
      <c r="F8245" s="47">
        <v>18644</v>
      </c>
      <c r="G8245" s="47">
        <v>16779</v>
      </c>
    </row>
    <row r="8246" spans="3:7">
      <c r="C8246" s="49">
        <f t="shared" si="130"/>
        <v>12</v>
      </c>
      <c r="D8246" s="48">
        <v>42713</v>
      </c>
      <c r="E8246" s="47">
        <v>12</v>
      </c>
      <c r="F8246" s="47">
        <v>18600</v>
      </c>
      <c r="G8246" s="47">
        <v>16819</v>
      </c>
    </row>
    <row r="8247" spans="3:7">
      <c r="C8247" s="49">
        <f t="shared" si="130"/>
        <v>12</v>
      </c>
      <c r="D8247" s="48">
        <v>42713</v>
      </c>
      <c r="E8247" s="47">
        <v>13</v>
      </c>
      <c r="F8247" s="47">
        <v>18459</v>
      </c>
      <c r="G8247" s="47">
        <v>16627</v>
      </c>
    </row>
    <row r="8248" spans="3:7">
      <c r="C8248" s="49">
        <f t="shared" si="130"/>
        <v>12</v>
      </c>
      <c r="D8248" s="48">
        <v>42713</v>
      </c>
      <c r="E8248" s="47">
        <v>14</v>
      </c>
      <c r="F8248" s="47">
        <v>18529</v>
      </c>
      <c r="G8248" s="47">
        <v>16851</v>
      </c>
    </row>
    <row r="8249" spans="3:7">
      <c r="C8249" s="49">
        <f t="shared" si="130"/>
        <v>12</v>
      </c>
      <c r="D8249" s="48">
        <v>42713</v>
      </c>
      <c r="E8249" s="47">
        <v>15</v>
      </c>
      <c r="F8249" s="47">
        <v>18594</v>
      </c>
      <c r="G8249" s="47">
        <v>17023</v>
      </c>
    </row>
    <row r="8250" spans="3:7">
      <c r="C8250" s="49">
        <f t="shared" si="130"/>
        <v>12</v>
      </c>
      <c r="D8250" s="48">
        <v>42713</v>
      </c>
      <c r="E8250" s="47">
        <v>16</v>
      </c>
      <c r="F8250" s="47">
        <v>18939</v>
      </c>
      <c r="G8250" s="47">
        <v>17437</v>
      </c>
    </row>
    <row r="8251" spans="3:7">
      <c r="C8251" s="49">
        <f t="shared" si="130"/>
        <v>12</v>
      </c>
      <c r="D8251" s="48">
        <v>42713</v>
      </c>
      <c r="E8251" s="47">
        <v>17</v>
      </c>
      <c r="F8251" s="47">
        <v>19929</v>
      </c>
      <c r="G8251" s="47">
        <v>18340</v>
      </c>
    </row>
    <row r="8252" spans="3:7">
      <c r="C8252" s="49">
        <f t="shared" si="130"/>
        <v>12</v>
      </c>
      <c r="D8252" s="48">
        <v>42713</v>
      </c>
      <c r="E8252" s="47">
        <v>18</v>
      </c>
      <c r="F8252" s="47">
        <v>21262</v>
      </c>
      <c r="G8252" s="47">
        <v>19365</v>
      </c>
    </row>
    <row r="8253" spans="3:7">
      <c r="C8253" s="49">
        <f t="shared" si="130"/>
        <v>12</v>
      </c>
      <c r="D8253" s="48">
        <v>42713</v>
      </c>
      <c r="E8253" s="47">
        <v>19</v>
      </c>
      <c r="F8253" s="47">
        <v>20451</v>
      </c>
      <c r="G8253" s="47">
        <v>19118</v>
      </c>
    </row>
    <row r="8254" spans="3:7">
      <c r="C8254" s="49">
        <f t="shared" si="130"/>
        <v>12</v>
      </c>
      <c r="D8254" s="48">
        <v>42713</v>
      </c>
      <c r="E8254" s="47">
        <v>20</v>
      </c>
      <c r="F8254" s="47">
        <v>20295</v>
      </c>
      <c r="G8254" s="47">
        <v>18828</v>
      </c>
    </row>
    <row r="8255" spans="3:7">
      <c r="C8255" s="49">
        <f t="shared" si="130"/>
        <v>12</v>
      </c>
      <c r="D8255" s="48">
        <v>42713</v>
      </c>
      <c r="E8255" s="47">
        <v>21</v>
      </c>
      <c r="F8255" s="47">
        <v>20580</v>
      </c>
      <c r="G8255" s="47">
        <v>18531</v>
      </c>
    </row>
    <row r="8256" spans="3:7">
      <c r="C8256" s="49">
        <f t="shared" si="130"/>
        <v>12</v>
      </c>
      <c r="D8256" s="48">
        <v>42713</v>
      </c>
      <c r="E8256" s="47">
        <v>22</v>
      </c>
      <c r="F8256" s="47">
        <v>20008</v>
      </c>
      <c r="G8256" s="47">
        <v>17964</v>
      </c>
    </row>
    <row r="8257" spans="3:7">
      <c r="C8257" s="49">
        <f t="shared" si="130"/>
        <v>12</v>
      </c>
      <c r="D8257" s="48">
        <v>42713</v>
      </c>
      <c r="E8257" s="47">
        <v>23</v>
      </c>
      <c r="F8257" s="47">
        <v>18975</v>
      </c>
      <c r="G8257" s="47">
        <v>16907</v>
      </c>
    </row>
    <row r="8258" spans="3:7">
      <c r="C8258" s="49">
        <f t="shared" si="130"/>
        <v>12</v>
      </c>
      <c r="D8258" s="48">
        <v>42713</v>
      </c>
      <c r="E8258" s="47">
        <v>24</v>
      </c>
      <c r="F8258" s="47">
        <v>17296</v>
      </c>
      <c r="G8258" s="47">
        <v>15620</v>
      </c>
    </row>
    <row r="8259" spans="3:7">
      <c r="C8259" s="49">
        <f t="shared" si="130"/>
        <v>12</v>
      </c>
      <c r="D8259" s="48">
        <v>42714</v>
      </c>
      <c r="E8259" s="47">
        <v>1</v>
      </c>
      <c r="F8259" s="47">
        <v>16582</v>
      </c>
      <c r="G8259" s="47">
        <v>14727</v>
      </c>
    </row>
    <row r="8260" spans="3:7">
      <c r="C8260" s="49">
        <f t="shared" ref="C8260:C8323" si="131">MONTH(D8260)</f>
        <v>12</v>
      </c>
      <c r="D8260" s="48">
        <v>42714</v>
      </c>
      <c r="E8260" s="47">
        <v>2</v>
      </c>
      <c r="F8260" s="47">
        <v>15972</v>
      </c>
      <c r="G8260" s="47">
        <v>14247</v>
      </c>
    </row>
    <row r="8261" spans="3:7">
      <c r="C8261" s="49">
        <f t="shared" si="131"/>
        <v>12</v>
      </c>
      <c r="D8261" s="48">
        <v>42714</v>
      </c>
      <c r="E8261" s="47">
        <v>3</v>
      </c>
      <c r="F8261" s="47">
        <v>15685</v>
      </c>
      <c r="G8261" s="47">
        <v>13919</v>
      </c>
    </row>
    <row r="8262" spans="3:7">
      <c r="C8262" s="49">
        <f t="shared" si="131"/>
        <v>12</v>
      </c>
      <c r="D8262" s="48">
        <v>42714</v>
      </c>
      <c r="E8262" s="47">
        <v>4</v>
      </c>
      <c r="F8262" s="47">
        <v>15769</v>
      </c>
      <c r="G8262" s="47">
        <v>13787</v>
      </c>
    </row>
    <row r="8263" spans="3:7">
      <c r="C8263" s="49">
        <f t="shared" si="131"/>
        <v>12</v>
      </c>
      <c r="D8263" s="48">
        <v>42714</v>
      </c>
      <c r="E8263" s="47">
        <v>5</v>
      </c>
      <c r="F8263" s="47">
        <v>15522</v>
      </c>
      <c r="G8263" s="47">
        <v>13757</v>
      </c>
    </row>
    <row r="8264" spans="3:7">
      <c r="C8264" s="49">
        <f t="shared" si="131"/>
        <v>12</v>
      </c>
      <c r="D8264" s="48">
        <v>42714</v>
      </c>
      <c r="E8264" s="47">
        <v>6</v>
      </c>
      <c r="F8264" s="47">
        <v>16069</v>
      </c>
      <c r="G8264" s="47">
        <v>14038</v>
      </c>
    </row>
    <row r="8265" spans="3:7">
      <c r="C8265" s="49">
        <f t="shared" si="131"/>
        <v>12</v>
      </c>
      <c r="D8265" s="48">
        <v>42714</v>
      </c>
      <c r="E8265" s="47">
        <v>7</v>
      </c>
      <c r="F8265" s="47">
        <v>16523</v>
      </c>
      <c r="G8265" s="47">
        <v>14670</v>
      </c>
    </row>
    <row r="8266" spans="3:7">
      <c r="C8266" s="49">
        <f t="shared" si="131"/>
        <v>12</v>
      </c>
      <c r="D8266" s="48">
        <v>42714</v>
      </c>
      <c r="E8266" s="47">
        <v>8</v>
      </c>
      <c r="F8266" s="47">
        <v>17421</v>
      </c>
      <c r="G8266" s="47">
        <v>15585</v>
      </c>
    </row>
    <row r="8267" spans="3:7">
      <c r="C8267" s="49">
        <f t="shared" si="131"/>
        <v>12</v>
      </c>
      <c r="D8267" s="48">
        <v>42714</v>
      </c>
      <c r="E8267" s="47">
        <v>9</v>
      </c>
      <c r="F8267" s="47">
        <v>18254</v>
      </c>
      <c r="G8267" s="47">
        <v>16309</v>
      </c>
    </row>
    <row r="8268" spans="3:7">
      <c r="C8268" s="49">
        <f t="shared" si="131"/>
        <v>12</v>
      </c>
      <c r="D8268" s="48">
        <v>42714</v>
      </c>
      <c r="E8268" s="47">
        <v>10</v>
      </c>
      <c r="F8268" s="47">
        <v>18359</v>
      </c>
      <c r="G8268" s="47">
        <v>16680</v>
      </c>
    </row>
    <row r="8269" spans="3:7">
      <c r="C8269" s="49">
        <f t="shared" si="131"/>
        <v>12</v>
      </c>
      <c r="D8269" s="48">
        <v>42714</v>
      </c>
      <c r="E8269" s="47">
        <v>11</v>
      </c>
      <c r="F8269" s="47">
        <v>18360</v>
      </c>
      <c r="G8269" s="47">
        <v>16704</v>
      </c>
    </row>
    <row r="8270" spans="3:7">
      <c r="C8270" s="49">
        <f t="shared" si="131"/>
        <v>12</v>
      </c>
      <c r="D8270" s="48">
        <v>42714</v>
      </c>
      <c r="E8270" s="47">
        <v>12</v>
      </c>
      <c r="F8270" s="47">
        <v>18385</v>
      </c>
      <c r="G8270" s="47">
        <v>16574</v>
      </c>
    </row>
    <row r="8271" spans="3:7">
      <c r="C8271" s="49">
        <f t="shared" si="131"/>
        <v>12</v>
      </c>
      <c r="D8271" s="48">
        <v>42714</v>
      </c>
      <c r="E8271" s="47">
        <v>13</v>
      </c>
      <c r="F8271" s="47">
        <v>18495</v>
      </c>
      <c r="G8271" s="47">
        <v>16379</v>
      </c>
    </row>
    <row r="8272" spans="3:7">
      <c r="C8272" s="49">
        <f t="shared" si="131"/>
        <v>12</v>
      </c>
      <c r="D8272" s="48">
        <v>42714</v>
      </c>
      <c r="E8272" s="47">
        <v>14</v>
      </c>
      <c r="F8272" s="47">
        <v>18614</v>
      </c>
      <c r="G8272" s="47">
        <v>16299</v>
      </c>
    </row>
    <row r="8273" spans="3:7">
      <c r="C8273" s="49">
        <f t="shared" si="131"/>
        <v>12</v>
      </c>
      <c r="D8273" s="48">
        <v>42714</v>
      </c>
      <c r="E8273" s="47">
        <v>15</v>
      </c>
      <c r="F8273" s="47">
        <v>19039</v>
      </c>
      <c r="G8273" s="47">
        <v>16159</v>
      </c>
    </row>
    <row r="8274" spans="3:7">
      <c r="C8274" s="49">
        <f t="shared" si="131"/>
        <v>12</v>
      </c>
      <c r="D8274" s="48">
        <v>42714</v>
      </c>
      <c r="E8274" s="47">
        <v>16</v>
      </c>
      <c r="F8274" s="47">
        <v>19438</v>
      </c>
      <c r="G8274" s="47">
        <v>16481</v>
      </c>
    </row>
    <row r="8275" spans="3:7">
      <c r="C8275" s="49">
        <f t="shared" si="131"/>
        <v>12</v>
      </c>
      <c r="D8275" s="48">
        <v>42714</v>
      </c>
      <c r="E8275" s="47">
        <v>17</v>
      </c>
      <c r="F8275" s="47">
        <v>20351</v>
      </c>
      <c r="G8275" s="47">
        <v>17478</v>
      </c>
    </row>
    <row r="8276" spans="3:7">
      <c r="C8276" s="49">
        <f t="shared" si="131"/>
        <v>12</v>
      </c>
      <c r="D8276" s="48">
        <v>42714</v>
      </c>
      <c r="E8276" s="47">
        <v>18</v>
      </c>
      <c r="F8276" s="47">
        <v>21212</v>
      </c>
      <c r="G8276" s="47">
        <v>18710</v>
      </c>
    </row>
    <row r="8277" spans="3:7">
      <c r="C8277" s="49">
        <f t="shared" si="131"/>
        <v>12</v>
      </c>
      <c r="D8277" s="48">
        <v>42714</v>
      </c>
      <c r="E8277" s="47">
        <v>19</v>
      </c>
      <c r="F8277" s="47">
        <v>20962</v>
      </c>
      <c r="G8277" s="47">
        <v>18384</v>
      </c>
    </row>
    <row r="8278" spans="3:7">
      <c r="C8278" s="49">
        <f t="shared" si="131"/>
        <v>12</v>
      </c>
      <c r="D8278" s="48">
        <v>42714</v>
      </c>
      <c r="E8278" s="47">
        <v>20</v>
      </c>
      <c r="F8278" s="47">
        <v>20126</v>
      </c>
      <c r="G8278" s="47">
        <v>17970</v>
      </c>
    </row>
    <row r="8279" spans="3:7">
      <c r="C8279" s="49">
        <f t="shared" si="131"/>
        <v>12</v>
      </c>
      <c r="D8279" s="48">
        <v>42714</v>
      </c>
      <c r="E8279" s="47">
        <v>21</v>
      </c>
      <c r="F8279" s="47">
        <v>19521</v>
      </c>
      <c r="G8279" s="47">
        <v>17503</v>
      </c>
    </row>
    <row r="8280" spans="3:7">
      <c r="C8280" s="49">
        <f t="shared" si="131"/>
        <v>12</v>
      </c>
      <c r="D8280" s="48">
        <v>42714</v>
      </c>
      <c r="E8280" s="47">
        <v>22</v>
      </c>
      <c r="F8280" s="47">
        <v>18844</v>
      </c>
      <c r="G8280" s="47">
        <v>16998</v>
      </c>
    </row>
    <row r="8281" spans="3:7">
      <c r="C8281" s="49">
        <f t="shared" si="131"/>
        <v>12</v>
      </c>
      <c r="D8281" s="48">
        <v>42714</v>
      </c>
      <c r="E8281" s="47">
        <v>23</v>
      </c>
      <c r="F8281" s="47">
        <v>18425</v>
      </c>
      <c r="G8281" s="47">
        <v>16184</v>
      </c>
    </row>
    <row r="8282" spans="3:7">
      <c r="C8282" s="49">
        <f t="shared" si="131"/>
        <v>12</v>
      </c>
      <c r="D8282" s="48">
        <v>42714</v>
      </c>
      <c r="E8282" s="47">
        <v>24</v>
      </c>
      <c r="F8282" s="47">
        <v>17422</v>
      </c>
      <c r="G8282" s="47">
        <v>15274</v>
      </c>
    </row>
    <row r="8283" spans="3:7">
      <c r="C8283" s="49">
        <f t="shared" si="131"/>
        <v>12</v>
      </c>
      <c r="D8283" s="48">
        <v>42715</v>
      </c>
      <c r="E8283" s="47">
        <v>1</v>
      </c>
      <c r="F8283" s="47">
        <v>16585</v>
      </c>
      <c r="G8283" s="47">
        <v>14578</v>
      </c>
    </row>
    <row r="8284" spans="3:7">
      <c r="C8284" s="49">
        <f t="shared" si="131"/>
        <v>12</v>
      </c>
      <c r="D8284" s="48">
        <v>42715</v>
      </c>
      <c r="E8284" s="47">
        <v>2</v>
      </c>
      <c r="F8284" s="47">
        <v>16317</v>
      </c>
      <c r="G8284" s="47">
        <v>14107</v>
      </c>
    </row>
    <row r="8285" spans="3:7">
      <c r="C8285" s="49">
        <f t="shared" si="131"/>
        <v>12</v>
      </c>
      <c r="D8285" s="48">
        <v>42715</v>
      </c>
      <c r="E8285" s="47">
        <v>3</v>
      </c>
      <c r="F8285" s="47">
        <v>16140</v>
      </c>
      <c r="G8285" s="47">
        <v>13788</v>
      </c>
    </row>
    <row r="8286" spans="3:7">
      <c r="C8286" s="49">
        <f t="shared" si="131"/>
        <v>12</v>
      </c>
      <c r="D8286" s="48">
        <v>42715</v>
      </c>
      <c r="E8286" s="47">
        <v>4</v>
      </c>
      <c r="F8286" s="47">
        <v>15958</v>
      </c>
      <c r="G8286" s="47">
        <v>13662</v>
      </c>
    </row>
    <row r="8287" spans="3:7">
      <c r="C8287" s="49">
        <f t="shared" si="131"/>
        <v>12</v>
      </c>
      <c r="D8287" s="48">
        <v>42715</v>
      </c>
      <c r="E8287" s="47">
        <v>5</v>
      </c>
      <c r="F8287" s="47">
        <v>16138</v>
      </c>
      <c r="G8287" s="47">
        <v>13692</v>
      </c>
    </row>
    <row r="8288" spans="3:7">
      <c r="C8288" s="49">
        <f t="shared" si="131"/>
        <v>12</v>
      </c>
      <c r="D8288" s="48">
        <v>42715</v>
      </c>
      <c r="E8288" s="47">
        <v>6</v>
      </c>
      <c r="F8288" s="47">
        <v>16260</v>
      </c>
      <c r="G8288" s="47">
        <v>13879</v>
      </c>
    </row>
    <row r="8289" spans="3:7">
      <c r="C8289" s="49">
        <f t="shared" si="131"/>
        <v>12</v>
      </c>
      <c r="D8289" s="48">
        <v>42715</v>
      </c>
      <c r="E8289" s="47">
        <v>7</v>
      </c>
      <c r="F8289" s="47">
        <v>16166</v>
      </c>
      <c r="G8289" s="47">
        <v>14293</v>
      </c>
    </row>
    <row r="8290" spans="3:7">
      <c r="C8290" s="49">
        <f t="shared" si="131"/>
        <v>12</v>
      </c>
      <c r="D8290" s="48">
        <v>42715</v>
      </c>
      <c r="E8290" s="47">
        <v>8</v>
      </c>
      <c r="F8290" s="47">
        <v>16794</v>
      </c>
      <c r="G8290" s="47">
        <v>14989</v>
      </c>
    </row>
    <row r="8291" spans="3:7">
      <c r="C8291" s="49">
        <f t="shared" si="131"/>
        <v>12</v>
      </c>
      <c r="D8291" s="48">
        <v>42715</v>
      </c>
      <c r="E8291" s="47">
        <v>9</v>
      </c>
      <c r="F8291" s="47">
        <v>17390</v>
      </c>
      <c r="G8291" s="47">
        <v>15648</v>
      </c>
    </row>
    <row r="8292" spans="3:7">
      <c r="C8292" s="49">
        <f t="shared" si="131"/>
        <v>12</v>
      </c>
      <c r="D8292" s="48">
        <v>42715</v>
      </c>
      <c r="E8292" s="47">
        <v>10</v>
      </c>
      <c r="F8292" s="47">
        <v>18178</v>
      </c>
      <c r="G8292" s="47">
        <v>16209</v>
      </c>
    </row>
    <row r="8293" spans="3:7">
      <c r="C8293" s="49">
        <f t="shared" si="131"/>
        <v>12</v>
      </c>
      <c r="D8293" s="48">
        <v>42715</v>
      </c>
      <c r="E8293" s="47">
        <v>11</v>
      </c>
      <c r="F8293" s="47">
        <v>18462</v>
      </c>
      <c r="G8293" s="47">
        <v>16534</v>
      </c>
    </row>
    <row r="8294" spans="3:7">
      <c r="C8294" s="49">
        <f t="shared" si="131"/>
        <v>12</v>
      </c>
      <c r="D8294" s="48">
        <v>42715</v>
      </c>
      <c r="E8294" s="47">
        <v>12</v>
      </c>
      <c r="F8294" s="47">
        <v>18462</v>
      </c>
      <c r="G8294" s="47">
        <v>16617</v>
      </c>
    </row>
    <row r="8295" spans="3:7">
      <c r="C8295" s="49">
        <f t="shared" si="131"/>
        <v>12</v>
      </c>
      <c r="D8295" s="48">
        <v>42715</v>
      </c>
      <c r="E8295" s="47">
        <v>13</v>
      </c>
      <c r="F8295" s="47">
        <v>19007</v>
      </c>
      <c r="G8295" s="47">
        <v>16721</v>
      </c>
    </row>
    <row r="8296" spans="3:7">
      <c r="C8296" s="49">
        <f t="shared" si="131"/>
        <v>12</v>
      </c>
      <c r="D8296" s="48">
        <v>42715</v>
      </c>
      <c r="E8296" s="47">
        <v>14</v>
      </c>
      <c r="F8296" s="47">
        <v>19371</v>
      </c>
      <c r="G8296" s="47">
        <v>16774</v>
      </c>
    </row>
    <row r="8297" spans="3:7">
      <c r="C8297" s="49">
        <f t="shared" si="131"/>
        <v>12</v>
      </c>
      <c r="D8297" s="48">
        <v>42715</v>
      </c>
      <c r="E8297" s="47">
        <v>15</v>
      </c>
      <c r="F8297" s="47">
        <v>19524</v>
      </c>
      <c r="G8297" s="47">
        <v>16903</v>
      </c>
    </row>
    <row r="8298" spans="3:7">
      <c r="C8298" s="49">
        <f t="shared" si="131"/>
        <v>12</v>
      </c>
      <c r="D8298" s="48">
        <v>42715</v>
      </c>
      <c r="E8298" s="47">
        <v>16</v>
      </c>
      <c r="F8298" s="47">
        <v>19643</v>
      </c>
      <c r="G8298" s="47">
        <v>17245</v>
      </c>
    </row>
    <row r="8299" spans="3:7">
      <c r="C8299" s="49">
        <f t="shared" si="131"/>
        <v>12</v>
      </c>
      <c r="D8299" s="48">
        <v>42715</v>
      </c>
      <c r="E8299" s="47">
        <v>17</v>
      </c>
      <c r="F8299" s="47">
        <v>19885</v>
      </c>
      <c r="G8299" s="47">
        <v>18131</v>
      </c>
    </row>
    <row r="8300" spans="3:7">
      <c r="C8300" s="49">
        <f t="shared" si="131"/>
        <v>12</v>
      </c>
      <c r="D8300" s="48">
        <v>42715</v>
      </c>
      <c r="E8300" s="47">
        <v>18</v>
      </c>
      <c r="F8300" s="47">
        <v>20102</v>
      </c>
      <c r="G8300" s="47">
        <v>19147</v>
      </c>
    </row>
    <row r="8301" spans="3:7">
      <c r="C8301" s="49">
        <f t="shared" si="131"/>
        <v>12</v>
      </c>
      <c r="D8301" s="48">
        <v>42715</v>
      </c>
      <c r="E8301" s="47">
        <v>19</v>
      </c>
      <c r="F8301" s="47">
        <v>20068</v>
      </c>
      <c r="G8301" s="47">
        <v>18790</v>
      </c>
    </row>
    <row r="8302" spans="3:7">
      <c r="C8302" s="49">
        <f t="shared" si="131"/>
        <v>12</v>
      </c>
      <c r="D8302" s="48">
        <v>42715</v>
      </c>
      <c r="E8302" s="47">
        <v>20</v>
      </c>
      <c r="F8302" s="47">
        <v>19486</v>
      </c>
      <c r="G8302" s="47">
        <v>18482</v>
      </c>
    </row>
    <row r="8303" spans="3:7">
      <c r="C8303" s="49">
        <f t="shared" si="131"/>
        <v>12</v>
      </c>
      <c r="D8303" s="48">
        <v>42715</v>
      </c>
      <c r="E8303" s="47">
        <v>21</v>
      </c>
      <c r="F8303" s="47">
        <v>19472</v>
      </c>
      <c r="G8303" s="47">
        <v>18087</v>
      </c>
    </row>
    <row r="8304" spans="3:7">
      <c r="C8304" s="49">
        <f t="shared" si="131"/>
        <v>12</v>
      </c>
      <c r="D8304" s="48">
        <v>42715</v>
      </c>
      <c r="E8304" s="47">
        <v>22</v>
      </c>
      <c r="F8304" s="47">
        <v>19029</v>
      </c>
      <c r="G8304" s="47">
        <v>17513</v>
      </c>
    </row>
    <row r="8305" spans="3:7">
      <c r="C8305" s="49">
        <f t="shared" si="131"/>
        <v>12</v>
      </c>
      <c r="D8305" s="48">
        <v>42715</v>
      </c>
      <c r="E8305" s="47">
        <v>23</v>
      </c>
      <c r="F8305" s="47">
        <v>18275</v>
      </c>
      <c r="G8305" s="47">
        <v>16523</v>
      </c>
    </row>
    <row r="8306" spans="3:7">
      <c r="C8306" s="49">
        <f t="shared" si="131"/>
        <v>12</v>
      </c>
      <c r="D8306" s="48">
        <v>42715</v>
      </c>
      <c r="E8306" s="47">
        <v>24</v>
      </c>
      <c r="F8306" s="47">
        <v>16751</v>
      </c>
      <c r="G8306" s="47">
        <v>15355</v>
      </c>
    </row>
    <row r="8307" spans="3:7">
      <c r="C8307" s="49">
        <f t="shared" si="131"/>
        <v>12</v>
      </c>
      <c r="D8307" s="48">
        <v>42716</v>
      </c>
      <c r="E8307" s="47">
        <v>1</v>
      </c>
      <c r="F8307" s="47">
        <v>16014</v>
      </c>
      <c r="G8307" s="47">
        <v>14606</v>
      </c>
    </row>
    <row r="8308" spans="3:7">
      <c r="C8308" s="49">
        <f t="shared" si="131"/>
        <v>12</v>
      </c>
      <c r="D8308" s="48">
        <v>42716</v>
      </c>
      <c r="E8308" s="47">
        <v>2</v>
      </c>
      <c r="F8308" s="47">
        <v>15800</v>
      </c>
      <c r="G8308" s="47">
        <v>14223</v>
      </c>
    </row>
    <row r="8309" spans="3:7">
      <c r="C8309" s="49">
        <f t="shared" si="131"/>
        <v>12</v>
      </c>
      <c r="D8309" s="48">
        <v>42716</v>
      </c>
      <c r="E8309" s="47">
        <v>3</v>
      </c>
      <c r="F8309" s="47">
        <v>16026</v>
      </c>
      <c r="G8309" s="47">
        <v>14067</v>
      </c>
    </row>
    <row r="8310" spans="3:7">
      <c r="C8310" s="49">
        <f t="shared" si="131"/>
        <v>12</v>
      </c>
      <c r="D8310" s="48">
        <v>42716</v>
      </c>
      <c r="E8310" s="47">
        <v>4</v>
      </c>
      <c r="F8310" s="47">
        <v>15789</v>
      </c>
      <c r="G8310" s="47">
        <v>14014</v>
      </c>
    </row>
    <row r="8311" spans="3:7">
      <c r="C8311" s="49">
        <f t="shared" si="131"/>
        <v>12</v>
      </c>
      <c r="D8311" s="48">
        <v>42716</v>
      </c>
      <c r="E8311" s="47">
        <v>5</v>
      </c>
      <c r="F8311" s="47">
        <v>15853</v>
      </c>
      <c r="G8311" s="47">
        <v>14092</v>
      </c>
    </row>
    <row r="8312" spans="3:7">
      <c r="C8312" s="49">
        <f t="shared" si="131"/>
        <v>12</v>
      </c>
      <c r="D8312" s="48">
        <v>42716</v>
      </c>
      <c r="E8312" s="47">
        <v>6</v>
      </c>
      <c r="F8312" s="47">
        <v>16618</v>
      </c>
      <c r="G8312" s="47">
        <v>14715</v>
      </c>
    </row>
    <row r="8313" spans="3:7">
      <c r="C8313" s="49">
        <f t="shared" si="131"/>
        <v>12</v>
      </c>
      <c r="D8313" s="48">
        <v>42716</v>
      </c>
      <c r="E8313" s="47">
        <v>7</v>
      </c>
      <c r="F8313" s="47">
        <v>17394</v>
      </c>
      <c r="G8313" s="47">
        <v>15921</v>
      </c>
    </row>
    <row r="8314" spans="3:7">
      <c r="C8314" s="49">
        <f t="shared" si="131"/>
        <v>12</v>
      </c>
      <c r="D8314" s="48">
        <v>42716</v>
      </c>
      <c r="E8314" s="47">
        <v>8</v>
      </c>
      <c r="F8314" s="47">
        <v>19142</v>
      </c>
      <c r="G8314" s="47">
        <v>17216</v>
      </c>
    </row>
    <row r="8315" spans="3:7">
      <c r="C8315" s="49">
        <f t="shared" si="131"/>
        <v>12</v>
      </c>
      <c r="D8315" s="48">
        <v>42716</v>
      </c>
      <c r="E8315" s="47">
        <v>9</v>
      </c>
      <c r="F8315" s="47">
        <v>19306</v>
      </c>
      <c r="G8315" s="47">
        <v>17308</v>
      </c>
    </row>
    <row r="8316" spans="3:7">
      <c r="C8316" s="49">
        <f t="shared" si="131"/>
        <v>12</v>
      </c>
      <c r="D8316" s="48">
        <v>42716</v>
      </c>
      <c r="E8316" s="47">
        <v>10</v>
      </c>
      <c r="F8316" s="47">
        <v>19964</v>
      </c>
      <c r="G8316" s="47">
        <v>17482</v>
      </c>
    </row>
    <row r="8317" spans="3:7">
      <c r="C8317" s="49">
        <f t="shared" si="131"/>
        <v>12</v>
      </c>
      <c r="D8317" s="48">
        <v>42716</v>
      </c>
      <c r="E8317" s="47">
        <v>11</v>
      </c>
      <c r="F8317" s="47">
        <v>20150</v>
      </c>
      <c r="G8317" s="47">
        <v>17671</v>
      </c>
    </row>
    <row r="8318" spans="3:7">
      <c r="C8318" s="49">
        <f t="shared" si="131"/>
        <v>12</v>
      </c>
      <c r="D8318" s="48">
        <v>42716</v>
      </c>
      <c r="E8318" s="47">
        <v>12</v>
      </c>
      <c r="F8318" s="47">
        <v>19912</v>
      </c>
      <c r="G8318" s="47">
        <v>17549</v>
      </c>
    </row>
    <row r="8319" spans="3:7">
      <c r="C8319" s="49">
        <f t="shared" si="131"/>
        <v>12</v>
      </c>
      <c r="D8319" s="48">
        <v>42716</v>
      </c>
      <c r="E8319" s="47">
        <v>13</v>
      </c>
      <c r="F8319" s="47">
        <v>19943</v>
      </c>
      <c r="G8319" s="47">
        <v>17516</v>
      </c>
    </row>
    <row r="8320" spans="3:7">
      <c r="C8320" s="49">
        <f t="shared" si="131"/>
        <v>12</v>
      </c>
      <c r="D8320" s="48">
        <v>42716</v>
      </c>
      <c r="E8320" s="47">
        <v>14</v>
      </c>
      <c r="F8320" s="47">
        <v>19822</v>
      </c>
      <c r="G8320" s="47">
        <v>17501</v>
      </c>
    </row>
    <row r="8321" spans="3:7">
      <c r="C8321" s="49">
        <f t="shared" si="131"/>
        <v>12</v>
      </c>
      <c r="D8321" s="48">
        <v>42716</v>
      </c>
      <c r="E8321" s="47">
        <v>15</v>
      </c>
      <c r="F8321" s="47">
        <v>19838</v>
      </c>
      <c r="G8321" s="47">
        <v>17565</v>
      </c>
    </row>
    <row r="8322" spans="3:7">
      <c r="C8322" s="49">
        <f t="shared" si="131"/>
        <v>12</v>
      </c>
      <c r="D8322" s="48">
        <v>42716</v>
      </c>
      <c r="E8322" s="47">
        <v>16</v>
      </c>
      <c r="F8322" s="47">
        <v>19793</v>
      </c>
      <c r="G8322" s="47">
        <v>17848</v>
      </c>
    </row>
    <row r="8323" spans="3:7">
      <c r="C8323" s="49">
        <f t="shared" si="131"/>
        <v>12</v>
      </c>
      <c r="D8323" s="48">
        <v>42716</v>
      </c>
      <c r="E8323" s="47">
        <v>17</v>
      </c>
      <c r="F8323" s="47">
        <v>20549</v>
      </c>
      <c r="G8323" s="47">
        <v>18581</v>
      </c>
    </row>
    <row r="8324" spans="3:7">
      <c r="C8324" s="49">
        <f t="shared" ref="C8324:C8387" si="132">MONTH(D8324)</f>
        <v>12</v>
      </c>
      <c r="D8324" s="48">
        <v>42716</v>
      </c>
      <c r="E8324" s="47">
        <v>18</v>
      </c>
      <c r="F8324" s="47">
        <v>21331</v>
      </c>
      <c r="G8324" s="47">
        <v>19605</v>
      </c>
    </row>
    <row r="8325" spans="3:7">
      <c r="C8325" s="49">
        <f t="shared" si="132"/>
        <v>12</v>
      </c>
      <c r="D8325" s="48">
        <v>42716</v>
      </c>
      <c r="E8325" s="47">
        <v>19</v>
      </c>
      <c r="F8325" s="47">
        <v>21612</v>
      </c>
      <c r="G8325" s="47">
        <v>19650</v>
      </c>
    </row>
    <row r="8326" spans="3:7">
      <c r="C8326" s="49">
        <f t="shared" si="132"/>
        <v>12</v>
      </c>
      <c r="D8326" s="48">
        <v>42716</v>
      </c>
      <c r="E8326" s="47">
        <v>20</v>
      </c>
      <c r="F8326" s="47">
        <v>21049</v>
      </c>
      <c r="G8326" s="47">
        <v>19364</v>
      </c>
    </row>
    <row r="8327" spans="3:7">
      <c r="C8327" s="49">
        <f t="shared" si="132"/>
        <v>12</v>
      </c>
      <c r="D8327" s="48">
        <v>42716</v>
      </c>
      <c r="E8327" s="47">
        <v>21</v>
      </c>
      <c r="F8327" s="47">
        <v>20488</v>
      </c>
      <c r="G8327" s="47">
        <v>18921</v>
      </c>
    </row>
    <row r="8328" spans="3:7">
      <c r="C8328" s="49">
        <f t="shared" si="132"/>
        <v>12</v>
      </c>
      <c r="D8328" s="48">
        <v>42716</v>
      </c>
      <c r="E8328" s="47">
        <v>22</v>
      </c>
      <c r="F8328" s="47">
        <v>19370</v>
      </c>
      <c r="G8328" s="47">
        <v>18249</v>
      </c>
    </row>
    <row r="8329" spans="3:7">
      <c r="C8329" s="49">
        <f t="shared" si="132"/>
        <v>12</v>
      </c>
      <c r="D8329" s="48">
        <v>42716</v>
      </c>
      <c r="E8329" s="47">
        <v>23</v>
      </c>
      <c r="F8329" s="47">
        <v>18079</v>
      </c>
      <c r="G8329" s="47">
        <v>16874</v>
      </c>
    </row>
    <row r="8330" spans="3:7">
      <c r="C8330" s="49">
        <f t="shared" si="132"/>
        <v>12</v>
      </c>
      <c r="D8330" s="48">
        <v>42716</v>
      </c>
      <c r="E8330" s="47">
        <v>24</v>
      </c>
      <c r="F8330" s="47">
        <v>16992</v>
      </c>
      <c r="G8330" s="47">
        <v>15585</v>
      </c>
    </row>
    <row r="8331" spans="3:7">
      <c r="C8331" s="49">
        <f t="shared" si="132"/>
        <v>12</v>
      </c>
      <c r="D8331" s="48">
        <v>42717</v>
      </c>
      <c r="E8331" s="47">
        <v>1</v>
      </c>
      <c r="F8331" s="47">
        <v>16289</v>
      </c>
      <c r="G8331" s="47">
        <v>14765</v>
      </c>
    </row>
    <row r="8332" spans="3:7">
      <c r="C8332" s="49">
        <f t="shared" si="132"/>
        <v>12</v>
      </c>
      <c r="D8332" s="48">
        <v>42717</v>
      </c>
      <c r="E8332" s="47">
        <v>2</v>
      </c>
      <c r="F8332" s="47">
        <v>16205</v>
      </c>
      <c r="G8332" s="47">
        <v>14394</v>
      </c>
    </row>
    <row r="8333" spans="3:7">
      <c r="C8333" s="49">
        <f t="shared" si="132"/>
        <v>12</v>
      </c>
      <c r="D8333" s="48">
        <v>42717</v>
      </c>
      <c r="E8333" s="47">
        <v>3</v>
      </c>
      <c r="F8333" s="47">
        <v>16127</v>
      </c>
      <c r="G8333" s="47">
        <v>14207</v>
      </c>
    </row>
    <row r="8334" spans="3:7">
      <c r="C8334" s="49">
        <f t="shared" si="132"/>
        <v>12</v>
      </c>
      <c r="D8334" s="48">
        <v>42717</v>
      </c>
      <c r="E8334" s="47">
        <v>4</v>
      </c>
      <c r="F8334" s="47">
        <v>16117</v>
      </c>
      <c r="G8334" s="47">
        <v>13930</v>
      </c>
    </row>
    <row r="8335" spans="3:7">
      <c r="C8335" s="49">
        <f t="shared" si="132"/>
        <v>12</v>
      </c>
      <c r="D8335" s="48">
        <v>42717</v>
      </c>
      <c r="E8335" s="47">
        <v>5</v>
      </c>
      <c r="F8335" s="47">
        <v>16340</v>
      </c>
      <c r="G8335" s="47">
        <v>14163</v>
      </c>
    </row>
    <row r="8336" spans="3:7">
      <c r="C8336" s="49">
        <f t="shared" si="132"/>
        <v>12</v>
      </c>
      <c r="D8336" s="48">
        <v>42717</v>
      </c>
      <c r="E8336" s="47">
        <v>6</v>
      </c>
      <c r="F8336" s="47">
        <v>16665</v>
      </c>
      <c r="G8336" s="47">
        <v>14734</v>
      </c>
    </row>
    <row r="8337" spans="3:7">
      <c r="C8337" s="49">
        <f t="shared" si="132"/>
        <v>12</v>
      </c>
      <c r="D8337" s="48">
        <v>42717</v>
      </c>
      <c r="E8337" s="47">
        <v>7</v>
      </c>
      <c r="F8337" s="47">
        <v>18126</v>
      </c>
      <c r="G8337" s="47">
        <v>16040</v>
      </c>
    </row>
    <row r="8338" spans="3:7">
      <c r="C8338" s="49">
        <f t="shared" si="132"/>
        <v>12</v>
      </c>
      <c r="D8338" s="48">
        <v>42717</v>
      </c>
      <c r="E8338" s="47">
        <v>8</v>
      </c>
      <c r="F8338" s="47">
        <v>19690</v>
      </c>
      <c r="G8338" s="47">
        <v>17467</v>
      </c>
    </row>
    <row r="8339" spans="3:7">
      <c r="C8339" s="49">
        <f t="shared" si="132"/>
        <v>12</v>
      </c>
      <c r="D8339" s="48">
        <v>42717</v>
      </c>
      <c r="E8339" s="47">
        <v>9</v>
      </c>
      <c r="F8339" s="47">
        <v>19917</v>
      </c>
      <c r="G8339" s="47">
        <v>17637</v>
      </c>
    </row>
    <row r="8340" spans="3:7">
      <c r="C8340" s="49">
        <f t="shared" si="132"/>
        <v>12</v>
      </c>
      <c r="D8340" s="48">
        <v>42717</v>
      </c>
      <c r="E8340" s="47">
        <v>10</v>
      </c>
      <c r="F8340" s="47">
        <v>19836</v>
      </c>
      <c r="G8340" s="47">
        <v>17727</v>
      </c>
    </row>
    <row r="8341" spans="3:7">
      <c r="C8341" s="49">
        <f t="shared" si="132"/>
        <v>12</v>
      </c>
      <c r="D8341" s="48">
        <v>42717</v>
      </c>
      <c r="E8341" s="47">
        <v>11</v>
      </c>
      <c r="F8341" s="47">
        <v>20120</v>
      </c>
      <c r="G8341" s="47">
        <v>17650</v>
      </c>
    </row>
    <row r="8342" spans="3:7">
      <c r="C8342" s="49">
        <f t="shared" si="132"/>
        <v>12</v>
      </c>
      <c r="D8342" s="48">
        <v>42717</v>
      </c>
      <c r="E8342" s="47">
        <v>12</v>
      </c>
      <c r="F8342" s="47">
        <v>19501</v>
      </c>
      <c r="G8342" s="47">
        <v>17709</v>
      </c>
    </row>
    <row r="8343" spans="3:7">
      <c r="C8343" s="49">
        <f t="shared" si="132"/>
        <v>12</v>
      </c>
      <c r="D8343" s="48">
        <v>42717</v>
      </c>
      <c r="E8343" s="47">
        <v>13</v>
      </c>
      <c r="F8343" s="47">
        <v>19400</v>
      </c>
      <c r="G8343" s="47">
        <v>17701</v>
      </c>
    </row>
    <row r="8344" spans="3:7">
      <c r="C8344" s="49">
        <f t="shared" si="132"/>
        <v>12</v>
      </c>
      <c r="D8344" s="48">
        <v>42717</v>
      </c>
      <c r="E8344" s="47">
        <v>14</v>
      </c>
      <c r="F8344" s="47">
        <v>19732</v>
      </c>
      <c r="G8344" s="47">
        <v>17832</v>
      </c>
    </row>
    <row r="8345" spans="3:7">
      <c r="C8345" s="49">
        <f t="shared" si="132"/>
        <v>12</v>
      </c>
      <c r="D8345" s="48">
        <v>42717</v>
      </c>
      <c r="E8345" s="47">
        <v>15</v>
      </c>
      <c r="F8345" s="47">
        <v>19810</v>
      </c>
      <c r="G8345" s="47">
        <v>17992</v>
      </c>
    </row>
    <row r="8346" spans="3:7">
      <c r="C8346" s="49">
        <f t="shared" si="132"/>
        <v>12</v>
      </c>
      <c r="D8346" s="48">
        <v>42717</v>
      </c>
      <c r="E8346" s="47">
        <v>16</v>
      </c>
      <c r="F8346" s="47">
        <v>19909</v>
      </c>
      <c r="G8346" s="47">
        <v>18150</v>
      </c>
    </row>
    <row r="8347" spans="3:7">
      <c r="C8347" s="49">
        <f t="shared" si="132"/>
        <v>12</v>
      </c>
      <c r="D8347" s="48">
        <v>42717</v>
      </c>
      <c r="E8347" s="47">
        <v>17</v>
      </c>
      <c r="F8347" s="47">
        <v>20049</v>
      </c>
      <c r="G8347" s="47">
        <v>18889</v>
      </c>
    </row>
    <row r="8348" spans="3:7">
      <c r="C8348" s="49">
        <f t="shared" si="132"/>
        <v>12</v>
      </c>
      <c r="D8348" s="48">
        <v>42717</v>
      </c>
      <c r="E8348" s="47">
        <v>18</v>
      </c>
      <c r="F8348" s="47">
        <v>21314</v>
      </c>
      <c r="G8348" s="47">
        <v>19715</v>
      </c>
    </row>
    <row r="8349" spans="3:7">
      <c r="C8349" s="49">
        <f t="shared" si="132"/>
        <v>12</v>
      </c>
      <c r="D8349" s="48">
        <v>42717</v>
      </c>
      <c r="E8349" s="47">
        <v>19</v>
      </c>
      <c r="F8349" s="47">
        <v>21260</v>
      </c>
      <c r="G8349" s="47">
        <v>19468</v>
      </c>
    </row>
    <row r="8350" spans="3:7">
      <c r="C8350" s="49">
        <f t="shared" si="132"/>
        <v>12</v>
      </c>
      <c r="D8350" s="48">
        <v>42717</v>
      </c>
      <c r="E8350" s="47">
        <v>20</v>
      </c>
      <c r="F8350" s="47">
        <v>21123</v>
      </c>
      <c r="G8350" s="47">
        <v>19141</v>
      </c>
    </row>
    <row r="8351" spans="3:7">
      <c r="C8351" s="49">
        <f t="shared" si="132"/>
        <v>12</v>
      </c>
      <c r="D8351" s="48">
        <v>42717</v>
      </c>
      <c r="E8351" s="47">
        <v>21</v>
      </c>
      <c r="F8351" s="47">
        <v>21137</v>
      </c>
      <c r="G8351" s="47">
        <v>19087</v>
      </c>
    </row>
    <row r="8352" spans="3:7">
      <c r="C8352" s="49">
        <f t="shared" si="132"/>
        <v>12</v>
      </c>
      <c r="D8352" s="48">
        <v>42717</v>
      </c>
      <c r="E8352" s="47">
        <v>22</v>
      </c>
      <c r="F8352" s="47">
        <v>20290</v>
      </c>
      <c r="G8352" s="47">
        <v>18486</v>
      </c>
    </row>
    <row r="8353" spans="3:7">
      <c r="C8353" s="49">
        <f t="shared" si="132"/>
        <v>12</v>
      </c>
      <c r="D8353" s="48">
        <v>42717</v>
      </c>
      <c r="E8353" s="47">
        <v>23</v>
      </c>
      <c r="F8353" s="47">
        <v>18956</v>
      </c>
      <c r="G8353" s="47">
        <v>17264</v>
      </c>
    </row>
    <row r="8354" spans="3:7">
      <c r="C8354" s="49">
        <f t="shared" si="132"/>
        <v>12</v>
      </c>
      <c r="D8354" s="48">
        <v>42717</v>
      </c>
      <c r="E8354" s="47">
        <v>24</v>
      </c>
      <c r="F8354" s="47">
        <v>17758</v>
      </c>
      <c r="G8354" s="47">
        <v>15910</v>
      </c>
    </row>
    <row r="8355" spans="3:7">
      <c r="C8355" s="49">
        <f t="shared" si="132"/>
        <v>12</v>
      </c>
      <c r="D8355" s="48">
        <v>42718</v>
      </c>
      <c r="E8355" s="47">
        <v>1</v>
      </c>
      <c r="F8355" s="47">
        <v>17159</v>
      </c>
      <c r="G8355" s="47">
        <v>15181</v>
      </c>
    </row>
    <row r="8356" spans="3:7">
      <c r="C8356" s="49">
        <f t="shared" si="132"/>
        <v>12</v>
      </c>
      <c r="D8356" s="48">
        <v>42718</v>
      </c>
      <c r="E8356" s="47">
        <v>2</v>
      </c>
      <c r="F8356" s="47">
        <v>16460</v>
      </c>
      <c r="G8356" s="47">
        <v>14755</v>
      </c>
    </row>
    <row r="8357" spans="3:7">
      <c r="C8357" s="49">
        <f t="shared" si="132"/>
        <v>12</v>
      </c>
      <c r="D8357" s="48">
        <v>42718</v>
      </c>
      <c r="E8357" s="47">
        <v>3</v>
      </c>
      <c r="F8357" s="47">
        <v>16113</v>
      </c>
      <c r="G8357" s="47">
        <v>14531</v>
      </c>
    </row>
    <row r="8358" spans="3:7">
      <c r="C8358" s="49">
        <f t="shared" si="132"/>
        <v>12</v>
      </c>
      <c r="D8358" s="48">
        <v>42718</v>
      </c>
      <c r="E8358" s="47">
        <v>4</v>
      </c>
      <c r="F8358" s="47">
        <v>16068</v>
      </c>
      <c r="G8358" s="47">
        <v>14413</v>
      </c>
    </row>
    <row r="8359" spans="3:7">
      <c r="C8359" s="49">
        <f t="shared" si="132"/>
        <v>12</v>
      </c>
      <c r="D8359" s="48">
        <v>42718</v>
      </c>
      <c r="E8359" s="47">
        <v>5</v>
      </c>
      <c r="F8359" s="47">
        <v>16464</v>
      </c>
      <c r="G8359" s="47">
        <v>14552</v>
      </c>
    </row>
    <row r="8360" spans="3:7">
      <c r="C8360" s="49">
        <f t="shared" si="132"/>
        <v>12</v>
      </c>
      <c r="D8360" s="48">
        <v>42718</v>
      </c>
      <c r="E8360" s="47">
        <v>6</v>
      </c>
      <c r="F8360" s="47">
        <v>17242</v>
      </c>
      <c r="G8360" s="47">
        <v>15216</v>
      </c>
    </row>
    <row r="8361" spans="3:7">
      <c r="C8361" s="49">
        <f t="shared" si="132"/>
        <v>12</v>
      </c>
      <c r="D8361" s="48">
        <v>42718</v>
      </c>
      <c r="E8361" s="47">
        <v>7</v>
      </c>
      <c r="F8361" s="47">
        <v>18580</v>
      </c>
      <c r="G8361" s="47">
        <v>16719</v>
      </c>
    </row>
    <row r="8362" spans="3:7">
      <c r="C8362" s="49">
        <f t="shared" si="132"/>
        <v>12</v>
      </c>
      <c r="D8362" s="48">
        <v>42718</v>
      </c>
      <c r="E8362" s="47">
        <v>8</v>
      </c>
      <c r="F8362" s="47">
        <v>19712</v>
      </c>
      <c r="G8362" s="47">
        <v>18138</v>
      </c>
    </row>
    <row r="8363" spans="3:7">
      <c r="C8363" s="49">
        <f t="shared" si="132"/>
        <v>12</v>
      </c>
      <c r="D8363" s="48">
        <v>42718</v>
      </c>
      <c r="E8363" s="47">
        <v>9</v>
      </c>
      <c r="F8363" s="47">
        <v>20263</v>
      </c>
      <c r="G8363" s="47">
        <v>18205</v>
      </c>
    </row>
    <row r="8364" spans="3:7">
      <c r="C8364" s="49">
        <f t="shared" si="132"/>
        <v>12</v>
      </c>
      <c r="D8364" s="48">
        <v>42718</v>
      </c>
      <c r="E8364" s="47">
        <v>10</v>
      </c>
      <c r="F8364" s="47">
        <v>20344</v>
      </c>
      <c r="G8364" s="47">
        <v>18062</v>
      </c>
    </row>
    <row r="8365" spans="3:7">
      <c r="C8365" s="49">
        <f t="shared" si="132"/>
        <v>12</v>
      </c>
      <c r="D8365" s="48">
        <v>42718</v>
      </c>
      <c r="E8365" s="47">
        <v>11</v>
      </c>
      <c r="F8365" s="47">
        <v>20405</v>
      </c>
      <c r="G8365" s="47">
        <v>17887</v>
      </c>
    </row>
    <row r="8366" spans="3:7">
      <c r="C8366" s="49">
        <f t="shared" si="132"/>
        <v>12</v>
      </c>
      <c r="D8366" s="48">
        <v>42718</v>
      </c>
      <c r="E8366" s="47">
        <v>12</v>
      </c>
      <c r="F8366" s="47">
        <v>20142</v>
      </c>
      <c r="G8366" s="47">
        <v>17594</v>
      </c>
    </row>
    <row r="8367" spans="3:7">
      <c r="C8367" s="49">
        <f t="shared" si="132"/>
        <v>12</v>
      </c>
      <c r="D8367" s="48">
        <v>42718</v>
      </c>
      <c r="E8367" s="47">
        <v>13</v>
      </c>
      <c r="F8367" s="47">
        <v>20049</v>
      </c>
      <c r="G8367" s="47">
        <v>17422</v>
      </c>
    </row>
    <row r="8368" spans="3:7">
      <c r="C8368" s="49">
        <f t="shared" si="132"/>
        <v>12</v>
      </c>
      <c r="D8368" s="48">
        <v>42718</v>
      </c>
      <c r="E8368" s="47">
        <v>14</v>
      </c>
      <c r="F8368" s="47">
        <v>20016</v>
      </c>
      <c r="G8368" s="47">
        <v>17679</v>
      </c>
    </row>
    <row r="8369" spans="3:7">
      <c r="C8369" s="49">
        <f t="shared" si="132"/>
        <v>12</v>
      </c>
      <c r="D8369" s="48">
        <v>42718</v>
      </c>
      <c r="E8369" s="47">
        <v>15</v>
      </c>
      <c r="F8369" s="47">
        <v>20277</v>
      </c>
      <c r="G8369" s="47">
        <v>17902</v>
      </c>
    </row>
    <row r="8370" spans="3:7">
      <c r="C8370" s="49">
        <f t="shared" si="132"/>
        <v>12</v>
      </c>
      <c r="D8370" s="48">
        <v>42718</v>
      </c>
      <c r="E8370" s="47">
        <v>16</v>
      </c>
      <c r="F8370" s="47">
        <v>20513</v>
      </c>
      <c r="G8370" s="47">
        <v>18310</v>
      </c>
    </row>
    <row r="8371" spans="3:7">
      <c r="C8371" s="49">
        <f t="shared" si="132"/>
        <v>12</v>
      </c>
      <c r="D8371" s="48">
        <v>42718</v>
      </c>
      <c r="E8371" s="47">
        <v>17</v>
      </c>
      <c r="F8371" s="47">
        <v>21136</v>
      </c>
      <c r="G8371" s="47">
        <v>19203</v>
      </c>
    </row>
    <row r="8372" spans="3:7">
      <c r="C8372" s="49">
        <f t="shared" si="132"/>
        <v>12</v>
      </c>
      <c r="D8372" s="48">
        <v>42718</v>
      </c>
      <c r="E8372" s="47">
        <v>18</v>
      </c>
      <c r="F8372" s="47">
        <v>22451</v>
      </c>
      <c r="G8372" s="47">
        <v>20301</v>
      </c>
    </row>
    <row r="8373" spans="3:7">
      <c r="C8373" s="49">
        <f t="shared" si="132"/>
        <v>12</v>
      </c>
      <c r="D8373" s="48">
        <v>42718</v>
      </c>
      <c r="E8373" s="47">
        <v>19</v>
      </c>
      <c r="F8373" s="47">
        <v>22214</v>
      </c>
      <c r="G8373" s="47">
        <v>20159</v>
      </c>
    </row>
    <row r="8374" spans="3:7">
      <c r="C8374" s="49">
        <f t="shared" si="132"/>
        <v>12</v>
      </c>
      <c r="D8374" s="48">
        <v>42718</v>
      </c>
      <c r="E8374" s="47">
        <v>20</v>
      </c>
      <c r="F8374" s="47">
        <v>22088</v>
      </c>
      <c r="G8374" s="47">
        <v>20012</v>
      </c>
    </row>
    <row r="8375" spans="3:7">
      <c r="C8375" s="49">
        <f t="shared" si="132"/>
        <v>12</v>
      </c>
      <c r="D8375" s="48">
        <v>42718</v>
      </c>
      <c r="E8375" s="47">
        <v>21</v>
      </c>
      <c r="F8375" s="47">
        <v>22029</v>
      </c>
      <c r="G8375" s="47">
        <v>19798</v>
      </c>
    </row>
    <row r="8376" spans="3:7">
      <c r="C8376" s="49">
        <f t="shared" si="132"/>
        <v>12</v>
      </c>
      <c r="D8376" s="48">
        <v>42718</v>
      </c>
      <c r="E8376" s="47">
        <v>22</v>
      </c>
      <c r="F8376" s="47">
        <v>21168</v>
      </c>
      <c r="G8376" s="47">
        <v>18958</v>
      </c>
    </row>
    <row r="8377" spans="3:7">
      <c r="C8377" s="49">
        <f t="shared" si="132"/>
        <v>12</v>
      </c>
      <c r="D8377" s="48">
        <v>42718</v>
      </c>
      <c r="E8377" s="47">
        <v>23</v>
      </c>
      <c r="F8377" s="47">
        <v>19849</v>
      </c>
      <c r="G8377" s="47">
        <v>17651</v>
      </c>
    </row>
    <row r="8378" spans="3:7">
      <c r="C8378" s="49">
        <f t="shared" si="132"/>
        <v>12</v>
      </c>
      <c r="D8378" s="48">
        <v>42718</v>
      </c>
      <c r="E8378" s="47">
        <v>24</v>
      </c>
      <c r="F8378" s="47">
        <v>18244</v>
      </c>
      <c r="G8378" s="47">
        <v>16384</v>
      </c>
    </row>
    <row r="8379" spans="3:7">
      <c r="C8379" s="49">
        <f t="shared" si="132"/>
        <v>12</v>
      </c>
      <c r="D8379" s="48">
        <v>42719</v>
      </c>
      <c r="E8379" s="47">
        <v>1</v>
      </c>
      <c r="F8379" s="47">
        <v>17847</v>
      </c>
      <c r="G8379" s="47">
        <v>15695</v>
      </c>
    </row>
    <row r="8380" spans="3:7">
      <c r="C8380" s="49">
        <f t="shared" si="132"/>
        <v>12</v>
      </c>
      <c r="D8380" s="48">
        <v>42719</v>
      </c>
      <c r="E8380" s="47">
        <v>2</v>
      </c>
      <c r="F8380" s="47">
        <v>17504</v>
      </c>
      <c r="G8380" s="47">
        <v>15317</v>
      </c>
    </row>
    <row r="8381" spans="3:7">
      <c r="C8381" s="49">
        <f t="shared" si="132"/>
        <v>12</v>
      </c>
      <c r="D8381" s="48">
        <v>42719</v>
      </c>
      <c r="E8381" s="47">
        <v>3</v>
      </c>
      <c r="F8381" s="47">
        <v>17333</v>
      </c>
      <c r="G8381" s="47">
        <v>15122</v>
      </c>
    </row>
    <row r="8382" spans="3:7">
      <c r="C8382" s="49">
        <f t="shared" si="132"/>
        <v>12</v>
      </c>
      <c r="D8382" s="48">
        <v>42719</v>
      </c>
      <c r="E8382" s="47">
        <v>4</v>
      </c>
      <c r="F8382" s="47">
        <v>17265</v>
      </c>
      <c r="G8382" s="47">
        <v>15065</v>
      </c>
    </row>
    <row r="8383" spans="3:7">
      <c r="C8383" s="49">
        <f t="shared" si="132"/>
        <v>12</v>
      </c>
      <c r="D8383" s="48">
        <v>42719</v>
      </c>
      <c r="E8383" s="47">
        <v>5</v>
      </c>
      <c r="F8383" s="47">
        <v>17773</v>
      </c>
      <c r="G8383" s="47">
        <v>15248</v>
      </c>
    </row>
    <row r="8384" spans="3:7">
      <c r="C8384" s="49">
        <f t="shared" si="132"/>
        <v>12</v>
      </c>
      <c r="D8384" s="48">
        <v>42719</v>
      </c>
      <c r="E8384" s="47">
        <v>6</v>
      </c>
      <c r="F8384" s="47">
        <v>18528</v>
      </c>
      <c r="G8384" s="47">
        <v>15837</v>
      </c>
    </row>
    <row r="8385" spans="3:7">
      <c r="C8385" s="49">
        <f t="shared" si="132"/>
        <v>12</v>
      </c>
      <c r="D8385" s="48">
        <v>42719</v>
      </c>
      <c r="E8385" s="47">
        <v>7</v>
      </c>
      <c r="F8385" s="47">
        <v>20055</v>
      </c>
      <c r="G8385" s="47">
        <v>17277</v>
      </c>
    </row>
    <row r="8386" spans="3:7">
      <c r="C8386" s="49">
        <f t="shared" si="132"/>
        <v>12</v>
      </c>
      <c r="D8386" s="48">
        <v>42719</v>
      </c>
      <c r="E8386" s="47">
        <v>8</v>
      </c>
      <c r="F8386" s="47">
        <v>20845</v>
      </c>
      <c r="G8386" s="47">
        <v>18733</v>
      </c>
    </row>
    <row r="8387" spans="3:7">
      <c r="C8387" s="49">
        <f t="shared" si="132"/>
        <v>12</v>
      </c>
      <c r="D8387" s="48">
        <v>42719</v>
      </c>
      <c r="E8387" s="47">
        <v>9</v>
      </c>
      <c r="F8387" s="47">
        <v>21313</v>
      </c>
      <c r="G8387" s="47">
        <v>18848</v>
      </c>
    </row>
    <row r="8388" spans="3:7">
      <c r="C8388" s="49">
        <f t="shared" ref="C8388:C8451" si="133">MONTH(D8388)</f>
        <v>12</v>
      </c>
      <c r="D8388" s="48">
        <v>42719</v>
      </c>
      <c r="E8388" s="47">
        <v>10</v>
      </c>
      <c r="F8388" s="47">
        <v>21407</v>
      </c>
      <c r="G8388" s="47">
        <v>18626</v>
      </c>
    </row>
    <row r="8389" spans="3:7">
      <c r="C8389" s="49">
        <f t="shared" si="133"/>
        <v>12</v>
      </c>
      <c r="D8389" s="48">
        <v>42719</v>
      </c>
      <c r="E8389" s="47">
        <v>11</v>
      </c>
      <c r="F8389" s="47">
        <v>21010</v>
      </c>
      <c r="G8389" s="47">
        <v>18534</v>
      </c>
    </row>
    <row r="8390" spans="3:7">
      <c r="C8390" s="49">
        <f t="shared" si="133"/>
        <v>12</v>
      </c>
      <c r="D8390" s="48">
        <v>42719</v>
      </c>
      <c r="E8390" s="47">
        <v>12</v>
      </c>
      <c r="F8390" s="47">
        <v>21013</v>
      </c>
      <c r="G8390" s="47">
        <v>18521</v>
      </c>
    </row>
    <row r="8391" spans="3:7">
      <c r="C8391" s="49">
        <f t="shared" si="133"/>
        <v>12</v>
      </c>
      <c r="D8391" s="48">
        <v>42719</v>
      </c>
      <c r="E8391" s="47">
        <v>13</v>
      </c>
      <c r="F8391" s="47">
        <v>21026</v>
      </c>
      <c r="G8391" s="47">
        <v>18445</v>
      </c>
    </row>
    <row r="8392" spans="3:7">
      <c r="C8392" s="49">
        <f t="shared" si="133"/>
        <v>12</v>
      </c>
      <c r="D8392" s="48">
        <v>42719</v>
      </c>
      <c r="E8392" s="47">
        <v>14</v>
      </c>
      <c r="F8392" s="47">
        <v>21477</v>
      </c>
      <c r="G8392" s="47">
        <v>18578</v>
      </c>
    </row>
    <row r="8393" spans="3:7">
      <c r="C8393" s="49">
        <f t="shared" si="133"/>
        <v>12</v>
      </c>
      <c r="D8393" s="48">
        <v>42719</v>
      </c>
      <c r="E8393" s="47">
        <v>15</v>
      </c>
      <c r="F8393" s="47">
        <v>21357</v>
      </c>
      <c r="G8393" s="47">
        <v>18638</v>
      </c>
    </row>
    <row r="8394" spans="3:7">
      <c r="C8394" s="49">
        <f t="shared" si="133"/>
        <v>12</v>
      </c>
      <c r="D8394" s="48">
        <v>42719</v>
      </c>
      <c r="E8394" s="47">
        <v>16</v>
      </c>
      <c r="F8394" s="47">
        <v>21575</v>
      </c>
      <c r="G8394" s="47">
        <v>18822</v>
      </c>
    </row>
    <row r="8395" spans="3:7">
      <c r="C8395" s="49">
        <f t="shared" si="133"/>
        <v>12</v>
      </c>
      <c r="D8395" s="48">
        <v>42719</v>
      </c>
      <c r="E8395" s="47">
        <v>17</v>
      </c>
      <c r="F8395" s="47">
        <v>21629</v>
      </c>
      <c r="G8395" s="47">
        <v>19656</v>
      </c>
    </row>
    <row r="8396" spans="3:7">
      <c r="C8396" s="49">
        <f t="shared" si="133"/>
        <v>12</v>
      </c>
      <c r="D8396" s="48">
        <v>42719</v>
      </c>
      <c r="E8396" s="47">
        <v>18</v>
      </c>
      <c r="F8396" s="47">
        <v>22682</v>
      </c>
      <c r="G8396" s="47">
        <v>20688</v>
      </c>
    </row>
    <row r="8397" spans="3:7">
      <c r="C8397" s="49">
        <f t="shared" si="133"/>
        <v>12</v>
      </c>
      <c r="D8397" s="48">
        <v>42719</v>
      </c>
      <c r="E8397" s="47">
        <v>19</v>
      </c>
      <c r="F8397" s="47">
        <v>22706</v>
      </c>
      <c r="G8397" s="47">
        <v>20620</v>
      </c>
    </row>
    <row r="8398" spans="3:7">
      <c r="C8398" s="49">
        <f t="shared" si="133"/>
        <v>12</v>
      </c>
      <c r="D8398" s="48">
        <v>42719</v>
      </c>
      <c r="E8398" s="47">
        <v>20</v>
      </c>
      <c r="F8398" s="47">
        <v>22811</v>
      </c>
      <c r="G8398" s="47">
        <v>20486</v>
      </c>
    </row>
    <row r="8399" spans="3:7">
      <c r="C8399" s="49">
        <f t="shared" si="133"/>
        <v>12</v>
      </c>
      <c r="D8399" s="48">
        <v>42719</v>
      </c>
      <c r="E8399" s="47">
        <v>21</v>
      </c>
      <c r="F8399" s="47">
        <v>22599</v>
      </c>
      <c r="G8399" s="47">
        <v>20219</v>
      </c>
    </row>
    <row r="8400" spans="3:7">
      <c r="C8400" s="49">
        <f t="shared" si="133"/>
        <v>12</v>
      </c>
      <c r="D8400" s="48">
        <v>42719</v>
      </c>
      <c r="E8400" s="47">
        <v>22</v>
      </c>
      <c r="F8400" s="47">
        <v>21852</v>
      </c>
      <c r="G8400" s="47">
        <v>19599</v>
      </c>
    </row>
    <row r="8401" spans="3:7">
      <c r="C8401" s="49">
        <f t="shared" si="133"/>
        <v>12</v>
      </c>
      <c r="D8401" s="48">
        <v>42719</v>
      </c>
      <c r="E8401" s="47">
        <v>23</v>
      </c>
      <c r="F8401" s="47">
        <v>20263</v>
      </c>
      <c r="G8401" s="47">
        <v>18079</v>
      </c>
    </row>
    <row r="8402" spans="3:7">
      <c r="C8402" s="49">
        <f t="shared" si="133"/>
        <v>12</v>
      </c>
      <c r="D8402" s="48">
        <v>42719</v>
      </c>
      <c r="E8402" s="47">
        <v>24</v>
      </c>
      <c r="F8402" s="47">
        <v>19209</v>
      </c>
      <c r="G8402" s="47">
        <v>16858</v>
      </c>
    </row>
    <row r="8403" spans="3:7">
      <c r="C8403" s="49">
        <f t="shared" si="133"/>
        <v>12</v>
      </c>
      <c r="D8403" s="48">
        <v>42720</v>
      </c>
      <c r="E8403" s="47">
        <v>1</v>
      </c>
      <c r="F8403" s="47">
        <v>18413</v>
      </c>
      <c r="G8403" s="47">
        <v>16175</v>
      </c>
    </row>
    <row r="8404" spans="3:7">
      <c r="C8404" s="49">
        <f t="shared" si="133"/>
        <v>12</v>
      </c>
      <c r="D8404" s="48">
        <v>42720</v>
      </c>
      <c r="E8404" s="47">
        <v>2</v>
      </c>
      <c r="F8404" s="47">
        <v>18205</v>
      </c>
      <c r="G8404" s="47">
        <v>15793</v>
      </c>
    </row>
    <row r="8405" spans="3:7">
      <c r="C8405" s="49">
        <f t="shared" si="133"/>
        <v>12</v>
      </c>
      <c r="D8405" s="48">
        <v>42720</v>
      </c>
      <c r="E8405" s="47">
        <v>3</v>
      </c>
      <c r="F8405" s="47">
        <v>17910</v>
      </c>
      <c r="G8405" s="47">
        <v>15518</v>
      </c>
    </row>
    <row r="8406" spans="3:7">
      <c r="C8406" s="49">
        <f t="shared" si="133"/>
        <v>12</v>
      </c>
      <c r="D8406" s="48">
        <v>42720</v>
      </c>
      <c r="E8406" s="47">
        <v>4</v>
      </c>
      <c r="F8406" s="47">
        <v>17966</v>
      </c>
      <c r="G8406" s="47">
        <v>15420</v>
      </c>
    </row>
    <row r="8407" spans="3:7">
      <c r="C8407" s="49">
        <f t="shared" si="133"/>
        <v>12</v>
      </c>
      <c r="D8407" s="48">
        <v>42720</v>
      </c>
      <c r="E8407" s="47">
        <v>5</v>
      </c>
      <c r="F8407" s="47">
        <v>18091</v>
      </c>
      <c r="G8407" s="47">
        <v>15539</v>
      </c>
    </row>
    <row r="8408" spans="3:7">
      <c r="C8408" s="49">
        <f t="shared" si="133"/>
        <v>12</v>
      </c>
      <c r="D8408" s="48">
        <v>42720</v>
      </c>
      <c r="E8408" s="47">
        <v>6</v>
      </c>
      <c r="F8408" s="47">
        <v>18796</v>
      </c>
      <c r="G8408" s="47">
        <v>16180</v>
      </c>
    </row>
    <row r="8409" spans="3:7">
      <c r="C8409" s="49">
        <f t="shared" si="133"/>
        <v>12</v>
      </c>
      <c r="D8409" s="48">
        <v>42720</v>
      </c>
      <c r="E8409" s="47">
        <v>7</v>
      </c>
      <c r="F8409" s="47">
        <v>20156</v>
      </c>
      <c r="G8409" s="47">
        <v>17483</v>
      </c>
    </row>
    <row r="8410" spans="3:7">
      <c r="C8410" s="49">
        <f t="shared" si="133"/>
        <v>12</v>
      </c>
      <c r="D8410" s="48">
        <v>42720</v>
      </c>
      <c r="E8410" s="47">
        <v>8</v>
      </c>
      <c r="F8410" s="47">
        <v>21699</v>
      </c>
      <c r="G8410" s="47">
        <v>18865</v>
      </c>
    </row>
    <row r="8411" spans="3:7">
      <c r="C8411" s="49">
        <f t="shared" si="133"/>
        <v>12</v>
      </c>
      <c r="D8411" s="48">
        <v>42720</v>
      </c>
      <c r="E8411" s="47">
        <v>9</v>
      </c>
      <c r="F8411" s="47">
        <v>22236</v>
      </c>
      <c r="G8411" s="47">
        <v>19188</v>
      </c>
    </row>
    <row r="8412" spans="3:7">
      <c r="C8412" s="49">
        <f t="shared" si="133"/>
        <v>12</v>
      </c>
      <c r="D8412" s="48">
        <v>42720</v>
      </c>
      <c r="E8412" s="47">
        <v>10</v>
      </c>
      <c r="F8412" s="47">
        <v>21561</v>
      </c>
      <c r="G8412" s="47">
        <v>18757</v>
      </c>
    </row>
    <row r="8413" spans="3:7">
      <c r="C8413" s="49">
        <f t="shared" si="133"/>
        <v>12</v>
      </c>
      <c r="D8413" s="48">
        <v>42720</v>
      </c>
      <c r="E8413" s="47">
        <v>11</v>
      </c>
      <c r="F8413" s="47">
        <v>21430</v>
      </c>
      <c r="G8413" s="47">
        <v>18564</v>
      </c>
    </row>
    <row r="8414" spans="3:7">
      <c r="C8414" s="49">
        <f t="shared" si="133"/>
        <v>12</v>
      </c>
      <c r="D8414" s="48">
        <v>42720</v>
      </c>
      <c r="E8414" s="47">
        <v>12</v>
      </c>
      <c r="F8414" s="47">
        <v>20695</v>
      </c>
      <c r="G8414" s="47">
        <v>18418</v>
      </c>
    </row>
    <row r="8415" spans="3:7">
      <c r="C8415" s="49">
        <f t="shared" si="133"/>
        <v>12</v>
      </c>
      <c r="D8415" s="48">
        <v>42720</v>
      </c>
      <c r="E8415" s="47">
        <v>13</v>
      </c>
      <c r="F8415" s="47">
        <v>20657</v>
      </c>
      <c r="G8415" s="47">
        <v>18046</v>
      </c>
    </row>
    <row r="8416" spans="3:7">
      <c r="C8416" s="49">
        <f t="shared" si="133"/>
        <v>12</v>
      </c>
      <c r="D8416" s="48">
        <v>42720</v>
      </c>
      <c r="E8416" s="47">
        <v>14</v>
      </c>
      <c r="F8416" s="47">
        <v>20733</v>
      </c>
      <c r="G8416" s="47">
        <v>18038</v>
      </c>
    </row>
    <row r="8417" spans="3:7">
      <c r="C8417" s="49">
        <f t="shared" si="133"/>
        <v>12</v>
      </c>
      <c r="D8417" s="48">
        <v>42720</v>
      </c>
      <c r="E8417" s="47">
        <v>15</v>
      </c>
      <c r="F8417" s="47">
        <v>21298</v>
      </c>
      <c r="G8417" s="47">
        <v>18521</v>
      </c>
    </row>
    <row r="8418" spans="3:7">
      <c r="C8418" s="49">
        <f t="shared" si="133"/>
        <v>12</v>
      </c>
      <c r="D8418" s="48">
        <v>42720</v>
      </c>
      <c r="E8418" s="47">
        <v>16</v>
      </c>
      <c r="F8418" s="47">
        <v>21334</v>
      </c>
      <c r="G8418" s="47">
        <v>18766</v>
      </c>
    </row>
    <row r="8419" spans="3:7">
      <c r="C8419" s="49">
        <f t="shared" si="133"/>
        <v>12</v>
      </c>
      <c r="D8419" s="48">
        <v>42720</v>
      </c>
      <c r="E8419" s="47">
        <v>17</v>
      </c>
      <c r="F8419" s="47">
        <v>22046</v>
      </c>
      <c r="G8419" s="47">
        <v>19590</v>
      </c>
    </row>
    <row r="8420" spans="3:7">
      <c r="C8420" s="49">
        <f t="shared" si="133"/>
        <v>12</v>
      </c>
      <c r="D8420" s="48">
        <v>42720</v>
      </c>
      <c r="E8420" s="47">
        <v>18</v>
      </c>
      <c r="F8420" s="47">
        <v>22000</v>
      </c>
      <c r="G8420" s="47">
        <v>20253</v>
      </c>
    </row>
    <row r="8421" spans="3:7">
      <c r="C8421" s="49">
        <f t="shared" si="133"/>
        <v>12</v>
      </c>
      <c r="D8421" s="48">
        <v>42720</v>
      </c>
      <c r="E8421" s="47">
        <v>19</v>
      </c>
      <c r="F8421" s="47">
        <v>21925</v>
      </c>
      <c r="G8421" s="47">
        <v>19772</v>
      </c>
    </row>
    <row r="8422" spans="3:7">
      <c r="C8422" s="49">
        <f t="shared" si="133"/>
        <v>12</v>
      </c>
      <c r="D8422" s="48">
        <v>42720</v>
      </c>
      <c r="E8422" s="47">
        <v>20</v>
      </c>
      <c r="F8422" s="47">
        <v>21895</v>
      </c>
      <c r="G8422" s="47">
        <v>19606</v>
      </c>
    </row>
    <row r="8423" spans="3:7">
      <c r="C8423" s="49">
        <f t="shared" si="133"/>
        <v>12</v>
      </c>
      <c r="D8423" s="48">
        <v>42720</v>
      </c>
      <c r="E8423" s="47">
        <v>21</v>
      </c>
      <c r="F8423" s="47">
        <v>22398</v>
      </c>
      <c r="G8423" s="47">
        <v>19409</v>
      </c>
    </row>
    <row r="8424" spans="3:7">
      <c r="C8424" s="49">
        <f t="shared" si="133"/>
        <v>12</v>
      </c>
      <c r="D8424" s="48">
        <v>42720</v>
      </c>
      <c r="E8424" s="47">
        <v>22</v>
      </c>
      <c r="F8424" s="47">
        <v>22154</v>
      </c>
      <c r="G8424" s="47">
        <v>19047</v>
      </c>
    </row>
    <row r="8425" spans="3:7">
      <c r="C8425" s="49">
        <f t="shared" si="133"/>
        <v>12</v>
      </c>
      <c r="D8425" s="48">
        <v>42720</v>
      </c>
      <c r="E8425" s="47">
        <v>23</v>
      </c>
      <c r="F8425" s="47">
        <v>20659</v>
      </c>
      <c r="G8425" s="47">
        <v>17908</v>
      </c>
    </row>
    <row r="8426" spans="3:7">
      <c r="C8426" s="49">
        <f t="shared" si="133"/>
        <v>12</v>
      </c>
      <c r="D8426" s="48">
        <v>42720</v>
      </c>
      <c r="E8426" s="47">
        <v>24</v>
      </c>
      <c r="F8426" s="47">
        <v>19058</v>
      </c>
      <c r="G8426" s="47">
        <v>16473</v>
      </c>
    </row>
    <row r="8427" spans="3:7">
      <c r="C8427" s="49">
        <f t="shared" si="133"/>
        <v>12</v>
      </c>
      <c r="D8427" s="48">
        <v>42721</v>
      </c>
      <c r="E8427" s="47">
        <v>1</v>
      </c>
      <c r="F8427" s="47">
        <v>17827</v>
      </c>
      <c r="G8427" s="47">
        <v>15477</v>
      </c>
    </row>
    <row r="8428" spans="3:7">
      <c r="C8428" s="49">
        <f t="shared" si="133"/>
        <v>12</v>
      </c>
      <c r="D8428" s="48">
        <v>42721</v>
      </c>
      <c r="E8428" s="47">
        <v>2</v>
      </c>
      <c r="F8428" s="47">
        <v>16987</v>
      </c>
      <c r="G8428" s="47">
        <v>14924</v>
      </c>
    </row>
    <row r="8429" spans="3:7">
      <c r="C8429" s="49">
        <f t="shared" si="133"/>
        <v>12</v>
      </c>
      <c r="D8429" s="48">
        <v>42721</v>
      </c>
      <c r="E8429" s="47">
        <v>3</v>
      </c>
      <c r="F8429" s="47">
        <v>17165</v>
      </c>
      <c r="G8429" s="47">
        <v>14557</v>
      </c>
    </row>
    <row r="8430" spans="3:7">
      <c r="C8430" s="49">
        <f t="shared" si="133"/>
        <v>12</v>
      </c>
      <c r="D8430" s="48">
        <v>42721</v>
      </c>
      <c r="E8430" s="47">
        <v>4</v>
      </c>
      <c r="F8430" s="47">
        <v>17537</v>
      </c>
      <c r="G8430" s="47">
        <v>14583</v>
      </c>
    </row>
    <row r="8431" spans="3:7">
      <c r="C8431" s="49">
        <f t="shared" si="133"/>
        <v>12</v>
      </c>
      <c r="D8431" s="48">
        <v>42721</v>
      </c>
      <c r="E8431" s="47">
        <v>5</v>
      </c>
      <c r="F8431" s="47">
        <v>17366</v>
      </c>
      <c r="G8431" s="47">
        <v>14609</v>
      </c>
    </row>
    <row r="8432" spans="3:7">
      <c r="C8432" s="49">
        <f t="shared" si="133"/>
        <v>12</v>
      </c>
      <c r="D8432" s="48">
        <v>42721</v>
      </c>
      <c r="E8432" s="47">
        <v>6</v>
      </c>
      <c r="F8432" s="47">
        <v>17518</v>
      </c>
      <c r="G8432" s="47">
        <v>14789</v>
      </c>
    </row>
    <row r="8433" spans="3:7">
      <c r="C8433" s="49">
        <f t="shared" si="133"/>
        <v>12</v>
      </c>
      <c r="D8433" s="48">
        <v>42721</v>
      </c>
      <c r="E8433" s="47">
        <v>7</v>
      </c>
      <c r="F8433" s="47">
        <v>18114</v>
      </c>
      <c r="G8433" s="47">
        <v>15353</v>
      </c>
    </row>
    <row r="8434" spans="3:7">
      <c r="C8434" s="49">
        <f t="shared" si="133"/>
        <v>12</v>
      </c>
      <c r="D8434" s="48">
        <v>42721</v>
      </c>
      <c r="E8434" s="47">
        <v>8</v>
      </c>
      <c r="F8434" s="47">
        <v>18596</v>
      </c>
      <c r="G8434" s="47">
        <v>16131</v>
      </c>
    </row>
    <row r="8435" spans="3:7">
      <c r="C8435" s="49">
        <f t="shared" si="133"/>
        <v>12</v>
      </c>
      <c r="D8435" s="48">
        <v>42721</v>
      </c>
      <c r="E8435" s="47">
        <v>9</v>
      </c>
      <c r="F8435" s="47">
        <v>19512</v>
      </c>
      <c r="G8435" s="47">
        <v>16746</v>
      </c>
    </row>
    <row r="8436" spans="3:7">
      <c r="C8436" s="49">
        <f t="shared" si="133"/>
        <v>12</v>
      </c>
      <c r="D8436" s="48">
        <v>42721</v>
      </c>
      <c r="E8436" s="47">
        <v>10</v>
      </c>
      <c r="F8436" s="47">
        <v>19754</v>
      </c>
      <c r="G8436" s="47">
        <v>17309</v>
      </c>
    </row>
    <row r="8437" spans="3:7">
      <c r="C8437" s="49">
        <f t="shared" si="133"/>
        <v>12</v>
      </c>
      <c r="D8437" s="48">
        <v>42721</v>
      </c>
      <c r="E8437" s="47">
        <v>11</v>
      </c>
      <c r="F8437" s="47">
        <v>19566</v>
      </c>
      <c r="G8437" s="47">
        <v>17720</v>
      </c>
    </row>
    <row r="8438" spans="3:7">
      <c r="C8438" s="49">
        <f t="shared" si="133"/>
        <v>12</v>
      </c>
      <c r="D8438" s="48">
        <v>42721</v>
      </c>
      <c r="E8438" s="47">
        <v>12</v>
      </c>
      <c r="F8438" s="47">
        <v>19872</v>
      </c>
      <c r="G8438" s="47">
        <v>17822</v>
      </c>
    </row>
    <row r="8439" spans="3:7">
      <c r="C8439" s="49">
        <f t="shared" si="133"/>
        <v>12</v>
      </c>
      <c r="D8439" s="48">
        <v>42721</v>
      </c>
      <c r="E8439" s="47">
        <v>13</v>
      </c>
      <c r="F8439" s="47">
        <v>19641</v>
      </c>
      <c r="G8439" s="47">
        <v>17762</v>
      </c>
    </row>
    <row r="8440" spans="3:7">
      <c r="C8440" s="49">
        <f t="shared" si="133"/>
        <v>12</v>
      </c>
      <c r="D8440" s="48">
        <v>42721</v>
      </c>
      <c r="E8440" s="47">
        <v>14</v>
      </c>
      <c r="F8440" s="47">
        <v>19337</v>
      </c>
      <c r="G8440" s="47">
        <v>17583</v>
      </c>
    </row>
    <row r="8441" spans="3:7">
      <c r="C8441" s="49">
        <f t="shared" si="133"/>
        <v>12</v>
      </c>
      <c r="D8441" s="48">
        <v>42721</v>
      </c>
      <c r="E8441" s="47">
        <v>15</v>
      </c>
      <c r="F8441" s="47">
        <v>18847</v>
      </c>
      <c r="G8441" s="47">
        <v>17477</v>
      </c>
    </row>
    <row r="8442" spans="3:7">
      <c r="C8442" s="49">
        <f t="shared" si="133"/>
        <v>12</v>
      </c>
      <c r="D8442" s="48">
        <v>42721</v>
      </c>
      <c r="E8442" s="47">
        <v>16</v>
      </c>
      <c r="F8442" s="47">
        <v>18765</v>
      </c>
      <c r="G8442" s="47">
        <v>17643</v>
      </c>
    </row>
    <row r="8443" spans="3:7">
      <c r="C8443" s="49">
        <f t="shared" si="133"/>
        <v>12</v>
      </c>
      <c r="D8443" s="48">
        <v>42721</v>
      </c>
      <c r="E8443" s="47">
        <v>17</v>
      </c>
      <c r="F8443" s="47">
        <v>19382</v>
      </c>
      <c r="G8443" s="47">
        <v>18329</v>
      </c>
    </row>
    <row r="8444" spans="3:7">
      <c r="C8444" s="49">
        <f t="shared" si="133"/>
        <v>12</v>
      </c>
      <c r="D8444" s="48">
        <v>42721</v>
      </c>
      <c r="E8444" s="47">
        <v>18</v>
      </c>
      <c r="F8444" s="47">
        <v>20430</v>
      </c>
      <c r="G8444" s="47">
        <v>19124</v>
      </c>
    </row>
    <row r="8445" spans="3:7">
      <c r="C8445" s="49">
        <f t="shared" si="133"/>
        <v>12</v>
      </c>
      <c r="D8445" s="48">
        <v>42721</v>
      </c>
      <c r="E8445" s="47">
        <v>19</v>
      </c>
      <c r="F8445" s="47">
        <v>20074</v>
      </c>
      <c r="G8445" s="47">
        <v>18894</v>
      </c>
    </row>
    <row r="8446" spans="3:7">
      <c r="C8446" s="49">
        <f t="shared" si="133"/>
        <v>12</v>
      </c>
      <c r="D8446" s="48">
        <v>42721</v>
      </c>
      <c r="E8446" s="47">
        <v>20</v>
      </c>
      <c r="F8446" s="47">
        <v>19969</v>
      </c>
      <c r="G8446" s="47">
        <v>18430</v>
      </c>
    </row>
    <row r="8447" spans="3:7">
      <c r="C8447" s="49">
        <f t="shared" si="133"/>
        <v>12</v>
      </c>
      <c r="D8447" s="48">
        <v>42721</v>
      </c>
      <c r="E8447" s="47">
        <v>21</v>
      </c>
      <c r="F8447" s="47">
        <v>19547</v>
      </c>
      <c r="G8447" s="47">
        <v>17833</v>
      </c>
    </row>
    <row r="8448" spans="3:7">
      <c r="C8448" s="49">
        <f t="shared" si="133"/>
        <v>12</v>
      </c>
      <c r="D8448" s="48">
        <v>42721</v>
      </c>
      <c r="E8448" s="47">
        <v>22</v>
      </c>
      <c r="F8448" s="47">
        <v>18654</v>
      </c>
      <c r="G8448" s="47">
        <v>17239</v>
      </c>
    </row>
    <row r="8449" spans="3:7">
      <c r="C8449" s="49">
        <f t="shared" si="133"/>
        <v>12</v>
      </c>
      <c r="D8449" s="48">
        <v>42721</v>
      </c>
      <c r="E8449" s="47">
        <v>23</v>
      </c>
      <c r="F8449" s="47">
        <v>18238</v>
      </c>
      <c r="G8449" s="47">
        <v>16472</v>
      </c>
    </row>
    <row r="8450" spans="3:7">
      <c r="C8450" s="49">
        <f t="shared" si="133"/>
        <v>12</v>
      </c>
      <c r="D8450" s="48">
        <v>42721</v>
      </c>
      <c r="E8450" s="47">
        <v>24</v>
      </c>
      <c r="F8450" s="47">
        <v>17164</v>
      </c>
      <c r="G8450" s="47">
        <v>15536</v>
      </c>
    </row>
    <row r="8451" spans="3:7">
      <c r="C8451" s="49">
        <f t="shared" si="133"/>
        <v>12</v>
      </c>
      <c r="D8451" s="48">
        <v>42722</v>
      </c>
      <c r="E8451" s="47">
        <v>1</v>
      </c>
      <c r="F8451" s="47">
        <v>16622</v>
      </c>
      <c r="G8451" s="47">
        <v>14754</v>
      </c>
    </row>
    <row r="8452" spans="3:7">
      <c r="C8452" s="49">
        <f t="shared" ref="C8452:C8515" si="134">MONTH(D8452)</f>
        <v>12</v>
      </c>
      <c r="D8452" s="48">
        <v>42722</v>
      </c>
      <c r="E8452" s="47">
        <v>2</v>
      </c>
      <c r="F8452" s="47">
        <v>16049</v>
      </c>
      <c r="G8452" s="47">
        <v>14279</v>
      </c>
    </row>
    <row r="8453" spans="3:7">
      <c r="C8453" s="49">
        <f t="shared" si="134"/>
        <v>12</v>
      </c>
      <c r="D8453" s="48">
        <v>42722</v>
      </c>
      <c r="E8453" s="47">
        <v>3</v>
      </c>
      <c r="F8453" s="47">
        <v>15854</v>
      </c>
      <c r="G8453" s="47">
        <v>13876</v>
      </c>
    </row>
    <row r="8454" spans="3:7">
      <c r="C8454" s="49">
        <f t="shared" si="134"/>
        <v>12</v>
      </c>
      <c r="D8454" s="48">
        <v>42722</v>
      </c>
      <c r="E8454" s="47">
        <v>4</v>
      </c>
      <c r="F8454" s="47">
        <v>15579</v>
      </c>
      <c r="G8454" s="47">
        <v>13715</v>
      </c>
    </row>
    <row r="8455" spans="3:7">
      <c r="C8455" s="49">
        <f t="shared" si="134"/>
        <v>12</v>
      </c>
      <c r="D8455" s="48">
        <v>42722</v>
      </c>
      <c r="E8455" s="47">
        <v>5</v>
      </c>
      <c r="F8455" s="47">
        <v>16083</v>
      </c>
      <c r="G8455" s="47">
        <v>13582</v>
      </c>
    </row>
    <row r="8456" spans="3:7">
      <c r="C8456" s="49">
        <f t="shared" si="134"/>
        <v>12</v>
      </c>
      <c r="D8456" s="48">
        <v>42722</v>
      </c>
      <c r="E8456" s="47">
        <v>6</v>
      </c>
      <c r="F8456" s="47">
        <v>16337</v>
      </c>
      <c r="G8456" s="47">
        <v>13799</v>
      </c>
    </row>
    <row r="8457" spans="3:7">
      <c r="C8457" s="49">
        <f t="shared" si="134"/>
        <v>12</v>
      </c>
      <c r="D8457" s="48">
        <v>42722</v>
      </c>
      <c r="E8457" s="47">
        <v>7</v>
      </c>
      <c r="F8457" s="47">
        <v>16553</v>
      </c>
      <c r="G8457" s="47">
        <v>14203</v>
      </c>
    </row>
    <row r="8458" spans="3:7">
      <c r="C8458" s="49">
        <f t="shared" si="134"/>
        <v>12</v>
      </c>
      <c r="D8458" s="48">
        <v>42722</v>
      </c>
      <c r="E8458" s="47">
        <v>8</v>
      </c>
      <c r="F8458" s="47">
        <v>17427</v>
      </c>
      <c r="G8458" s="47">
        <v>14992</v>
      </c>
    </row>
    <row r="8459" spans="3:7">
      <c r="C8459" s="49">
        <f t="shared" si="134"/>
        <v>12</v>
      </c>
      <c r="D8459" s="48">
        <v>42722</v>
      </c>
      <c r="E8459" s="47">
        <v>9</v>
      </c>
      <c r="F8459" s="47">
        <v>18564</v>
      </c>
      <c r="G8459" s="47">
        <v>15804</v>
      </c>
    </row>
    <row r="8460" spans="3:7">
      <c r="C8460" s="49">
        <f t="shared" si="134"/>
        <v>12</v>
      </c>
      <c r="D8460" s="48">
        <v>42722</v>
      </c>
      <c r="E8460" s="47">
        <v>10</v>
      </c>
      <c r="F8460" s="47">
        <v>19236</v>
      </c>
      <c r="G8460" s="47">
        <v>16432</v>
      </c>
    </row>
    <row r="8461" spans="3:7">
      <c r="C8461" s="49">
        <f t="shared" si="134"/>
        <v>12</v>
      </c>
      <c r="D8461" s="48">
        <v>42722</v>
      </c>
      <c r="E8461" s="47">
        <v>11</v>
      </c>
      <c r="F8461" s="47">
        <v>19375</v>
      </c>
      <c r="G8461" s="47">
        <v>16710</v>
      </c>
    </row>
    <row r="8462" spans="3:7">
      <c r="C8462" s="49">
        <f t="shared" si="134"/>
        <v>12</v>
      </c>
      <c r="D8462" s="48">
        <v>42722</v>
      </c>
      <c r="E8462" s="47">
        <v>12</v>
      </c>
      <c r="F8462" s="47">
        <v>19175</v>
      </c>
      <c r="G8462" s="47">
        <v>16795</v>
      </c>
    </row>
    <row r="8463" spans="3:7">
      <c r="C8463" s="49">
        <f t="shared" si="134"/>
        <v>12</v>
      </c>
      <c r="D8463" s="48">
        <v>42722</v>
      </c>
      <c r="E8463" s="47">
        <v>13</v>
      </c>
      <c r="F8463" s="47">
        <v>19021</v>
      </c>
      <c r="G8463" s="47">
        <v>16723</v>
      </c>
    </row>
    <row r="8464" spans="3:7">
      <c r="C8464" s="49">
        <f t="shared" si="134"/>
        <v>12</v>
      </c>
      <c r="D8464" s="48">
        <v>42722</v>
      </c>
      <c r="E8464" s="47">
        <v>14</v>
      </c>
      <c r="F8464" s="47">
        <v>19167</v>
      </c>
      <c r="G8464" s="47">
        <v>16631</v>
      </c>
    </row>
    <row r="8465" spans="3:7">
      <c r="C8465" s="49">
        <f t="shared" si="134"/>
        <v>12</v>
      </c>
      <c r="D8465" s="48">
        <v>42722</v>
      </c>
      <c r="E8465" s="47">
        <v>15</v>
      </c>
      <c r="F8465" s="47">
        <v>19218</v>
      </c>
      <c r="G8465" s="47">
        <v>16672</v>
      </c>
    </row>
    <row r="8466" spans="3:7">
      <c r="C8466" s="49">
        <f t="shared" si="134"/>
        <v>12</v>
      </c>
      <c r="D8466" s="48">
        <v>42722</v>
      </c>
      <c r="E8466" s="47">
        <v>16</v>
      </c>
      <c r="F8466" s="47">
        <v>19759</v>
      </c>
      <c r="G8466" s="47">
        <v>16988</v>
      </c>
    </row>
    <row r="8467" spans="3:7">
      <c r="C8467" s="49">
        <f t="shared" si="134"/>
        <v>12</v>
      </c>
      <c r="D8467" s="48">
        <v>42722</v>
      </c>
      <c r="E8467" s="47">
        <v>17</v>
      </c>
      <c r="F8467" s="47">
        <v>20585</v>
      </c>
      <c r="G8467" s="47">
        <v>18051</v>
      </c>
    </row>
    <row r="8468" spans="3:7">
      <c r="C8468" s="49">
        <f t="shared" si="134"/>
        <v>12</v>
      </c>
      <c r="D8468" s="48">
        <v>42722</v>
      </c>
      <c r="E8468" s="47">
        <v>18</v>
      </c>
      <c r="F8468" s="47">
        <v>22033</v>
      </c>
      <c r="G8468" s="47">
        <v>19513</v>
      </c>
    </row>
    <row r="8469" spans="3:7">
      <c r="C8469" s="49">
        <f t="shared" si="134"/>
        <v>12</v>
      </c>
      <c r="D8469" s="48">
        <v>42722</v>
      </c>
      <c r="E8469" s="47">
        <v>19</v>
      </c>
      <c r="F8469" s="47">
        <v>21593</v>
      </c>
      <c r="G8469" s="47">
        <v>19421</v>
      </c>
    </row>
    <row r="8470" spans="3:7">
      <c r="C8470" s="49">
        <f t="shared" si="134"/>
        <v>12</v>
      </c>
      <c r="D8470" s="48">
        <v>42722</v>
      </c>
      <c r="E8470" s="47">
        <v>20</v>
      </c>
      <c r="F8470" s="47">
        <v>21079</v>
      </c>
      <c r="G8470" s="47">
        <v>19184</v>
      </c>
    </row>
    <row r="8471" spans="3:7">
      <c r="C8471" s="49">
        <f t="shared" si="134"/>
        <v>12</v>
      </c>
      <c r="D8471" s="48">
        <v>42722</v>
      </c>
      <c r="E8471" s="47">
        <v>21</v>
      </c>
      <c r="F8471" s="47">
        <v>21118</v>
      </c>
      <c r="G8471" s="47">
        <v>18987</v>
      </c>
    </row>
    <row r="8472" spans="3:7">
      <c r="C8472" s="49">
        <f t="shared" si="134"/>
        <v>12</v>
      </c>
      <c r="D8472" s="48">
        <v>42722</v>
      </c>
      <c r="E8472" s="47">
        <v>22</v>
      </c>
      <c r="F8472" s="47">
        <v>20529</v>
      </c>
      <c r="G8472" s="47">
        <v>18419</v>
      </c>
    </row>
    <row r="8473" spans="3:7">
      <c r="C8473" s="49">
        <f t="shared" si="134"/>
        <v>12</v>
      </c>
      <c r="D8473" s="48">
        <v>42722</v>
      </c>
      <c r="E8473" s="47">
        <v>23</v>
      </c>
      <c r="F8473" s="47">
        <v>19102</v>
      </c>
      <c r="G8473" s="47">
        <v>17509</v>
      </c>
    </row>
    <row r="8474" spans="3:7">
      <c r="C8474" s="49">
        <f t="shared" si="134"/>
        <v>12</v>
      </c>
      <c r="D8474" s="48">
        <v>42722</v>
      </c>
      <c r="E8474" s="47">
        <v>24</v>
      </c>
      <c r="F8474" s="47">
        <v>18178</v>
      </c>
      <c r="G8474" s="47">
        <v>16406</v>
      </c>
    </row>
    <row r="8475" spans="3:7">
      <c r="C8475" s="49">
        <f t="shared" si="134"/>
        <v>12</v>
      </c>
      <c r="D8475" s="48">
        <v>42723</v>
      </c>
      <c r="E8475" s="47">
        <v>1</v>
      </c>
      <c r="F8475" s="47">
        <v>17917</v>
      </c>
      <c r="G8475" s="47">
        <v>15670</v>
      </c>
    </row>
    <row r="8476" spans="3:7">
      <c r="C8476" s="49">
        <f t="shared" si="134"/>
        <v>12</v>
      </c>
      <c r="D8476" s="48">
        <v>42723</v>
      </c>
      <c r="E8476" s="47">
        <v>2</v>
      </c>
      <c r="F8476" s="47">
        <v>17513</v>
      </c>
      <c r="G8476" s="47">
        <v>15307</v>
      </c>
    </row>
    <row r="8477" spans="3:7">
      <c r="C8477" s="49">
        <f t="shared" si="134"/>
        <v>12</v>
      </c>
      <c r="D8477" s="48">
        <v>42723</v>
      </c>
      <c r="E8477" s="47">
        <v>3</v>
      </c>
      <c r="F8477" s="47">
        <v>16845</v>
      </c>
      <c r="G8477" s="47">
        <v>15193</v>
      </c>
    </row>
    <row r="8478" spans="3:7">
      <c r="C8478" s="49">
        <f t="shared" si="134"/>
        <v>12</v>
      </c>
      <c r="D8478" s="48">
        <v>42723</v>
      </c>
      <c r="E8478" s="47">
        <v>4</v>
      </c>
      <c r="F8478" s="47">
        <v>16983</v>
      </c>
      <c r="G8478" s="47">
        <v>15159</v>
      </c>
    </row>
    <row r="8479" spans="3:7">
      <c r="C8479" s="49">
        <f t="shared" si="134"/>
        <v>12</v>
      </c>
      <c r="D8479" s="48">
        <v>42723</v>
      </c>
      <c r="E8479" s="47">
        <v>5</v>
      </c>
      <c r="F8479" s="47">
        <v>17341</v>
      </c>
      <c r="G8479" s="47">
        <v>15305</v>
      </c>
    </row>
    <row r="8480" spans="3:7">
      <c r="C8480" s="49">
        <f t="shared" si="134"/>
        <v>12</v>
      </c>
      <c r="D8480" s="48">
        <v>42723</v>
      </c>
      <c r="E8480" s="47">
        <v>6</v>
      </c>
      <c r="F8480" s="47">
        <v>18387</v>
      </c>
      <c r="G8480" s="47">
        <v>15921</v>
      </c>
    </row>
    <row r="8481" spans="3:7">
      <c r="C8481" s="49">
        <f t="shared" si="134"/>
        <v>12</v>
      </c>
      <c r="D8481" s="48">
        <v>42723</v>
      </c>
      <c r="E8481" s="47">
        <v>7</v>
      </c>
      <c r="F8481" s="47">
        <v>19841</v>
      </c>
      <c r="G8481" s="47">
        <v>17330</v>
      </c>
    </row>
    <row r="8482" spans="3:7">
      <c r="C8482" s="49">
        <f t="shared" si="134"/>
        <v>12</v>
      </c>
      <c r="D8482" s="48">
        <v>42723</v>
      </c>
      <c r="E8482" s="47">
        <v>8</v>
      </c>
      <c r="F8482" s="47">
        <v>21189</v>
      </c>
      <c r="G8482" s="47">
        <v>18841</v>
      </c>
    </row>
    <row r="8483" spans="3:7">
      <c r="C8483" s="49">
        <f t="shared" si="134"/>
        <v>12</v>
      </c>
      <c r="D8483" s="48">
        <v>42723</v>
      </c>
      <c r="E8483" s="47">
        <v>9</v>
      </c>
      <c r="F8483" s="47">
        <v>21456</v>
      </c>
      <c r="G8483" s="47">
        <v>19077</v>
      </c>
    </row>
    <row r="8484" spans="3:7">
      <c r="C8484" s="49">
        <f t="shared" si="134"/>
        <v>12</v>
      </c>
      <c r="D8484" s="48">
        <v>42723</v>
      </c>
      <c r="E8484" s="47">
        <v>10</v>
      </c>
      <c r="F8484" s="47">
        <v>21727</v>
      </c>
      <c r="G8484" s="47">
        <v>19059</v>
      </c>
    </row>
    <row r="8485" spans="3:7">
      <c r="C8485" s="49">
        <f t="shared" si="134"/>
        <v>12</v>
      </c>
      <c r="D8485" s="48">
        <v>42723</v>
      </c>
      <c r="E8485" s="47">
        <v>11</v>
      </c>
      <c r="F8485" s="47">
        <v>21091</v>
      </c>
      <c r="G8485" s="47">
        <v>18751</v>
      </c>
    </row>
    <row r="8486" spans="3:7">
      <c r="C8486" s="49">
        <f t="shared" si="134"/>
        <v>12</v>
      </c>
      <c r="D8486" s="48">
        <v>42723</v>
      </c>
      <c r="E8486" s="47">
        <v>12</v>
      </c>
      <c r="F8486" s="47">
        <v>21071</v>
      </c>
      <c r="G8486" s="47">
        <v>18679</v>
      </c>
    </row>
    <row r="8487" spans="3:7">
      <c r="C8487" s="49">
        <f t="shared" si="134"/>
        <v>12</v>
      </c>
      <c r="D8487" s="48">
        <v>42723</v>
      </c>
      <c r="E8487" s="47">
        <v>13</v>
      </c>
      <c r="F8487" s="47">
        <v>21048</v>
      </c>
      <c r="G8487" s="47">
        <v>18556</v>
      </c>
    </row>
    <row r="8488" spans="3:7">
      <c r="C8488" s="49">
        <f t="shared" si="134"/>
        <v>12</v>
      </c>
      <c r="D8488" s="48">
        <v>42723</v>
      </c>
      <c r="E8488" s="47">
        <v>14</v>
      </c>
      <c r="F8488" s="47">
        <v>21316</v>
      </c>
      <c r="G8488" s="47">
        <v>18429</v>
      </c>
    </row>
    <row r="8489" spans="3:7">
      <c r="C8489" s="49">
        <f t="shared" si="134"/>
        <v>12</v>
      </c>
      <c r="D8489" s="48">
        <v>42723</v>
      </c>
      <c r="E8489" s="47">
        <v>15</v>
      </c>
      <c r="F8489" s="47">
        <v>20812</v>
      </c>
      <c r="G8489" s="47">
        <v>18386</v>
      </c>
    </row>
    <row r="8490" spans="3:7">
      <c r="C8490" s="49">
        <f t="shared" si="134"/>
        <v>12</v>
      </c>
      <c r="D8490" s="48">
        <v>42723</v>
      </c>
      <c r="E8490" s="47">
        <v>16</v>
      </c>
      <c r="F8490" s="47">
        <v>21133</v>
      </c>
      <c r="G8490" s="47">
        <v>18664</v>
      </c>
    </row>
    <row r="8491" spans="3:7">
      <c r="C8491" s="49">
        <f t="shared" si="134"/>
        <v>12</v>
      </c>
      <c r="D8491" s="48">
        <v>42723</v>
      </c>
      <c r="E8491" s="47">
        <v>17</v>
      </c>
      <c r="F8491" s="47">
        <v>22288</v>
      </c>
      <c r="G8491" s="47">
        <v>19531</v>
      </c>
    </row>
    <row r="8492" spans="3:7">
      <c r="C8492" s="49">
        <f t="shared" si="134"/>
        <v>12</v>
      </c>
      <c r="D8492" s="48">
        <v>42723</v>
      </c>
      <c r="E8492" s="47">
        <v>18</v>
      </c>
      <c r="F8492" s="47">
        <v>23441</v>
      </c>
      <c r="G8492" s="47">
        <v>20682</v>
      </c>
    </row>
    <row r="8493" spans="3:7">
      <c r="C8493" s="49">
        <f t="shared" si="134"/>
        <v>12</v>
      </c>
      <c r="D8493" s="48">
        <v>42723</v>
      </c>
      <c r="E8493" s="47">
        <v>19</v>
      </c>
      <c r="F8493" s="47">
        <v>23779</v>
      </c>
      <c r="G8493" s="47">
        <v>20637</v>
      </c>
    </row>
    <row r="8494" spans="3:7">
      <c r="C8494" s="49">
        <f t="shared" si="134"/>
        <v>12</v>
      </c>
      <c r="D8494" s="48">
        <v>42723</v>
      </c>
      <c r="E8494" s="47">
        <v>20</v>
      </c>
      <c r="F8494" s="47">
        <v>23400</v>
      </c>
      <c r="G8494" s="47">
        <v>20446</v>
      </c>
    </row>
    <row r="8495" spans="3:7">
      <c r="C8495" s="49">
        <f t="shared" si="134"/>
        <v>12</v>
      </c>
      <c r="D8495" s="48">
        <v>42723</v>
      </c>
      <c r="E8495" s="47">
        <v>21</v>
      </c>
      <c r="F8495" s="47">
        <v>23353</v>
      </c>
      <c r="G8495" s="47">
        <v>19974</v>
      </c>
    </row>
    <row r="8496" spans="3:7">
      <c r="C8496" s="49">
        <f t="shared" si="134"/>
        <v>12</v>
      </c>
      <c r="D8496" s="48">
        <v>42723</v>
      </c>
      <c r="E8496" s="47">
        <v>22</v>
      </c>
      <c r="F8496" s="47">
        <v>22718</v>
      </c>
      <c r="G8496" s="47">
        <v>19260</v>
      </c>
    </row>
    <row r="8497" spans="3:7">
      <c r="C8497" s="49">
        <f t="shared" si="134"/>
        <v>12</v>
      </c>
      <c r="D8497" s="48">
        <v>42723</v>
      </c>
      <c r="E8497" s="47">
        <v>23</v>
      </c>
      <c r="F8497" s="47">
        <v>20663</v>
      </c>
      <c r="G8497" s="47">
        <v>18069</v>
      </c>
    </row>
    <row r="8498" spans="3:7">
      <c r="C8498" s="49">
        <f t="shared" si="134"/>
        <v>12</v>
      </c>
      <c r="D8498" s="48">
        <v>42723</v>
      </c>
      <c r="E8498" s="47">
        <v>24</v>
      </c>
      <c r="F8498" s="47">
        <v>19511</v>
      </c>
      <c r="G8498" s="47">
        <v>16779</v>
      </c>
    </row>
    <row r="8499" spans="3:7">
      <c r="C8499" s="49">
        <f t="shared" si="134"/>
        <v>12</v>
      </c>
      <c r="D8499" s="48">
        <v>42724</v>
      </c>
      <c r="E8499" s="47">
        <v>1</v>
      </c>
      <c r="F8499" s="47">
        <v>18400</v>
      </c>
      <c r="G8499" s="47">
        <v>15815</v>
      </c>
    </row>
    <row r="8500" spans="3:7">
      <c r="C8500" s="49">
        <f t="shared" si="134"/>
        <v>12</v>
      </c>
      <c r="D8500" s="48">
        <v>42724</v>
      </c>
      <c r="E8500" s="47">
        <v>2</v>
      </c>
      <c r="F8500" s="47">
        <v>18222</v>
      </c>
      <c r="G8500" s="47">
        <v>15292</v>
      </c>
    </row>
    <row r="8501" spans="3:7">
      <c r="C8501" s="49">
        <f t="shared" si="134"/>
        <v>12</v>
      </c>
      <c r="D8501" s="48">
        <v>42724</v>
      </c>
      <c r="E8501" s="47">
        <v>3</v>
      </c>
      <c r="F8501" s="47">
        <v>18228</v>
      </c>
      <c r="G8501" s="47">
        <v>15017</v>
      </c>
    </row>
    <row r="8502" spans="3:7">
      <c r="C8502" s="49">
        <f t="shared" si="134"/>
        <v>12</v>
      </c>
      <c r="D8502" s="48">
        <v>42724</v>
      </c>
      <c r="E8502" s="47">
        <v>4</v>
      </c>
      <c r="F8502" s="47">
        <v>18281</v>
      </c>
      <c r="G8502" s="47">
        <v>14917</v>
      </c>
    </row>
    <row r="8503" spans="3:7">
      <c r="C8503" s="49">
        <f t="shared" si="134"/>
        <v>12</v>
      </c>
      <c r="D8503" s="48">
        <v>42724</v>
      </c>
      <c r="E8503" s="47">
        <v>5</v>
      </c>
      <c r="F8503" s="47">
        <v>18184</v>
      </c>
      <c r="G8503" s="47">
        <v>14996</v>
      </c>
    </row>
    <row r="8504" spans="3:7">
      <c r="C8504" s="49">
        <f t="shared" si="134"/>
        <v>12</v>
      </c>
      <c r="D8504" s="48">
        <v>42724</v>
      </c>
      <c r="E8504" s="47">
        <v>6</v>
      </c>
      <c r="F8504" s="47">
        <v>18626</v>
      </c>
      <c r="G8504" s="47">
        <v>15521</v>
      </c>
    </row>
    <row r="8505" spans="3:7">
      <c r="C8505" s="49">
        <f t="shared" si="134"/>
        <v>12</v>
      </c>
      <c r="D8505" s="48">
        <v>42724</v>
      </c>
      <c r="E8505" s="47">
        <v>7</v>
      </c>
      <c r="F8505" s="47">
        <v>19249</v>
      </c>
      <c r="G8505" s="47">
        <v>16769</v>
      </c>
    </row>
    <row r="8506" spans="3:7">
      <c r="C8506" s="49">
        <f t="shared" si="134"/>
        <v>12</v>
      </c>
      <c r="D8506" s="48">
        <v>42724</v>
      </c>
      <c r="E8506" s="47">
        <v>8</v>
      </c>
      <c r="F8506" s="47">
        <v>20995</v>
      </c>
      <c r="G8506" s="47">
        <v>18250</v>
      </c>
    </row>
    <row r="8507" spans="3:7">
      <c r="C8507" s="49">
        <f t="shared" si="134"/>
        <v>12</v>
      </c>
      <c r="D8507" s="48">
        <v>42724</v>
      </c>
      <c r="E8507" s="47">
        <v>9</v>
      </c>
      <c r="F8507" s="47">
        <v>20853</v>
      </c>
      <c r="G8507" s="47">
        <v>18270</v>
      </c>
    </row>
    <row r="8508" spans="3:7">
      <c r="C8508" s="49">
        <f t="shared" si="134"/>
        <v>12</v>
      </c>
      <c r="D8508" s="48">
        <v>42724</v>
      </c>
      <c r="E8508" s="47">
        <v>10</v>
      </c>
      <c r="F8508" s="47">
        <v>21011</v>
      </c>
      <c r="G8508" s="47">
        <v>18288</v>
      </c>
    </row>
    <row r="8509" spans="3:7">
      <c r="C8509" s="49">
        <f t="shared" si="134"/>
        <v>12</v>
      </c>
      <c r="D8509" s="48">
        <v>42724</v>
      </c>
      <c r="E8509" s="47">
        <v>11</v>
      </c>
      <c r="F8509" s="47">
        <v>21123</v>
      </c>
      <c r="G8509" s="47">
        <v>18160</v>
      </c>
    </row>
    <row r="8510" spans="3:7">
      <c r="C8510" s="49">
        <f t="shared" si="134"/>
        <v>12</v>
      </c>
      <c r="D8510" s="48">
        <v>42724</v>
      </c>
      <c r="E8510" s="47">
        <v>12</v>
      </c>
      <c r="F8510" s="47">
        <v>20808</v>
      </c>
      <c r="G8510" s="47">
        <v>18116</v>
      </c>
    </row>
    <row r="8511" spans="3:7">
      <c r="C8511" s="49">
        <f t="shared" si="134"/>
        <v>12</v>
      </c>
      <c r="D8511" s="48">
        <v>42724</v>
      </c>
      <c r="E8511" s="47">
        <v>13</v>
      </c>
      <c r="F8511" s="47">
        <v>20528</v>
      </c>
      <c r="G8511" s="47">
        <v>18045</v>
      </c>
    </row>
    <row r="8512" spans="3:7">
      <c r="C8512" s="49">
        <f t="shared" si="134"/>
        <v>12</v>
      </c>
      <c r="D8512" s="48">
        <v>42724</v>
      </c>
      <c r="E8512" s="47">
        <v>14</v>
      </c>
      <c r="F8512" s="47">
        <v>20437</v>
      </c>
      <c r="G8512" s="47">
        <v>17925</v>
      </c>
    </row>
    <row r="8513" spans="3:7">
      <c r="C8513" s="49">
        <f t="shared" si="134"/>
        <v>12</v>
      </c>
      <c r="D8513" s="48">
        <v>42724</v>
      </c>
      <c r="E8513" s="47">
        <v>15</v>
      </c>
      <c r="F8513" s="47">
        <v>20126</v>
      </c>
      <c r="G8513" s="47">
        <v>17792</v>
      </c>
    </row>
    <row r="8514" spans="3:7">
      <c r="C8514" s="49">
        <f t="shared" si="134"/>
        <v>12</v>
      </c>
      <c r="D8514" s="48">
        <v>42724</v>
      </c>
      <c r="E8514" s="47">
        <v>16</v>
      </c>
      <c r="F8514" s="47">
        <v>20466</v>
      </c>
      <c r="G8514" s="47">
        <v>17941</v>
      </c>
    </row>
    <row r="8515" spans="3:7">
      <c r="C8515" s="49">
        <f t="shared" si="134"/>
        <v>12</v>
      </c>
      <c r="D8515" s="48">
        <v>42724</v>
      </c>
      <c r="E8515" s="47">
        <v>17</v>
      </c>
      <c r="F8515" s="47">
        <v>21284</v>
      </c>
      <c r="G8515" s="47">
        <v>18724</v>
      </c>
    </row>
    <row r="8516" spans="3:7">
      <c r="C8516" s="49">
        <f t="shared" ref="C8516:C8579" si="135">MONTH(D8516)</f>
        <v>12</v>
      </c>
      <c r="D8516" s="48">
        <v>42724</v>
      </c>
      <c r="E8516" s="47">
        <v>18</v>
      </c>
      <c r="F8516" s="47">
        <v>22324</v>
      </c>
      <c r="G8516" s="47">
        <v>19874</v>
      </c>
    </row>
    <row r="8517" spans="3:7">
      <c r="C8517" s="49">
        <f t="shared" si="135"/>
        <v>12</v>
      </c>
      <c r="D8517" s="48">
        <v>42724</v>
      </c>
      <c r="E8517" s="47">
        <v>19</v>
      </c>
      <c r="F8517" s="47">
        <v>22122</v>
      </c>
      <c r="G8517" s="47">
        <v>19694</v>
      </c>
    </row>
    <row r="8518" spans="3:7">
      <c r="C8518" s="49">
        <f t="shared" si="135"/>
        <v>12</v>
      </c>
      <c r="D8518" s="48">
        <v>42724</v>
      </c>
      <c r="E8518" s="47">
        <v>20</v>
      </c>
      <c r="F8518" s="47">
        <v>21744</v>
      </c>
      <c r="G8518" s="47">
        <v>19413</v>
      </c>
    </row>
    <row r="8519" spans="3:7">
      <c r="C8519" s="49">
        <f t="shared" si="135"/>
        <v>12</v>
      </c>
      <c r="D8519" s="48">
        <v>42724</v>
      </c>
      <c r="E8519" s="47">
        <v>21</v>
      </c>
      <c r="F8519" s="47">
        <v>21513</v>
      </c>
      <c r="G8519" s="47">
        <v>19122</v>
      </c>
    </row>
    <row r="8520" spans="3:7">
      <c r="C8520" s="49">
        <f t="shared" si="135"/>
        <v>12</v>
      </c>
      <c r="D8520" s="48">
        <v>42724</v>
      </c>
      <c r="E8520" s="47">
        <v>22</v>
      </c>
      <c r="F8520" s="47">
        <v>20988</v>
      </c>
      <c r="G8520" s="47">
        <v>18443</v>
      </c>
    </row>
    <row r="8521" spans="3:7">
      <c r="C8521" s="49">
        <f t="shared" si="135"/>
        <v>12</v>
      </c>
      <c r="D8521" s="48">
        <v>42724</v>
      </c>
      <c r="E8521" s="47">
        <v>23</v>
      </c>
      <c r="F8521" s="47">
        <v>19790</v>
      </c>
      <c r="G8521" s="47">
        <v>17157</v>
      </c>
    </row>
    <row r="8522" spans="3:7">
      <c r="C8522" s="49">
        <f t="shared" si="135"/>
        <v>12</v>
      </c>
      <c r="D8522" s="48">
        <v>42724</v>
      </c>
      <c r="E8522" s="47">
        <v>24</v>
      </c>
      <c r="F8522" s="47">
        <v>18478</v>
      </c>
      <c r="G8522" s="47">
        <v>15820</v>
      </c>
    </row>
    <row r="8523" spans="3:7">
      <c r="C8523" s="49">
        <f t="shared" si="135"/>
        <v>12</v>
      </c>
      <c r="D8523" s="48">
        <v>42725</v>
      </c>
      <c r="E8523" s="47">
        <v>1</v>
      </c>
      <c r="F8523" s="47">
        <v>17463</v>
      </c>
      <c r="G8523" s="47">
        <v>14920</v>
      </c>
    </row>
    <row r="8524" spans="3:7">
      <c r="C8524" s="49">
        <f t="shared" si="135"/>
        <v>12</v>
      </c>
      <c r="D8524" s="48">
        <v>42725</v>
      </c>
      <c r="E8524" s="47">
        <v>2</v>
      </c>
      <c r="F8524" s="47">
        <v>16775</v>
      </c>
      <c r="G8524" s="47">
        <v>14410</v>
      </c>
    </row>
    <row r="8525" spans="3:7">
      <c r="C8525" s="49">
        <f t="shared" si="135"/>
        <v>12</v>
      </c>
      <c r="D8525" s="48">
        <v>42725</v>
      </c>
      <c r="E8525" s="47">
        <v>3</v>
      </c>
      <c r="F8525" s="47">
        <v>16715</v>
      </c>
      <c r="G8525" s="47">
        <v>14176</v>
      </c>
    </row>
    <row r="8526" spans="3:7">
      <c r="C8526" s="49">
        <f t="shared" si="135"/>
        <v>12</v>
      </c>
      <c r="D8526" s="48">
        <v>42725</v>
      </c>
      <c r="E8526" s="47">
        <v>4</v>
      </c>
      <c r="F8526" s="47">
        <v>16612</v>
      </c>
      <c r="G8526" s="47">
        <v>14153</v>
      </c>
    </row>
    <row r="8527" spans="3:7">
      <c r="C8527" s="49">
        <f t="shared" si="135"/>
        <v>12</v>
      </c>
      <c r="D8527" s="48">
        <v>42725</v>
      </c>
      <c r="E8527" s="47">
        <v>5</v>
      </c>
      <c r="F8527" s="47">
        <v>16794</v>
      </c>
      <c r="G8527" s="47">
        <v>14296</v>
      </c>
    </row>
    <row r="8528" spans="3:7">
      <c r="C8528" s="49">
        <f t="shared" si="135"/>
        <v>12</v>
      </c>
      <c r="D8528" s="48">
        <v>42725</v>
      </c>
      <c r="E8528" s="47">
        <v>6</v>
      </c>
      <c r="F8528" s="47">
        <v>17720</v>
      </c>
      <c r="G8528" s="47">
        <v>14889</v>
      </c>
    </row>
    <row r="8529" spans="3:7">
      <c r="C8529" s="49">
        <f t="shared" si="135"/>
        <v>12</v>
      </c>
      <c r="D8529" s="48">
        <v>42725</v>
      </c>
      <c r="E8529" s="47">
        <v>7</v>
      </c>
      <c r="F8529" s="47">
        <v>18869</v>
      </c>
      <c r="G8529" s="47">
        <v>16174</v>
      </c>
    </row>
    <row r="8530" spans="3:7">
      <c r="C8530" s="49">
        <f t="shared" si="135"/>
        <v>12</v>
      </c>
      <c r="D8530" s="48">
        <v>42725</v>
      </c>
      <c r="E8530" s="47">
        <v>8</v>
      </c>
      <c r="F8530" s="47">
        <v>20058</v>
      </c>
      <c r="G8530" s="47">
        <v>17669</v>
      </c>
    </row>
    <row r="8531" spans="3:7">
      <c r="C8531" s="49">
        <f t="shared" si="135"/>
        <v>12</v>
      </c>
      <c r="D8531" s="48">
        <v>42725</v>
      </c>
      <c r="E8531" s="47">
        <v>9</v>
      </c>
      <c r="F8531" s="47">
        <v>19929</v>
      </c>
      <c r="G8531" s="47">
        <v>17771</v>
      </c>
    </row>
    <row r="8532" spans="3:7">
      <c r="C8532" s="49">
        <f t="shared" si="135"/>
        <v>12</v>
      </c>
      <c r="D8532" s="48">
        <v>42725</v>
      </c>
      <c r="E8532" s="47">
        <v>10</v>
      </c>
      <c r="F8532" s="47">
        <v>20065</v>
      </c>
      <c r="G8532" s="47">
        <v>17718</v>
      </c>
    </row>
    <row r="8533" spans="3:7">
      <c r="C8533" s="49">
        <f t="shared" si="135"/>
        <v>12</v>
      </c>
      <c r="D8533" s="48">
        <v>42725</v>
      </c>
      <c r="E8533" s="47">
        <v>11</v>
      </c>
      <c r="F8533" s="47">
        <v>20317</v>
      </c>
      <c r="G8533" s="47">
        <v>17625</v>
      </c>
    </row>
    <row r="8534" spans="3:7">
      <c r="C8534" s="49">
        <f t="shared" si="135"/>
        <v>12</v>
      </c>
      <c r="D8534" s="48">
        <v>42725</v>
      </c>
      <c r="E8534" s="47">
        <v>12</v>
      </c>
      <c r="F8534" s="47">
        <v>20042</v>
      </c>
      <c r="G8534" s="47">
        <v>17470</v>
      </c>
    </row>
    <row r="8535" spans="3:7">
      <c r="C8535" s="49">
        <f t="shared" si="135"/>
        <v>12</v>
      </c>
      <c r="D8535" s="48">
        <v>42725</v>
      </c>
      <c r="E8535" s="47">
        <v>13</v>
      </c>
      <c r="F8535" s="47">
        <v>19794</v>
      </c>
      <c r="G8535" s="47">
        <v>17286</v>
      </c>
    </row>
    <row r="8536" spans="3:7">
      <c r="C8536" s="49">
        <f t="shared" si="135"/>
        <v>12</v>
      </c>
      <c r="D8536" s="48">
        <v>42725</v>
      </c>
      <c r="E8536" s="47">
        <v>14</v>
      </c>
      <c r="F8536" s="47">
        <v>19501</v>
      </c>
      <c r="G8536" s="47">
        <v>17145</v>
      </c>
    </row>
    <row r="8537" spans="3:7">
      <c r="C8537" s="49">
        <f t="shared" si="135"/>
        <v>12</v>
      </c>
      <c r="D8537" s="48">
        <v>42725</v>
      </c>
      <c r="E8537" s="47">
        <v>15</v>
      </c>
      <c r="F8537" s="47">
        <v>19512</v>
      </c>
      <c r="G8537" s="47">
        <v>17254</v>
      </c>
    </row>
    <row r="8538" spans="3:7">
      <c r="C8538" s="49">
        <f t="shared" si="135"/>
        <v>12</v>
      </c>
      <c r="D8538" s="48">
        <v>42725</v>
      </c>
      <c r="E8538" s="47">
        <v>16</v>
      </c>
      <c r="F8538" s="47">
        <v>19773</v>
      </c>
      <c r="G8538" s="47">
        <v>17697</v>
      </c>
    </row>
    <row r="8539" spans="3:7">
      <c r="C8539" s="49">
        <f t="shared" si="135"/>
        <v>12</v>
      </c>
      <c r="D8539" s="48">
        <v>42725</v>
      </c>
      <c r="E8539" s="47">
        <v>17</v>
      </c>
      <c r="F8539" s="47">
        <v>21195</v>
      </c>
      <c r="G8539" s="47">
        <v>18664</v>
      </c>
    </row>
    <row r="8540" spans="3:7">
      <c r="C8540" s="49">
        <f t="shared" si="135"/>
        <v>12</v>
      </c>
      <c r="D8540" s="48">
        <v>42725</v>
      </c>
      <c r="E8540" s="47">
        <v>18</v>
      </c>
      <c r="F8540" s="47">
        <v>21611</v>
      </c>
      <c r="G8540" s="47">
        <v>19529</v>
      </c>
    </row>
    <row r="8541" spans="3:7">
      <c r="C8541" s="49">
        <f t="shared" si="135"/>
        <v>12</v>
      </c>
      <c r="D8541" s="48">
        <v>42725</v>
      </c>
      <c r="E8541" s="47">
        <v>19</v>
      </c>
      <c r="F8541" s="47">
        <v>21805</v>
      </c>
      <c r="G8541" s="47">
        <v>19349</v>
      </c>
    </row>
    <row r="8542" spans="3:7">
      <c r="C8542" s="49">
        <f t="shared" si="135"/>
        <v>12</v>
      </c>
      <c r="D8542" s="48">
        <v>42725</v>
      </c>
      <c r="E8542" s="47">
        <v>20</v>
      </c>
      <c r="F8542" s="47">
        <v>21125</v>
      </c>
      <c r="G8542" s="47">
        <v>19078</v>
      </c>
    </row>
    <row r="8543" spans="3:7">
      <c r="C8543" s="49">
        <f t="shared" si="135"/>
        <v>12</v>
      </c>
      <c r="D8543" s="48">
        <v>42725</v>
      </c>
      <c r="E8543" s="47">
        <v>21</v>
      </c>
      <c r="F8543" s="47">
        <v>20916</v>
      </c>
      <c r="G8543" s="47">
        <v>18714</v>
      </c>
    </row>
    <row r="8544" spans="3:7">
      <c r="C8544" s="49">
        <f t="shared" si="135"/>
        <v>12</v>
      </c>
      <c r="D8544" s="48">
        <v>42725</v>
      </c>
      <c r="E8544" s="47">
        <v>22</v>
      </c>
      <c r="F8544" s="47">
        <v>20172</v>
      </c>
      <c r="G8544" s="47">
        <v>18123</v>
      </c>
    </row>
    <row r="8545" spans="3:7">
      <c r="C8545" s="49">
        <f t="shared" si="135"/>
        <v>12</v>
      </c>
      <c r="D8545" s="48">
        <v>42725</v>
      </c>
      <c r="E8545" s="47">
        <v>23</v>
      </c>
      <c r="F8545" s="47">
        <v>19769</v>
      </c>
      <c r="G8545" s="47">
        <v>17018</v>
      </c>
    </row>
    <row r="8546" spans="3:7">
      <c r="C8546" s="49">
        <f t="shared" si="135"/>
        <v>12</v>
      </c>
      <c r="D8546" s="48">
        <v>42725</v>
      </c>
      <c r="E8546" s="47">
        <v>24</v>
      </c>
      <c r="F8546" s="47">
        <v>18426</v>
      </c>
      <c r="G8546" s="47">
        <v>15706</v>
      </c>
    </row>
    <row r="8547" spans="3:7">
      <c r="C8547" s="49">
        <f t="shared" si="135"/>
        <v>12</v>
      </c>
      <c r="D8547" s="48">
        <v>42726</v>
      </c>
      <c r="E8547" s="47">
        <v>1</v>
      </c>
      <c r="F8547" s="47">
        <v>17818</v>
      </c>
      <c r="G8547" s="47">
        <v>14742</v>
      </c>
    </row>
    <row r="8548" spans="3:7">
      <c r="C8548" s="49">
        <f t="shared" si="135"/>
        <v>12</v>
      </c>
      <c r="D8548" s="48">
        <v>42726</v>
      </c>
      <c r="E8548" s="47">
        <v>2</v>
      </c>
      <c r="F8548" s="47">
        <v>17200</v>
      </c>
      <c r="G8548" s="47">
        <v>14161</v>
      </c>
    </row>
    <row r="8549" spans="3:7">
      <c r="C8549" s="49">
        <f t="shared" si="135"/>
        <v>12</v>
      </c>
      <c r="D8549" s="48">
        <v>42726</v>
      </c>
      <c r="E8549" s="47">
        <v>3</v>
      </c>
      <c r="F8549" s="47">
        <v>16883</v>
      </c>
      <c r="G8549" s="47">
        <v>13838</v>
      </c>
    </row>
    <row r="8550" spans="3:7">
      <c r="C8550" s="49">
        <f t="shared" si="135"/>
        <v>12</v>
      </c>
      <c r="D8550" s="48">
        <v>42726</v>
      </c>
      <c r="E8550" s="47">
        <v>4</v>
      </c>
      <c r="F8550" s="47">
        <v>16699</v>
      </c>
      <c r="G8550" s="47">
        <v>13735</v>
      </c>
    </row>
    <row r="8551" spans="3:7">
      <c r="C8551" s="49">
        <f t="shared" si="135"/>
        <v>12</v>
      </c>
      <c r="D8551" s="48">
        <v>42726</v>
      </c>
      <c r="E8551" s="47">
        <v>5</v>
      </c>
      <c r="F8551" s="47">
        <v>16891</v>
      </c>
      <c r="G8551" s="47">
        <v>13858</v>
      </c>
    </row>
    <row r="8552" spans="3:7">
      <c r="C8552" s="49">
        <f t="shared" si="135"/>
        <v>12</v>
      </c>
      <c r="D8552" s="48">
        <v>42726</v>
      </c>
      <c r="E8552" s="47">
        <v>6</v>
      </c>
      <c r="F8552" s="47">
        <v>17545</v>
      </c>
      <c r="G8552" s="47">
        <v>14456</v>
      </c>
    </row>
    <row r="8553" spans="3:7">
      <c r="C8553" s="49">
        <f t="shared" si="135"/>
        <v>12</v>
      </c>
      <c r="D8553" s="48">
        <v>42726</v>
      </c>
      <c r="E8553" s="47">
        <v>7</v>
      </c>
      <c r="F8553" s="47">
        <v>18803</v>
      </c>
      <c r="G8553" s="47">
        <v>15733</v>
      </c>
    </row>
    <row r="8554" spans="3:7">
      <c r="C8554" s="49">
        <f t="shared" si="135"/>
        <v>12</v>
      </c>
      <c r="D8554" s="48">
        <v>42726</v>
      </c>
      <c r="E8554" s="47">
        <v>8</v>
      </c>
      <c r="F8554" s="47">
        <v>20061</v>
      </c>
      <c r="G8554" s="47">
        <v>17156</v>
      </c>
    </row>
    <row r="8555" spans="3:7">
      <c r="C8555" s="49">
        <f t="shared" si="135"/>
        <v>12</v>
      </c>
      <c r="D8555" s="48">
        <v>42726</v>
      </c>
      <c r="E8555" s="47">
        <v>9</v>
      </c>
      <c r="F8555" s="47">
        <v>20524</v>
      </c>
      <c r="G8555" s="47">
        <v>17508</v>
      </c>
    </row>
    <row r="8556" spans="3:7">
      <c r="C8556" s="49">
        <f t="shared" si="135"/>
        <v>12</v>
      </c>
      <c r="D8556" s="48">
        <v>42726</v>
      </c>
      <c r="E8556" s="47">
        <v>10</v>
      </c>
      <c r="F8556" s="47">
        <v>20412</v>
      </c>
      <c r="G8556" s="47">
        <v>17603</v>
      </c>
    </row>
    <row r="8557" spans="3:7">
      <c r="C8557" s="49">
        <f t="shared" si="135"/>
        <v>12</v>
      </c>
      <c r="D8557" s="48">
        <v>42726</v>
      </c>
      <c r="E8557" s="47">
        <v>11</v>
      </c>
      <c r="F8557" s="47">
        <v>20467</v>
      </c>
      <c r="G8557" s="47">
        <v>17666</v>
      </c>
    </row>
    <row r="8558" spans="3:7">
      <c r="C8558" s="49">
        <f t="shared" si="135"/>
        <v>12</v>
      </c>
      <c r="D8558" s="48">
        <v>42726</v>
      </c>
      <c r="E8558" s="47">
        <v>12</v>
      </c>
      <c r="F8558" s="47">
        <v>20346</v>
      </c>
      <c r="G8558" s="47">
        <v>17546</v>
      </c>
    </row>
    <row r="8559" spans="3:7">
      <c r="C8559" s="49">
        <f t="shared" si="135"/>
        <v>12</v>
      </c>
      <c r="D8559" s="48">
        <v>42726</v>
      </c>
      <c r="E8559" s="47">
        <v>13</v>
      </c>
      <c r="F8559" s="47">
        <v>20388</v>
      </c>
      <c r="G8559" s="47">
        <v>17316</v>
      </c>
    </row>
    <row r="8560" spans="3:7">
      <c r="C8560" s="49">
        <f t="shared" si="135"/>
        <v>12</v>
      </c>
      <c r="D8560" s="48">
        <v>42726</v>
      </c>
      <c r="E8560" s="47">
        <v>14</v>
      </c>
      <c r="F8560" s="47">
        <v>20364</v>
      </c>
      <c r="G8560" s="47">
        <v>17213</v>
      </c>
    </row>
    <row r="8561" spans="3:7">
      <c r="C8561" s="49">
        <f t="shared" si="135"/>
        <v>12</v>
      </c>
      <c r="D8561" s="48">
        <v>42726</v>
      </c>
      <c r="E8561" s="47">
        <v>15</v>
      </c>
      <c r="F8561" s="47">
        <v>20372</v>
      </c>
      <c r="G8561" s="47">
        <v>17125</v>
      </c>
    </row>
    <row r="8562" spans="3:7">
      <c r="C8562" s="49">
        <f t="shared" si="135"/>
        <v>12</v>
      </c>
      <c r="D8562" s="48">
        <v>42726</v>
      </c>
      <c r="E8562" s="47">
        <v>16</v>
      </c>
      <c r="F8562" s="47">
        <v>20483</v>
      </c>
      <c r="G8562" s="47">
        <v>17327</v>
      </c>
    </row>
    <row r="8563" spans="3:7">
      <c r="C8563" s="49">
        <f t="shared" si="135"/>
        <v>12</v>
      </c>
      <c r="D8563" s="48">
        <v>42726</v>
      </c>
      <c r="E8563" s="47">
        <v>17</v>
      </c>
      <c r="F8563" s="47">
        <v>21288</v>
      </c>
      <c r="G8563" s="47">
        <v>18044</v>
      </c>
    </row>
    <row r="8564" spans="3:7">
      <c r="C8564" s="49">
        <f t="shared" si="135"/>
        <v>12</v>
      </c>
      <c r="D8564" s="48">
        <v>42726</v>
      </c>
      <c r="E8564" s="47">
        <v>18</v>
      </c>
      <c r="F8564" s="47">
        <v>22303</v>
      </c>
      <c r="G8564" s="47">
        <v>18902</v>
      </c>
    </row>
    <row r="8565" spans="3:7">
      <c r="C8565" s="49">
        <f t="shared" si="135"/>
        <v>12</v>
      </c>
      <c r="D8565" s="48">
        <v>42726</v>
      </c>
      <c r="E8565" s="47">
        <v>19</v>
      </c>
      <c r="F8565" s="47">
        <v>22078</v>
      </c>
      <c r="G8565" s="47">
        <v>18838</v>
      </c>
    </row>
    <row r="8566" spans="3:7">
      <c r="C8566" s="49">
        <f t="shared" si="135"/>
        <v>12</v>
      </c>
      <c r="D8566" s="48">
        <v>42726</v>
      </c>
      <c r="E8566" s="47">
        <v>20</v>
      </c>
      <c r="F8566" s="47">
        <v>21993</v>
      </c>
      <c r="G8566" s="47">
        <v>18648</v>
      </c>
    </row>
    <row r="8567" spans="3:7">
      <c r="C8567" s="49">
        <f t="shared" si="135"/>
        <v>12</v>
      </c>
      <c r="D8567" s="48">
        <v>42726</v>
      </c>
      <c r="E8567" s="47">
        <v>21</v>
      </c>
      <c r="F8567" s="47">
        <v>21662</v>
      </c>
      <c r="G8567" s="47">
        <v>18398</v>
      </c>
    </row>
    <row r="8568" spans="3:7">
      <c r="C8568" s="49">
        <f t="shared" si="135"/>
        <v>12</v>
      </c>
      <c r="D8568" s="48">
        <v>42726</v>
      </c>
      <c r="E8568" s="47">
        <v>22</v>
      </c>
      <c r="F8568" s="47">
        <v>20689</v>
      </c>
      <c r="G8568" s="47">
        <v>17686</v>
      </c>
    </row>
    <row r="8569" spans="3:7">
      <c r="C8569" s="49">
        <f t="shared" si="135"/>
        <v>12</v>
      </c>
      <c r="D8569" s="48">
        <v>42726</v>
      </c>
      <c r="E8569" s="47">
        <v>23</v>
      </c>
      <c r="F8569" s="47">
        <v>19761</v>
      </c>
      <c r="G8569" s="47">
        <v>16508</v>
      </c>
    </row>
    <row r="8570" spans="3:7">
      <c r="C8570" s="49">
        <f t="shared" si="135"/>
        <v>12</v>
      </c>
      <c r="D8570" s="48">
        <v>42726</v>
      </c>
      <c r="E8570" s="47">
        <v>24</v>
      </c>
      <c r="F8570" s="47">
        <v>18343</v>
      </c>
      <c r="G8570" s="47">
        <v>15167</v>
      </c>
    </row>
    <row r="8571" spans="3:7">
      <c r="C8571" s="49">
        <f t="shared" si="135"/>
        <v>12</v>
      </c>
      <c r="D8571" s="48">
        <v>42727</v>
      </c>
      <c r="E8571" s="47">
        <v>1</v>
      </c>
      <c r="F8571" s="47">
        <v>17370</v>
      </c>
      <c r="G8571" s="47">
        <v>14302</v>
      </c>
    </row>
    <row r="8572" spans="3:7">
      <c r="C8572" s="49">
        <f t="shared" si="135"/>
        <v>12</v>
      </c>
      <c r="D8572" s="48">
        <v>42727</v>
      </c>
      <c r="E8572" s="47">
        <v>2</v>
      </c>
      <c r="F8572" s="47">
        <v>16731</v>
      </c>
      <c r="G8572" s="47">
        <v>13633</v>
      </c>
    </row>
    <row r="8573" spans="3:7">
      <c r="C8573" s="49">
        <f t="shared" si="135"/>
        <v>12</v>
      </c>
      <c r="D8573" s="48">
        <v>42727</v>
      </c>
      <c r="E8573" s="47">
        <v>3</v>
      </c>
      <c r="F8573" s="47">
        <v>16523</v>
      </c>
      <c r="G8573" s="47">
        <v>13353</v>
      </c>
    </row>
    <row r="8574" spans="3:7">
      <c r="C8574" s="49">
        <f t="shared" si="135"/>
        <v>12</v>
      </c>
      <c r="D8574" s="48">
        <v>42727</v>
      </c>
      <c r="E8574" s="47">
        <v>4</v>
      </c>
      <c r="F8574" s="47">
        <v>16469</v>
      </c>
      <c r="G8574" s="47">
        <v>13309</v>
      </c>
    </row>
    <row r="8575" spans="3:7">
      <c r="C8575" s="49">
        <f t="shared" si="135"/>
        <v>12</v>
      </c>
      <c r="D8575" s="48">
        <v>42727</v>
      </c>
      <c r="E8575" s="47">
        <v>5</v>
      </c>
      <c r="F8575" s="47">
        <v>16598</v>
      </c>
      <c r="G8575" s="47">
        <v>13416</v>
      </c>
    </row>
    <row r="8576" spans="3:7">
      <c r="C8576" s="49">
        <f t="shared" si="135"/>
        <v>12</v>
      </c>
      <c r="D8576" s="48">
        <v>42727</v>
      </c>
      <c r="E8576" s="47">
        <v>6</v>
      </c>
      <c r="F8576" s="47">
        <v>17061</v>
      </c>
      <c r="G8576" s="47">
        <v>13957</v>
      </c>
    </row>
    <row r="8577" spans="3:7">
      <c r="C8577" s="49">
        <f t="shared" si="135"/>
        <v>12</v>
      </c>
      <c r="D8577" s="48">
        <v>42727</v>
      </c>
      <c r="E8577" s="47">
        <v>7</v>
      </c>
      <c r="F8577" s="47">
        <v>18143</v>
      </c>
      <c r="G8577" s="47">
        <v>15163</v>
      </c>
    </row>
    <row r="8578" spans="3:7">
      <c r="C8578" s="49">
        <f t="shared" si="135"/>
        <v>12</v>
      </c>
      <c r="D8578" s="48">
        <v>42727</v>
      </c>
      <c r="E8578" s="47">
        <v>8</v>
      </c>
      <c r="F8578" s="47">
        <v>19805</v>
      </c>
      <c r="G8578" s="47">
        <v>16483</v>
      </c>
    </row>
    <row r="8579" spans="3:7">
      <c r="C8579" s="49">
        <f t="shared" si="135"/>
        <v>12</v>
      </c>
      <c r="D8579" s="48">
        <v>42727</v>
      </c>
      <c r="E8579" s="47">
        <v>9</v>
      </c>
      <c r="F8579" s="47">
        <v>19781</v>
      </c>
      <c r="G8579" s="47">
        <v>16629</v>
      </c>
    </row>
    <row r="8580" spans="3:7">
      <c r="C8580" s="49">
        <f t="shared" ref="C8580:C8643" si="136">MONTH(D8580)</f>
        <v>12</v>
      </c>
      <c r="D8580" s="48">
        <v>42727</v>
      </c>
      <c r="E8580" s="47">
        <v>10</v>
      </c>
      <c r="F8580" s="47">
        <v>19589</v>
      </c>
      <c r="G8580" s="47">
        <v>16535</v>
      </c>
    </row>
    <row r="8581" spans="3:7">
      <c r="C8581" s="49">
        <f t="shared" si="136"/>
        <v>12</v>
      </c>
      <c r="D8581" s="48">
        <v>42727</v>
      </c>
      <c r="E8581" s="47">
        <v>11</v>
      </c>
      <c r="F8581" s="47">
        <v>19501</v>
      </c>
      <c r="G8581" s="47">
        <v>16417</v>
      </c>
    </row>
    <row r="8582" spans="3:7">
      <c r="C8582" s="49">
        <f t="shared" si="136"/>
        <v>12</v>
      </c>
      <c r="D8582" s="48">
        <v>42727</v>
      </c>
      <c r="E8582" s="47">
        <v>12</v>
      </c>
      <c r="F8582" s="47">
        <v>19228</v>
      </c>
      <c r="G8582" s="47">
        <v>16339</v>
      </c>
    </row>
    <row r="8583" spans="3:7">
      <c r="C8583" s="49">
        <f t="shared" si="136"/>
        <v>12</v>
      </c>
      <c r="D8583" s="48">
        <v>42727</v>
      </c>
      <c r="E8583" s="47">
        <v>13</v>
      </c>
      <c r="F8583" s="47">
        <v>19151</v>
      </c>
      <c r="G8583" s="47">
        <v>16028</v>
      </c>
    </row>
    <row r="8584" spans="3:7">
      <c r="C8584" s="49">
        <f t="shared" si="136"/>
        <v>12</v>
      </c>
      <c r="D8584" s="48">
        <v>42727</v>
      </c>
      <c r="E8584" s="47">
        <v>14</v>
      </c>
      <c r="F8584" s="47">
        <v>19030</v>
      </c>
      <c r="G8584" s="47">
        <v>15846</v>
      </c>
    </row>
    <row r="8585" spans="3:7">
      <c r="C8585" s="49">
        <f t="shared" si="136"/>
        <v>12</v>
      </c>
      <c r="D8585" s="48">
        <v>42727</v>
      </c>
      <c r="E8585" s="47">
        <v>15</v>
      </c>
      <c r="F8585" s="47">
        <v>18959</v>
      </c>
      <c r="G8585" s="47">
        <v>15853</v>
      </c>
    </row>
    <row r="8586" spans="3:7">
      <c r="C8586" s="49">
        <f t="shared" si="136"/>
        <v>12</v>
      </c>
      <c r="D8586" s="48">
        <v>42727</v>
      </c>
      <c r="E8586" s="47">
        <v>16</v>
      </c>
      <c r="F8586" s="47">
        <v>19135</v>
      </c>
      <c r="G8586" s="47">
        <v>16203</v>
      </c>
    </row>
    <row r="8587" spans="3:7">
      <c r="C8587" s="49">
        <f t="shared" si="136"/>
        <v>12</v>
      </c>
      <c r="D8587" s="48">
        <v>42727</v>
      </c>
      <c r="E8587" s="47">
        <v>17</v>
      </c>
      <c r="F8587" s="47">
        <v>19758</v>
      </c>
      <c r="G8587" s="47">
        <v>17088</v>
      </c>
    </row>
    <row r="8588" spans="3:7">
      <c r="C8588" s="49">
        <f t="shared" si="136"/>
        <v>12</v>
      </c>
      <c r="D8588" s="48">
        <v>42727</v>
      </c>
      <c r="E8588" s="47">
        <v>18</v>
      </c>
      <c r="F8588" s="47">
        <v>21072</v>
      </c>
      <c r="G8588" s="47">
        <v>18166</v>
      </c>
    </row>
    <row r="8589" spans="3:7">
      <c r="C8589" s="49">
        <f t="shared" si="136"/>
        <v>12</v>
      </c>
      <c r="D8589" s="48">
        <v>42727</v>
      </c>
      <c r="E8589" s="47">
        <v>19</v>
      </c>
      <c r="F8589" s="47">
        <v>21026</v>
      </c>
      <c r="G8589" s="47">
        <v>17971</v>
      </c>
    </row>
    <row r="8590" spans="3:7">
      <c r="C8590" s="49">
        <f t="shared" si="136"/>
        <v>12</v>
      </c>
      <c r="D8590" s="48">
        <v>42727</v>
      </c>
      <c r="E8590" s="47">
        <v>20</v>
      </c>
      <c r="F8590" s="47">
        <v>20830</v>
      </c>
      <c r="G8590" s="47">
        <v>17705</v>
      </c>
    </row>
    <row r="8591" spans="3:7">
      <c r="C8591" s="49">
        <f t="shared" si="136"/>
        <v>12</v>
      </c>
      <c r="D8591" s="48">
        <v>42727</v>
      </c>
      <c r="E8591" s="47">
        <v>21</v>
      </c>
      <c r="F8591" s="47">
        <v>20320</v>
      </c>
      <c r="G8591" s="47">
        <v>17451</v>
      </c>
    </row>
    <row r="8592" spans="3:7">
      <c r="C8592" s="49">
        <f t="shared" si="136"/>
        <v>12</v>
      </c>
      <c r="D8592" s="48">
        <v>42727</v>
      </c>
      <c r="E8592" s="47">
        <v>22</v>
      </c>
      <c r="F8592" s="47">
        <v>19816</v>
      </c>
      <c r="G8592" s="47">
        <v>16945</v>
      </c>
    </row>
    <row r="8593" spans="3:7">
      <c r="C8593" s="49">
        <f t="shared" si="136"/>
        <v>12</v>
      </c>
      <c r="D8593" s="48">
        <v>42727</v>
      </c>
      <c r="E8593" s="47">
        <v>23</v>
      </c>
      <c r="F8593" s="47">
        <v>18276</v>
      </c>
      <c r="G8593" s="47">
        <v>15730</v>
      </c>
    </row>
    <row r="8594" spans="3:7">
      <c r="C8594" s="49">
        <f t="shared" si="136"/>
        <v>12</v>
      </c>
      <c r="D8594" s="48">
        <v>42727</v>
      </c>
      <c r="E8594" s="47">
        <v>24</v>
      </c>
      <c r="F8594" s="47">
        <v>17601</v>
      </c>
      <c r="G8594" s="47">
        <v>14577</v>
      </c>
    </row>
    <row r="8595" spans="3:7">
      <c r="C8595" s="49">
        <f t="shared" si="136"/>
        <v>12</v>
      </c>
      <c r="D8595" s="48">
        <v>42728</v>
      </c>
      <c r="E8595" s="47">
        <v>1</v>
      </c>
      <c r="F8595" s="47">
        <v>16774</v>
      </c>
      <c r="G8595" s="47">
        <v>13668</v>
      </c>
    </row>
    <row r="8596" spans="3:7">
      <c r="C8596" s="49">
        <f t="shared" si="136"/>
        <v>12</v>
      </c>
      <c r="D8596" s="48">
        <v>42728</v>
      </c>
      <c r="E8596" s="47">
        <v>2</v>
      </c>
      <c r="F8596" s="47">
        <v>16451</v>
      </c>
      <c r="G8596" s="47">
        <v>13127</v>
      </c>
    </row>
    <row r="8597" spans="3:7">
      <c r="C8597" s="49">
        <f t="shared" si="136"/>
        <v>12</v>
      </c>
      <c r="D8597" s="48">
        <v>42728</v>
      </c>
      <c r="E8597" s="47">
        <v>3</v>
      </c>
      <c r="F8597" s="47">
        <v>16016</v>
      </c>
      <c r="G8597" s="47">
        <v>12774</v>
      </c>
    </row>
    <row r="8598" spans="3:7">
      <c r="C8598" s="49">
        <f t="shared" si="136"/>
        <v>12</v>
      </c>
      <c r="D8598" s="48">
        <v>42728</v>
      </c>
      <c r="E8598" s="47">
        <v>4</v>
      </c>
      <c r="F8598" s="47">
        <v>15894</v>
      </c>
      <c r="G8598" s="47">
        <v>12626</v>
      </c>
    </row>
    <row r="8599" spans="3:7">
      <c r="C8599" s="49">
        <f t="shared" si="136"/>
        <v>12</v>
      </c>
      <c r="D8599" s="48">
        <v>42728</v>
      </c>
      <c r="E8599" s="47">
        <v>5</v>
      </c>
      <c r="F8599" s="47">
        <v>15794</v>
      </c>
      <c r="G8599" s="47">
        <v>12518</v>
      </c>
    </row>
    <row r="8600" spans="3:7">
      <c r="C8600" s="49">
        <f t="shared" si="136"/>
        <v>12</v>
      </c>
      <c r="D8600" s="48">
        <v>42728</v>
      </c>
      <c r="E8600" s="47">
        <v>6</v>
      </c>
      <c r="F8600" s="47">
        <v>15867</v>
      </c>
      <c r="G8600" s="47">
        <v>12592</v>
      </c>
    </row>
    <row r="8601" spans="3:7">
      <c r="C8601" s="49">
        <f t="shared" si="136"/>
        <v>12</v>
      </c>
      <c r="D8601" s="48">
        <v>42728</v>
      </c>
      <c r="E8601" s="47">
        <v>7</v>
      </c>
      <c r="F8601" s="47">
        <v>16154</v>
      </c>
      <c r="G8601" s="47">
        <v>13049</v>
      </c>
    </row>
    <row r="8602" spans="3:7">
      <c r="C8602" s="49">
        <f t="shared" si="136"/>
        <v>12</v>
      </c>
      <c r="D8602" s="48">
        <v>42728</v>
      </c>
      <c r="E8602" s="47">
        <v>8</v>
      </c>
      <c r="F8602" s="47">
        <v>16976</v>
      </c>
      <c r="G8602" s="47">
        <v>13822</v>
      </c>
    </row>
    <row r="8603" spans="3:7">
      <c r="C8603" s="49">
        <f t="shared" si="136"/>
        <v>12</v>
      </c>
      <c r="D8603" s="48">
        <v>42728</v>
      </c>
      <c r="E8603" s="47">
        <v>9</v>
      </c>
      <c r="F8603" s="47">
        <v>17648</v>
      </c>
      <c r="G8603" s="47">
        <v>14725</v>
      </c>
    </row>
    <row r="8604" spans="3:7">
      <c r="C8604" s="49">
        <f t="shared" si="136"/>
        <v>12</v>
      </c>
      <c r="D8604" s="48">
        <v>42728</v>
      </c>
      <c r="E8604" s="47">
        <v>10</v>
      </c>
      <c r="F8604" s="47">
        <v>18507</v>
      </c>
      <c r="G8604" s="47">
        <v>15420</v>
      </c>
    </row>
    <row r="8605" spans="3:7">
      <c r="C8605" s="49">
        <f t="shared" si="136"/>
        <v>12</v>
      </c>
      <c r="D8605" s="48">
        <v>42728</v>
      </c>
      <c r="E8605" s="47">
        <v>11</v>
      </c>
      <c r="F8605" s="47">
        <v>18775</v>
      </c>
      <c r="G8605" s="47">
        <v>15782</v>
      </c>
    </row>
    <row r="8606" spans="3:7">
      <c r="C8606" s="49">
        <f t="shared" si="136"/>
        <v>12</v>
      </c>
      <c r="D8606" s="48">
        <v>42728</v>
      </c>
      <c r="E8606" s="47">
        <v>12</v>
      </c>
      <c r="F8606" s="47">
        <v>18336</v>
      </c>
      <c r="G8606" s="47">
        <v>15713</v>
      </c>
    </row>
    <row r="8607" spans="3:7">
      <c r="C8607" s="49">
        <f t="shared" si="136"/>
        <v>12</v>
      </c>
      <c r="D8607" s="48">
        <v>42728</v>
      </c>
      <c r="E8607" s="47">
        <v>13</v>
      </c>
      <c r="F8607" s="47">
        <v>18329</v>
      </c>
      <c r="G8607" s="47">
        <v>15589</v>
      </c>
    </row>
    <row r="8608" spans="3:7">
      <c r="C8608" s="49">
        <f t="shared" si="136"/>
        <v>12</v>
      </c>
      <c r="D8608" s="48">
        <v>42728</v>
      </c>
      <c r="E8608" s="47">
        <v>14</v>
      </c>
      <c r="F8608" s="47">
        <v>18077</v>
      </c>
      <c r="G8608" s="47">
        <v>15511</v>
      </c>
    </row>
    <row r="8609" spans="3:7">
      <c r="C8609" s="49">
        <f t="shared" si="136"/>
        <v>12</v>
      </c>
      <c r="D8609" s="48">
        <v>42728</v>
      </c>
      <c r="E8609" s="47">
        <v>15</v>
      </c>
      <c r="F8609" s="47">
        <v>18099</v>
      </c>
      <c r="G8609" s="47">
        <v>15525</v>
      </c>
    </row>
    <row r="8610" spans="3:7">
      <c r="C8610" s="49">
        <f t="shared" si="136"/>
        <v>12</v>
      </c>
      <c r="D8610" s="48">
        <v>42728</v>
      </c>
      <c r="E8610" s="47">
        <v>16</v>
      </c>
      <c r="F8610" s="47">
        <v>18157</v>
      </c>
      <c r="G8610" s="47">
        <v>15632</v>
      </c>
    </row>
    <row r="8611" spans="3:7">
      <c r="C8611" s="49">
        <f t="shared" si="136"/>
        <v>12</v>
      </c>
      <c r="D8611" s="48">
        <v>42728</v>
      </c>
      <c r="E8611" s="47">
        <v>17</v>
      </c>
      <c r="F8611" s="47">
        <v>18159</v>
      </c>
      <c r="G8611" s="47">
        <v>16133</v>
      </c>
    </row>
    <row r="8612" spans="3:7">
      <c r="C8612" s="49">
        <f t="shared" si="136"/>
        <v>12</v>
      </c>
      <c r="D8612" s="48">
        <v>42728</v>
      </c>
      <c r="E8612" s="47">
        <v>18</v>
      </c>
      <c r="F8612" s="47">
        <v>18513</v>
      </c>
      <c r="G8612" s="47">
        <v>16595</v>
      </c>
    </row>
    <row r="8613" spans="3:7">
      <c r="C8613" s="49">
        <f t="shared" si="136"/>
        <v>12</v>
      </c>
      <c r="D8613" s="48">
        <v>42728</v>
      </c>
      <c r="E8613" s="47">
        <v>19</v>
      </c>
      <c r="F8613" s="47">
        <v>18254</v>
      </c>
      <c r="G8613" s="47">
        <v>16108</v>
      </c>
    </row>
    <row r="8614" spans="3:7">
      <c r="C8614" s="49">
        <f t="shared" si="136"/>
        <v>12</v>
      </c>
      <c r="D8614" s="48">
        <v>42728</v>
      </c>
      <c r="E8614" s="47">
        <v>20</v>
      </c>
      <c r="F8614" s="47">
        <v>17855</v>
      </c>
      <c r="G8614" s="47">
        <v>15529</v>
      </c>
    </row>
    <row r="8615" spans="3:7">
      <c r="C8615" s="49">
        <f t="shared" si="136"/>
        <v>12</v>
      </c>
      <c r="D8615" s="48">
        <v>42728</v>
      </c>
      <c r="E8615" s="47">
        <v>21</v>
      </c>
      <c r="F8615" s="47">
        <v>17483</v>
      </c>
      <c r="G8615" s="47">
        <v>15163</v>
      </c>
    </row>
    <row r="8616" spans="3:7">
      <c r="C8616" s="49">
        <f t="shared" si="136"/>
        <v>12</v>
      </c>
      <c r="D8616" s="48">
        <v>42728</v>
      </c>
      <c r="E8616" s="47">
        <v>22</v>
      </c>
      <c r="F8616" s="47">
        <v>17557</v>
      </c>
      <c r="G8616" s="47">
        <v>14840</v>
      </c>
    </row>
    <row r="8617" spans="3:7">
      <c r="C8617" s="49">
        <f t="shared" si="136"/>
        <v>12</v>
      </c>
      <c r="D8617" s="48">
        <v>42728</v>
      </c>
      <c r="E8617" s="47">
        <v>23</v>
      </c>
      <c r="F8617" s="47">
        <v>17291</v>
      </c>
      <c r="G8617" s="47">
        <v>14365</v>
      </c>
    </row>
    <row r="8618" spans="3:7">
      <c r="C8618" s="49">
        <f t="shared" si="136"/>
        <v>12</v>
      </c>
      <c r="D8618" s="48">
        <v>42728</v>
      </c>
      <c r="E8618" s="47">
        <v>24</v>
      </c>
      <c r="F8618" s="47">
        <v>16668</v>
      </c>
      <c r="G8618" s="47">
        <v>13570</v>
      </c>
    </row>
    <row r="8619" spans="3:7">
      <c r="C8619" s="49">
        <f t="shared" si="136"/>
        <v>12</v>
      </c>
      <c r="D8619" s="48">
        <v>42729</v>
      </c>
      <c r="E8619" s="47">
        <v>1</v>
      </c>
      <c r="F8619" s="47">
        <v>15602</v>
      </c>
      <c r="G8619" s="47">
        <v>12834</v>
      </c>
    </row>
    <row r="8620" spans="3:7">
      <c r="C8620" s="49">
        <f t="shared" si="136"/>
        <v>12</v>
      </c>
      <c r="D8620" s="48">
        <v>42729</v>
      </c>
      <c r="E8620" s="47">
        <v>2</v>
      </c>
      <c r="F8620" s="47">
        <v>15152</v>
      </c>
      <c r="G8620" s="47">
        <v>12233</v>
      </c>
    </row>
    <row r="8621" spans="3:7">
      <c r="C8621" s="49">
        <f t="shared" si="136"/>
        <v>12</v>
      </c>
      <c r="D8621" s="48">
        <v>42729</v>
      </c>
      <c r="E8621" s="47">
        <v>3</v>
      </c>
      <c r="F8621" s="47">
        <v>15044</v>
      </c>
      <c r="G8621" s="47">
        <v>11921</v>
      </c>
    </row>
    <row r="8622" spans="3:7">
      <c r="C8622" s="49">
        <f t="shared" si="136"/>
        <v>12</v>
      </c>
      <c r="D8622" s="48">
        <v>42729</v>
      </c>
      <c r="E8622" s="47">
        <v>4</v>
      </c>
      <c r="F8622" s="47">
        <v>14937</v>
      </c>
      <c r="G8622" s="47">
        <v>11713</v>
      </c>
    </row>
    <row r="8623" spans="3:7">
      <c r="C8623" s="49">
        <f t="shared" si="136"/>
        <v>12</v>
      </c>
      <c r="D8623" s="48">
        <v>42729</v>
      </c>
      <c r="E8623" s="47">
        <v>5</v>
      </c>
      <c r="F8623" s="47">
        <v>15100</v>
      </c>
      <c r="G8623" s="47">
        <v>11780</v>
      </c>
    </row>
    <row r="8624" spans="3:7">
      <c r="C8624" s="49">
        <f t="shared" si="136"/>
        <v>12</v>
      </c>
      <c r="D8624" s="48">
        <v>42729</v>
      </c>
      <c r="E8624" s="47">
        <v>6</v>
      </c>
      <c r="F8624" s="47">
        <v>15231</v>
      </c>
      <c r="G8624" s="47">
        <v>12029</v>
      </c>
    </row>
    <row r="8625" spans="3:7">
      <c r="C8625" s="49">
        <f t="shared" si="136"/>
        <v>12</v>
      </c>
      <c r="D8625" s="48">
        <v>42729</v>
      </c>
      <c r="E8625" s="47">
        <v>7</v>
      </c>
      <c r="F8625" s="47">
        <v>15422</v>
      </c>
      <c r="G8625" s="47">
        <v>12436</v>
      </c>
    </row>
    <row r="8626" spans="3:7">
      <c r="C8626" s="49">
        <f t="shared" si="136"/>
        <v>12</v>
      </c>
      <c r="D8626" s="48">
        <v>42729</v>
      </c>
      <c r="E8626" s="47">
        <v>8</v>
      </c>
      <c r="F8626" s="47">
        <v>16344</v>
      </c>
      <c r="G8626" s="47">
        <v>13195</v>
      </c>
    </row>
    <row r="8627" spans="3:7">
      <c r="C8627" s="49">
        <f t="shared" si="136"/>
        <v>12</v>
      </c>
      <c r="D8627" s="48">
        <v>42729</v>
      </c>
      <c r="E8627" s="47">
        <v>9</v>
      </c>
      <c r="F8627" s="47">
        <v>17156</v>
      </c>
      <c r="G8627" s="47">
        <v>13873</v>
      </c>
    </row>
    <row r="8628" spans="3:7">
      <c r="C8628" s="49">
        <f t="shared" si="136"/>
        <v>12</v>
      </c>
      <c r="D8628" s="48">
        <v>42729</v>
      </c>
      <c r="E8628" s="47">
        <v>10</v>
      </c>
      <c r="F8628" s="47">
        <v>17280</v>
      </c>
      <c r="G8628" s="47">
        <v>14060</v>
      </c>
    </row>
    <row r="8629" spans="3:7">
      <c r="C8629" s="49">
        <f t="shared" si="136"/>
        <v>12</v>
      </c>
      <c r="D8629" s="48">
        <v>42729</v>
      </c>
      <c r="E8629" s="47">
        <v>11</v>
      </c>
      <c r="F8629" s="47">
        <v>17016</v>
      </c>
      <c r="G8629" s="47">
        <v>13866</v>
      </c>
    </row>
    <row r="8630" spans="3:7">
      <c r="C8630" s="49">
        <f t="shared" si="136"/>
        <v>12</v>
      </c>
      <c r="D8630" s="48">
        <v>42729</v>
      </c>
      <c r="E8630" s="47">
        <v>12</v>
      </c>
      <c r="F8630" s="47">
        <v>17181</v>
      </c>
      <c r="G8630" s="47">
        <v>13923</v>
      </c>
    </row>
    <row r="8631" spans="3:7">
      <c r="C8631" s="49">
        <f t="shared" si="136"/>
        <v>12</v>
      </c>
      <c r="D8631" s="48">
        <v>42729</v>
      </c>
      <c r="E8631" s="47">
        <v>13</v>
      </c>
      <c r="F8631" s="47">
        <v>17280</v>
      </c>
      <c r="G8631" s="47">
        <v>13768</v>
      </c>
    </row>
    <row r="8632" spans="3:7">
      <c r="C8632" s="49">
        <f t="shared" si="136"/>
        <v>12</v>
      </c>
      <c r="D8632" s="48">
        <v>42729</v>
      </c>
      <c r="E8632" s="47">
        <v>14</v>
      </c>
      <c r="F8632" s="47">
        <v>17306</v>
      </c>
      <c r="G8632" s="47">
        <v>13802</v>
      </c>
    </row>
    <row r="8633" spans="3:7">
      <c r="C8633" s="49">
        <f t="shared" si="136"/>
        <v>12</v>
      </c>
      <c r="D8633" s="48">
        <v>42729</v>
      </c>
      <c r="E8633" s="47">
        <v>15</v>
      </c>
      <c r="F8633" s="47">
        <v>17529</v>
      </c>
      <c r="G8633" s="47">
        <v>13955</v>
      </c>
    </row>
    <row r="8634" spans="3:7">
      <c r="C8634" s="49">
        <f t="shared" si="136"/>
        <v>12</v>
      </c>
      <c r="D8634" s="48">
        <v>42729</v>
      </c>
      <c r="E8634" s="47">
        <v>16</v>
      </c>
      <c r="F8634" s="47">
        <v>17651</v>
      </c>
      <c r="G8634" s="47">
        <v>14366</v>
      </c>
    </row>
    <row r="8635" spans="3:7">
      <c r="C8635" s="49">
        <f t="shared" si="136"/>
        <v>12</v>
      </c>
      <c r="D8635" s="48">
        <v>42729</v>
      </c>
      <c r="E8635" s="47">
        <v>17</v>
      </c>
      <c r="F8635" s="47">
        <v>18384</v>
      </c>
      <c r="G8635" s="47">
        <v>15230</v>
      </c>
    </row>
    <row r="8636" spans="3:7">
      <c r="C8636" s="49">
        <f t="shared" si="136"/>
        <v>12</v>
      </c>
      <c r="D8636" s="48">
        <v>42729</v>
      </c>
      <c r="E8636" s="47">
        <v>18</v>
      </c>
      <c r="F8636" s="47">
        <v>18855</v>
      </c>
      <c r="G8636" s="47">
        <v>15762</v>
      </c>
    </row>
    <row r="8637" spans="3:7">
      <c r="C8637" s="49">
        <f t="shared" si="136"/>
        <v>12</v>
      </c>
      <c r="D8637" s="48">
        <v>42729</v>
      </c>
      <c r="E8637" s="47">
        <v>19</v>
      </c>
      <c r="F8637" s="47">
        <v>18743</v>
      </c>
      <c r="G8637" s="47">
        <v>15494</v>
      </c>
    </row>
    <row r="8638" spans="3:7">
      <c r="C8638" s="49">
        <f t="shared" si="136"/>
        <v>12</v>
      </c>
      <c r="D8638" s="48">
        <v>42729</v>
      </c>
      <c r="E8638" s="47">
        <v>20</v>
      </c>
      <c r="F8638" s="47">
        <v>18483</v>
      </c>
      <c r="G8638" s="47">
        <v>15124</v>
      </c>
    </row>
    <row r="8639" spans="3:7">
      <c r="C8639" s="49">
        <f t="shared" si="136"/>
        <v>12</v>
      </c>
      <c r="D8639" s="48">
        <v>42729</v>
      </c>
      <c r="E8639" s="47">
        <v>21</v>
      </c>
      <c r="F8639" s="47">
        <v>18419</v>
      </c>
      <c r="G8639" s="47">
        <v>15041</v>
      </c>
    </row>
    <row r="8640" spans="3:7">
      <c r="C8640" s="49">
        <f t="shared" si="136"/>
        <v>12</v>
      </c>
      <c r="D8640" s="48">
        <v>42729</v>
      </c>
      <c r="E8640" s="47">
        <v>22</v>
      </c>
      <c r="F8640" s="47">
        <v>18240</v>
      </c>
      <c r="G8640" s="47">
        <v>14862</v>
      </c>
    </row>
    <row r="8641" spans="3:7">
      <c r="C8641" s="49">
        <f t="shared" si="136"/>
        <v>12</v>
      </c>
      <c r="D8641" s="48">
        <v>42729</v>
      </c>
      <c r="E8641" s="47">
        <v>23</v>
      </c>
      <c r="F8641" s="47">
        <v>17679</v>
      </c>
      <c r="G8641" s="47">
        <v>14362</v>
      </c>
    </row>
    <row r="8642" spans="3:7">
      <c r="C8642" s="49">
        <f t="shared" si="136"/>
        <v>12</v>
      </c>
      <c r="D8642" s="48">
        <v>42729</v>
      </c>
      <c r="E8642" s="47">
        <v>24</v>
      </c>
      <c r="F8642" s="47">
        <v>17113</v>
      </c>
      <c r="G8642" s="47">
        <v>13696</v>
      </c>
    </row>
    <row r="8643" spans="3:7">
      <c r="C8643" s="49">
        <f t="shared" si="136"/>
        <v>12</v>
      </c>
      <c r="D8643" s="48">
        <v>42730</v>
      </c>
      <c r="E8643" s="47">
        <v>1</v>
      </c>
      <c r="F8643" s="47">
        <v>16239</v>
      </c>
      <c r="G8643" s="47">
        <v>13068</v>
      </c>
    </row>
    <row r="8644" spans="3:7">
      <c r="C8644" s="49">
        <f t="shared" ref="C8644:C8707" si="137">MONTH(D8644)</f>
        <v>12</v>
      </c>
      <c r="D8644" s="48">
        <v>42730</v>
      </c>
      <c r="E8644" s="47">
        <v>2</v>
      </c>
      <c r="F8644" s="47">
        <v>15856</v>
      </c>
      <c r="G8644" s="47">
        <v>12660</v>
      </c>
    </row>
    <row r="8645" spans="3:7">
      <c r="C8645" s="49">
        <f t="shared" si="137"/>
        <v>12</v>
      </c>
      <c r="D8645" s="48">
        <v>42730</v>
      </c>
      <c r="E8645" s="47">
        <v>3</v>
      </c>
      <c r="F8645" s="47">
        <v>15576</v>
      </c>
      <c r="G8645" s="47">
        <v>12303</v>
      </c>
    </row>
    <row r="8646" spans="3:7">
      <c r="C8646" s="49">
        <f t="shared" si="137"/>
        <v>12</v>
      </c>
      <c r="D8646" s="48">
        <v>42730</v>
      </c>
      <c r="E8646" s="47">
        <v>4</v>
      </c>
      <c r="F8646" s="47">
        <v>15238</v>
      </c>
      <c r="G8646" s="47">
        <v>12117</v>
      </c>
    </row>
    <row r="8647" spans="3:7">
      <c r="C8647" s="49">
        <f t="shared" si="137"/>
        <v>12</v>
      </c>
      <c r="D8647" s="48">
        <v>42730</v>
      </c>
      <c r="E8647" s="47">
        <v>5</v>
      </c>
      <c r="F8647" s="47">
        <v>15494</v>
      </c>
      <c r="G8647" s="47">
        <v>12384</v>
      </c>
    </row>
    <row r="8648" spans="3:7">
      <c r="C8648" s="49">
        <f t="shared" si="137"/>
        <v>12</v>
      </c>
      <c r="D8648" s="48">
        <v>42730</v>
      </c>
      <c r="E8648" s="47">
        <v>6</v>
      </c>
      <c r="F8648" s="47">
        <v>15909</v>
      </c>
      <c r="G8648" s="47">
        <v>12731</v>
      </c>
    </row>
    <row r="8649" spans="3:7">
      <c r="C8649" s="49">
        <f t="shared" si="137"/>
        <v>12</v>
      </c>
      <c r="D8649" s="48">
        <v>42730</v>
      </c>
      <c r="E8649" s="47">
        <v>7</v>
      </c>
      <c r="F8649" s="47">
        <v>16645</v>
      </c>
      <c r="G8649" s="47">
        <v>13339</v>
      </c>
    </row>
    <row r="8650" spans="3:7">
      <c r="C8650" s="49">
        <f t="shared" si="137"/>
        <v>12</v>
      </c>
      <c r="D8650" s="48">
        <v>42730</v>
      </c>
      <c r="E8650" s="47">
        <v>8</v>
      </c>
      <c r="F8650" s="47">
        <v>17228</v>
      </c>
      <c r="G8650" s="47">
        <v>13832</v>
      </c>
    </row>
    <row r="8651" spans="3:7">
      <c r="C8651" s="49">
        <f t="shared" si="137"/>
        <v>12</v>
      </c>
      <c r="D8651" s="48">
        <v>42730</v>
      </c>
      <c r="E8651" s="47">
        <v>9</v>
      </c>
      <c r="F8651" s="47">
        <v>17766</v>
      </c>
      <c r="G8651" s="47">
        <v>14380</v>
      </c>
    </row>
    <row r="8652" spans="3:7">
      <c r="C8652" s="49">
        <f t="shared" si="137"/>
        <v>12</v>
      </c>
      <c r="D8652" s="48">
        <v>42730</v>
      </c>
      <c r="E8652" s="47">
        <v>10</v>
      </c>
      <c r="F8652" s="47">
        <v>18197</v>
      </c>
      <c r="G8652" s="47">
        <v>14917</v>
      </c>
    </row>
    <row r="8653" spans="3:7">
      <c r="C8653" s="49">
        <f t="shared" si="137"/>
        <v>12</v>
      </c>
      <c r="D8653" s="48">
        <v>42730</v>
      </c>
      <c r="E8653" s="47">
        <v>11</v>
      </c>
      <c r="F8653" s="47">
        <v>18354</v>
      </c>
      <c r="G8653" s="47">
        <v>15233</v>
      </c>
    </row>
    <row r="8654" spans="3:7">
      <c r="C8654" s="49">
        <f t="shared" si="137"/>
        <v>12</v>
      </c>
      <c r="D8654" s="48">
        <v>42730</v>
      </c>
      <c r="E8654" s="47">
        <v>12</v>
      </c>
      <c r="F8654" s="47">
        <v>18920</v>
      </c>
      <c r="G8654" s="47">
        <v>15582</v>
      </c>
    </row>
    <row r="8655" spans="3:7">
      <c r="C8655" s="49">
        <f t="shared" si="137"/>
        <v>12</v>
      </c>
      <c r="D8655" s="48">
        <v>42730</v>
      </c>
      <c r="E8655" s="47">
        <v>13</v>
      </c>
      <c r="F8655" s="47">
        <v>18610</v>
      </c>
      <c r="G8655" s="47">
        <v>15339</v>
      </c>
    </row>
    <row r="8656" spans="3:7">
      <c r="C8656" s="49">
        <f t="shared" si="137"/>
        <v>12</v>
      </c>
      <c r="D8656" s="48">
        <v>42730</v>
      </c>
      <c r="E8656" s="47">
        <v>14</v>
      </c>
      <c r="F8656" s="47">
        <v>18793</v>
      </c>
      <c r="G8656" s="47">
        <v>15429</v>
      </c>
    </row>
    <row r="8657" spans="3:7">
      <c r="C8657" s="49">
        <f t="shared" si="137"/>
        <v>12</v>
      </c>
      <c r="D8657" s="48">
        <v>42730</v>
      </c>
      <c r="E8657" s="47">
        <v>15</v>
      </c>
      <c r="F8657" s="47">
        <v>18499</v>
      </c>
      <c r="G8657" s="47">
        <v>15274</v>
      </c>
    </row>
    <row r="8658" spans="3:7">
      <c r="C8658" s="49">
        <f t="shared" si="137"/>
        <v>12</v>
      </c>
      <c r="D8658" s="48">
        <v>42730</v>
      </c>
      <c r="E8658" s="47">
        <v>16</v>
      </c>
      <c r="F8658" s="47">
        <v>18660</v>
      </c>
      <c r="G8658" s="47">
        <v>15350</v>
      </c>
    </row>
    <row r="8659" spans="3:7">
      <c r="C8659" s="49">
        <f t="shared" si="137"/>
        <v>12</v>
      </c>
      <c r="D8659" s="48">
        <v>42730</v>
      </c>
      <c r="E8659" s="47">
        <v>17</v>
      </c>
      <c r="F8659" s="47">
        <v>18982</v>
      </c>
      <c r="G8659" s="47">
        <v>15899</v>
      </c>
    </row>
    <row r="8660" spans="3:7">
      <c r="C8660" s="49">
        <f t="shared" si="137"/>
        <v>12</v>
      </c>
      <c r="D8660" s="48">
        <v>42730</v>
      </c>
      <c r="E8660" s="47">
        <v>18</v>
      </c>
      <c r="F8660" s="47">
        <v>19427</v>
      </c>
      <c r="G8660" s="47">
        <v>16375</v>
      </c>
    </row>
    <row r="8661" spans="3:7">
      <c r="C8661" s="49">
        <f t="shared" si="137"/>
        <v>12</v>
      </c>
      <c r="D8661" s="48">
        <v>42730</v>
      </c>
      <c r="E8661" s="47">
        <v>19</v>
      </c>
      <c r="F8661" s="47">
        <v>19020</v>
      </c>
      <c r="G8661" s="47">
        <v>16073</v>
      </c>
    </row>
    <row r="8662" spans="3:7">
      <c r="C8662" s="49">
        <f t="shared" si="137"/>
        <v>12</v>
      </c>
      <c r="D8662" s="48">
        <v>42730</v>
      </c>
      <c r="E8662" s="47">
        <v>20</v>
      </c>
      <c r="F8662" s="47">
        <v>18876</v>
      </c>
      <c r="G8662" s="47">
        <v>15782</v>
      </c>
    </row>
    <row r="8663" spans="3:7">
      <c r="C8663" s="49">
        <f t="shared" si="137"/>
        <v>12</v>
      </c>
      <c r="D8663" s="48">
        <v>42730</v>
      </c>
      <c r="E8663" s="47">
        <v>21</v>
      </c>
      <c r="F8663" s="47">
        <v>18467</v>
      </c>
      <c r="G8663" s="47">
        <v>15410</v>
      </c>
    </row>
    <row r="8664" spans="3:7">
      <c r="C8664" s="49">
        <f t="shared" si="137"/>
        <v>12</v>
      </c>
      <c r="D8664" s="48">
        <v>42730</v>
      </c>
      <c r="E8664" s="47">
        <v>22</v>
      </c>
      <c r="F8664" s="47">
        <v>17944</v>
      </c>
      <c r="G8664" s="47">
        <v>14797</v>
      </c>
    </row>
    <row r="8665" spans="3:7">
      <c r="C8665" s="49">
        <f t="shared" si="137"/>
        <v>12</v>
      </c>
      <c r="D8665" s="48">
        <v>42730</v>
      </c>
      <c r="E8665" s="47">
        <v>23</v>
      </c>
      <c r="F8665" s="47">
        <v>17005</v>
      </c>
      <c r="G8665" s="47">
        <v>14005</v>
      </c>
    </row>
    <row r="8666" spans="3:7">
      <c r="C8666" s="49">
        <f t="shared" si="137"/>
        <v>12</v>
      </c>
      <c r="D8666" s="48">
        <v>42730</v>
      </c>
      <c r="E8666" s="47">
        <v>24</v>
      </c>
      <c r="F8666" s="47">
        <v>16297</v>
      </c>
      <c r="G8666" s="47">
        <v>13180</v>
      </c>
    </row>
    <row r="8667" spans="3:7">
      <c r="C8667" s="49">
        <f t="shared" si="137"/>
        <v>12</v>
      </c>
      <c r="D8667" s="48">
        <v>42731</v>
      </c>
      <c r="E8667" s="47">
        <v>1</v>
      </c>
      <c r="F8667" s="47">
        <v>15442</v>
      </c>
      <c r="G8667" s="47">
        <v>12480</v>
      </c>
    </row>
    <row r="8668" spans="3:7">
      <c r="C8668" s="49">
        <f t="shared" si="137"/>
        <v>12</v>
      </c>
      <c r="D8668" s="48">
        <v>42731</v>
      </c>
      <c r="E8668" s="47">
        <v>2</v>
      </c>
      <c r="F8668" s="47">
        <v>15214</v>
      </c>
      <c r="G8668" s="47">
        <v>12045</v>
      </c>
    </row>
    <row r="8669" spans="3:7">
      <c r="C8669" s="49">
        <f t="shared" si="137"/>
        <v>12</v>
      </c>
      <c r="D8669" s="48">
        <v>42731</v>
      </c>
      <c r="E8669" s="47">
        <v>3</v>
      </c>
      <c r="F8669" s="47">
        <v>14586</v>
      </c>
      <c r="G8669" s="47">
        <v>11752</v>
      </c>
    </row>
    <row r="8670" spans="3:7">
      <c r="C8670" s="49">
        <f t="shared" si="137"/>
        <v>12</v>
      </c>
      <c r="D8670" s="48">
        <v>42731</v>
      </c>
      <c r="E8670" s="47">
        <v>4</v>
      </c>
      <c r="F8670" s="47">
        <v>14561</v>
      </c>
      <c r="G8670" s="47">
        <v>11684</v>
      </c>
    </row>
    <row r="8671" spans="3:7">
      <c r="C8671" s="49">
        <f t="shared" si="137"/>
        <v>12</v>
      </c>
      <c r="D8671" s="48">
        <v>42731</v>
      </c>
      <c r="E8671" s="47">
        <v>5</v>
      </c>
      <c r="F8671" s="47">
        <v>14783</v>
      </c>
      <c r="G8671" s="47">
        <v>11833</v>
      </c>
    </row>
    <row r="8672" spans="3:7">
      <c r="C8672" s="49">
        <f t="shared" si="137"/>
        <v>12</v>
      </c>
      <c r="D8672" s="48">
        <v>42731</v>
      </c>
      <c r="E8672" s="47">
        <v>6</v>
      </c>
      <c r="F8672" s="47">
        <v>15356</v>
      </c>
      <c r="G8672" s="47">
        <v>12180</v>
      </c>
    </row>
    <row r="8673" spans="3:7">
      <c r="C8673" s="49">
        <f t="shared" si="137"/>
        <v>12</v>
      </c>
      <c r="D8673" s="48">
        <v>42731</v>
      </c>
      <c r="E8673" s="47">
        <v>7</v>
      </c>
      <c r="F8673" s="47">
        <v>15902</v>
      </c>
      <c r="G8673" s="47">
        <v>12821</v>
      </c>
    </row>
    <row r="8674" spans="3:7">
      <c r="C8674" s="49">
        <f t="shared" si="137"/>
        <v>12</v>
      </c>
      <c r="D8674" s="48">
        <v>42731</v>
      </c>
      <c r="E8674" s="47">
        <v>8</v>
      </c>
      <c r="F8674" s="47">
        <v>16623</v>
      </c>
      <c r="G8674" s="47">
        <v>13571</v>
      </c>
    </row>
    <row r="8675" spans="3:7">
      <c r="C8675" s="49">
        <f t="shared" si="137"/>
        <v>12</v>
      </c>
      <c r="D8675" s="48">
        <v>42731</v>
      </c>
      <c r="E8675" s="47">
        <v>9</v>
      </c>
      <c r="F8675" s="47">
        <v>17036</v>
      </c>
      <c r="G8675" s="47">
        <v>14166</v>
      </c>
    </row>
    <row r="8676" spans="3:7">
      <c r="C8676" s="49">
        <f t="shared" si="137"/>
        <v>12</v>
      </c>
      <c r="D8676" s="48">
        <v>42731</v>
      </c>
      <c r="E8676" s="47">
        <v>10</v>
      </c>
      <c r="F8676" s="47">
        <v>17758</v>
      </c>
      <c r="G8676" s="47">
        <v>14730</v>
      </c>
    </row>
    <row r="8677" spans="3:7">
      <c r="C8677" s="49">
        <f t="shared" si="137"/>
        <v>12</v>
      </c>
      <c r="D8677" s="48">
        <v>42731</v>
      </c>
      <c r="E8677" s="47">
        <v>11</v>
      </c>
      <c r="F8677" s="47">
        <v>18341</v>
      </c>
      <c r="G8677" s="47">
        <v>15223</v>
      </c>
    </row>
    <row r="8678" spans="3:7">
      <c r="C8678" s="49">
        <f t="shared" si="137"/>
        <v>12</v>
      </c>
      <c r="D8678" s="48">
        <v>42731</v>
      </c>
      <c r="E8678" s="47">
        <v>12</v>
      </c>
      <c r="F8678" s="47">
        <v>18681</v>
      </c>
      <c r="G8678" s="47">
        <v>15393</v>
      </c>
    </row>
    <row r="8679" spans="3:7">
      <c r="C8679" s="49">
        <f t="shared" si="137"/>
        <v>12</v>
      </c>
      <c r="D8679" s="48">
        <v>42731</v>
      </c>
      <c r="E8679" s="47">
        <v>13</v>
      </c>
      <c r="F8679" s="47">
        <v>18531</v>
      </c>
      <c r="G8679" s="47">
        <v>15467</v>
      </c>
    </row>
    <row r="8680" spans="3:7">
      <c r="C8680" s="49">
        <f t="shared" si="137"/>
        <v>12</v>
      </c>
      <c r="D8680" s="48">
        <v>42731</v>
      </c>
      <c r="E8680" s="47">
        <v>14</v>
      </c>
      <c r="F8680" s="47">
        <v>18425</v>
      </c>
      <c r="G8680" s="47">
        <v>15461</v>
      </c>
    </row>
    <row r="8681" spans="3:7">
      <c r="C8681" s="49">
        <f t="shared" si="137"/>
        <v>12</v>
      </c>
      <c r="D8681" s="48">
        <v>42731</v>
      </c>
      <c r="E8681" s="47">
        <v>15</v>
      </c>
      <c r="F8681" s="47">
        <v>18264</v>
      </c>
      <c r="G8681" s="47">
        <v>15425</v>
      </c>
    </row>
    <row r="8682" spans="3:7">
      <c r="C8682" s="49">
        <f t="shared" si="137"/>
        <v>12</v>
      </c>
      <c r="D8682" s="48">
        <v>42731</v>
      </c>
      <c r="E8682" s="47">
        <v>16</v>
      </c>
      <c r="F8682" s="47">
        <v>18465</v>
      </c>
      <c r="G8682" s="47">
        <v>15614</v>
      </c>
    </row>
    <row r="8683" spans="3:7">
      <c r="C8683" s="49">
        <f t="shared" si="137"/>
        <v>12</v>
      </c>
      <c r="D8683" s="48">
        <v>42731</v>
      </c>
      <c r="E8683" s="47">
        <v>17</v>
      </c>
      <c r="F8683" s="47">
        <v>19152</v>
      </c>
      <c r="G8683" s="47">
        <v>16377</v>
      </c>
    </row>
    <row r="8684" spans="3:7">
      <c r="C8684" s="49">
        <f t="shared" si="137"/>
        <v>12</v>
      </c>
      <c r="D8684" s="48">
        <v>42731</v>
      </c>
      <c r="E8684" s="47">
        <v>18</v>
      </c>
      <c r="F8684" s="47">
        <v>20133</v>
      </c>
      <c r="G8684" s="47">
        <v>17251</v>
      </c>
    </row>
    <row r="8685" spans="3:7">
      <c r="C8685" s="49">
        <f t="shared" si="137"/>
        <v>12</v>
      </c>
      <c r="D8685" s="48">
        <v>42731</v>
      </c>
      <c r="E8685" s="47">
        <v>19</v>
      </c>
      <c r="F8685" s="47">
        <v>19812</v>
      </c>
      <c r="G8685" s="47">
        <v>17081</v>
      </c>
    </row>
    <row r="8686" spans="3:7">
      <c r="C8686" s="49">
        <f t="shared" si="137"/>
        <v>12</v>
      </c>
      <c r="D8686" s="48">
        <v>42731</v>
      </c>
      <c r="E8686" s="47">
        <v>20</v>
      </c>
      <c r="F8686" s="47">
        <v>19831</v>
      </c>
      <c r="G8686" s="47">
        <v>16939</v>
      </c>
    </row>
    <row r="8687" spans="3:7">
      <c r="C8687" s="49">
        <f t="shared" si="137"/>
        <v>12</v>
      </c>
      <c r="D8687" s="48">
        <v>42731</v>
      </c>
      <c r="E8687" s="47">
        <v>21</v>
      </c>
      <c r="F8687" s="47">
        <v>19654</v>
      </c>
      <c r="G8687" s="47">
        <v>16656</v>
      </c>
    </row>
    <row r="8688" spans="3:7">
      <c r="C8688" s="49">
        <f t="shared" si="137"/>
        <v>12</v>
      </c>
      <c r="D8688" s="48">
        <v>42731</v>
      </c>
      <c r="E8688" s="47">
        <v>22</v>
      </c>
      <c r="F8688" s="47">
        <v>19102</v>
      </c>
      <c r="G8688" s="47">
        <v>16083</v>
      </c>
    </row>
    <row r="8689" spans="3:7">
      <c r="C8689" s="49">
        <f t="shared" si="137"/>
        <v>12</v>
      </c>
      <c r="D8689" s="48">
        <v>42731</v>
      </c>
      <c r="E8689" s="47">
        <v>23</v>
      </c>
      <c r="F8689" s="47">
        <v>18520</v>
      </c>
      <c r="G8689" s="47">
        <v>15219</v>
      </c>
    </row>
    <row r="8690" spans="3:7">
      <c r="C8690" s="49">
        <f t="shared" si="137"/>
        <v>12</v>
      </c>
      <c r="D8690" s="48">
        <v>42731</v>
      </c>
      <c r="E8690" s="47">
        <v>24</v>
      </c>
      <c r="F8690" s="47">
        <v>17582</v>
      </c>
      <c r="G8690" s="47">
        <v>14293</v>
      </c>
    </row>
    <row r="8691" spans="3:7">
      <c r="C8691" s="49">
        <f t="shared" si="137"/>
        <v>12</v>
      </c>
      <c r="D8691" s="48">
        <v>42732</v>
      </c>
      <c r="E8691" s="47">
        <v>1</v>
      </c>
      <c r="F8691" s="47">
        <v>16789</v>
      </c>
      <c r="G8691" s="47">
        <v>13560</v>
      </c>
    </row>
    <row r="8692" spans="3:7">
      <c r="C8692" s="49">
        <f t="shared" si="137"/>
        <v>12</v>
      </c>
      <c r="D8692" s="48">
        <v>42732</v>
      </c>
      <c r="E8692" s="47">
        <v>2</v>
      </c>
      <c r="F8692" s="47">
        <v>16340</v>
      </c>
      <c r="G8692" s="47">
        <v>13129</v>
      </c>
    </row>
    <row r="8693" spans="3:7">
      <c r="C8693" s="49">
        <f t="shared" si="137"/>
        <v>12</v>
      </c>
      <c r="D8693" s="48">
        <v>42732</v>
      </c>
      <c r="E8693" s="47">
        <v>3</v>
      </c>
      <c r="F8693" s="47">
        <v>16081</v>
      </c>
      <c r="G8693" s="47">
        <v>12873</v>
      </c>
    </row>
    <row r="8694" spans="3:7">
      <c r="C8694" s="49">
        <f t="shared" si="137"/>
        <v>12</v>
      </c>
      <c r="D8694" s="48">
        <v>42732</v>
      </c>
      <c r="E8694" s="47">
        <v>4</v>
      </c>
      <c r="F8694" s="47">
        <v>16068</v>
      </c>
      <c r="G8694" s="47">
        <v>12801</v>
      </c>
    </row>
    <row r="8695" spans="3:7">
      <c r="C8695" s="49">
        <f t="shared" si="137"/>
        <v>12</v>
      </c>
      <c r="D8695" s="48">
        <v>42732</v>
      </c>
      <c r="E8695" s="47">
        <v>5</v>
      </c>
      <c r="F8695" s="47">
        <v>16167</v>
      </c>
      <c r="G8695" s="47">
        <v>12922</v>
      </c>
    </row>
    <row r="8696" spans="3:7">
      <c r="C8696" s="49">
        <f t="shared" si="137"/>
        <v>12</v>
      </c>
      <c r="D8696" s="48">
        <v>42732</v>
      </c>
      <c r="E8696" s="47">
        <v>6</v>
      </c>
      <c r="F8696" s="47">
        <v>16699</v>
      </c>
      <c r="G8696" s="47">
        <v>13429</v>
      </c>
    </row>
    <row r="8697" spans="3:7">
      <c r="C8697" s="49">
        <f t="shared" si="137"/>
        <v>12</v>
      </c>
      <c r="D8697" s="48">
        <v>42732</v>
      </c>
      <c r="E8697" s="47">
        <v>7</v>
      </c>
      <c r="F8697" s="47">
        <v>17553</v>
      </c>
      <c r="G8697" s="47">
        <v>14341</v>
      </c>
    </row>
    <row r="8698" spans="3:7">
      <c r="C8698" s="49">
        <f t="shared" si="137"/>
        <v>12</v>
      </c>
      <c r="D8698" s="48">
        <v>42732</v>
      </c>
      <c r="E8698" s="47">
        <v>8</v>
      </c>
      <c r="F8698" s="47">
        <v>18556</v>
      </c>
      <c r="G8698" s="47">
        <v>15379</v>
      </c>
    </row>
    <row r="8699" spans="3:7">
      <c r="C8699" s="49">
        <f t="shared" si="137"/>
        <v>12</v>
      </c>
      <c r="D8699" s="48">
        <v>42732</v>
      </c>
      <c r="E8699" s="47">
        <v>9</v>
      </c>
      <c r="F8699" s="47">
        <v>18910</v>
      </c>
      <c r="G8699" s="47">
        <v>15770</v>
      </c>
    </row>
    <row r="8700" spans="3:7">
      <c r="C8700" s="49">
        <f t="shared" si="137"/>
        <v>12</v>
      </c>
      <c r="D8700" s="48">
        <v>42732</v>
      </c>
      <c r="E8700" s="47">
        <v>10</v>
      </c>
      <c r="F8700" s="47">
        <v>18977</v>
      </c>
      <c r="G8700" s="47">
        <v>15987</v>
      </c>
    </row>
    <row r="8701" spans="3:7">
      <c r="C8701" s="49">
        <f t="shared" si="137"/>
        <v>12</v>
      </c>
      <c r="D8701" s="48">
        <v>42732</v>
      </c>
      <c r="E8701" s="47">
        <v>11</v>
      </c>
      <c r="F8701" s="47">
        <v>18851</v>
      </c>
      <c r="G8701" s="47">
        <v>15992</v>
      </c>
    </row>
    <row r="8702" spans="3:7">
      <c r="C8702" s="49">
        <f t="shared" si="137"/>
        <v>12</v>
      </c>
      <c r="D8702" s="48">
        <v>42732</v>
      </c>
      <c r="E8702" s="47">
        <v>12</v>
      </c>
      <c r="F8702" s="47">
        <v>18823</v>
      </c>
      <c r="G8702" s="47">
        <v>16051</v>
      </c>
    </row>
    <row r="8703" spans="3:7">
      <c r="C8703" s="49">
        <f t="shared" si="137"/>
        <v>12</v>
      </c>
      <c r="D8703" s="48">
        <v>42732</v>
      </c>
      <c r="E8703" s="47">
        <v>13</v>
      </c>
      <c r="F8703" s="47">
        <v>18946</v>
      </c>
      <c r="G8703" s="47">
        <v>15972</v>
      </c>
    </row>
    <row r="8704" spans="3:7">
      <c r="C8704" s="49">
        <f t="shared" si="137"/>
        <v>12</v>
      </c>
      <c r="D8704" s="48">
        <v>42732</v>
      </c>
      <c r="E8704" s="47">
        <v>14</v>
      </c>
      <c r="F8704" s="47">
        <v>19388</v>
      </c>
      <c r="G8704" s="47">
        <v>15922</v>
      </c>
    </row>
    <row r="8705" spans="3:7">
      <c r="C8705" s="49">
        <f t="shared" si="137"/>
        <v>12</v>
      </c>
      <c r="D8705" s="48">
        <v>42732</v>
      </c>
      <c r="E8705" s="47">
        <v>15</v>
      </c>
      <c r="F8705" s="47">
        <v>19471</v>
      </c>
      <c r="G8705" s="47">
        <v>16056</v>
      </c>
    </row>
    <row r="8706" spans="3:7">
      <c r="C8706" s="49">
        <f t="shared" si="137"/>
        <v>12</v>
      </c>
      <c r="D8706" s="48">
        <v>42732</v>
      </c>
      <c r="E8706" s="47">
        <v>16</v>
      </c>
      <c r="F8706" s="47">
        <v>19839</v>
      </c>
      <c r="G8706" s="47">
        <v>16384</v>
      </c>
    </row>
    <row r="8707" spans="3:7">
      <c r="C8707" s="49">
        <f t="shared" si="137"/>
        <v>12</v>
      </c>
      <c r="D8707" s="48">
        <v>42732</v>
      </c>
      <c r="E8707" s="47">
        <v>17</v>
      </c>
      <c r="F8707" s="47">
        <v>20383</v>
      </c>
      <c r="G8707" s="47">
        <v>17148</v>
      </c>
    </row>
    <row r="8708" spans="3:7">
      <c r="C8708" s="49">
        <f t="shared" ref="C8708:C8771" si="138">MONTH(D8708)</f>
        <v>12</v>
      </c>
      <c r="D8708" s="48">
        <v>42732</v>
      </c>
      <c r="E8708" s="47">
        <v>18</v>
      </c>
      <c r="F8708" s="47">
        <v>20704</v>
      </c>
      <c r="G8708" s="47">
        <v>18156</v>
      </c>
    </row>
    <row r="8709" spans="3:7">
      <c r="C8709" s="49">
        <f t="shared" si="138"/>
        <v>12</v>
      </c>
      <c r="D8709" s="48">
        <v>42732</v>
      </c>
      <c r="E8709" s="47">
        <v>19</v>
      </c>
      <c r="F8709" s="47">
        <v>21023</v>
      </c>
      <c r="G8709" s="47">
        <v>17879</v>
      </c>
    </row>
    <row r="8710" spans="3:7">
      <c r="C8710" s="49">
        <f t="shared" si="138"/>
        <v>12</v>
      </c>
      <c r="D8710" s="48">
        <v>42732</v>
      </c>
      <c r="E8710" s="47">
        <v>20</v>
      </c>
      <c r="F8710" s="47">
        <v>20895</v>
      </c>
      <c r="G8710" s="47">
        <v>17532</v>
      </c>
    </row>
    <row r="8711" spans="3:7">
      <c r="C8711" s="49">
        <f t="shared" si="138"/>
        <v>12</v>
      </c>
      <c r="D8711" s="48">
        <v>42732</v>
      </c>
      <c r="E8711" s="47">
        <v>21</v>
      </c>
      <c r="F8711" s="47">
        <v>20518</v>
      </c>
      <c r="G8711" s="47">
        <v>17159</v>
      </c>
    </row>
    <row r="8712" spans="3:7">
      <c r="C8712" s="49">
        <f t="shared" si="138"/>
        <v>12</v>
      </c>
      <c r="D8712" s="48">
        <v>42732</v>
      </c>
      <c r="E8712" s="47">
        <v>22</v>
      </c>
      <c r="F8712" s="47">
        <v>19679</v>
      </c>
      <c r="G8712" s="47">
        <v>16473</v>
      </c>
    </row>
    <row r="8713" spans="3:7">
      <c r="C8713" s="49">
        <f t="shared" si="138"/>
        <v>12</v>
      </c>
      <c r="D8713" s="48">
        <v>42732</v>
      </c>
      <c r="E8713" s="47">
        <v>23</v>
      </c>
      <c r="F8713" s="47">
        <v>18804</v>
      </c>
      <c r="G8713" s="47">
        <v>15477</v>
      </c>
    </row>
    <row r="8714" spans="3:7">
      <c r="C8714" s="49">
        <f t="shared" si="138"/>
        <v>12</v>
      </c>
      <c r="D8714" s="48">
        <v>42732</v>
      </c>
      <c r="E8714" s="47">
        <v>24</v>
      </c>
      <c r="F8714" s="47">
        <v>17599</v>
      </c>
      <c r="G8714" s="47">
        <v>14358</v>
      </c>
    </row>
    <row r="8715" spans="3:7">
      <c r="C8715" s="49">
        <f t="shared" si="138"/>
        <v>12</v>
      </c>
      <c r="D8715" s="48">
        <v>42733</v>
      </c>
      <c r="E8715" s="47">
        <v>1</v>
      </c>
      <c r="F8715" s="47">
        <v>16970</v>
      </c>
      <c r="G8715" s="47">
        <v>13579</v>
      </c>
    </row>
    <row r="8716" spans="3:7">
      <c r="C8716" s="49">
        <f t="shared" si="138"/>
        <v>12</v>
      </c>
      <c r="D8716" s="48">
        <v>42733</v>
      </c>
      <c r="E8716" s="47">
        <v>2</v>
      </c>
      <c r="F8716" s="47">
        <v>16591</v>
      </c>
      <c r="G8716" s="47">
        <v>13071</v>
      </c>
    </row>
    <row r="8717" spans="3:7">
      <c r="C8717" s="49">
        <f t="shared" si="138"/>
        <v>12</v>
      </c>
      <c r="D8717" s="48">
        <v>42733</v>
      </c>
      <c r="E8717" s="47">
        <v>3</v>
      </c>
      <c r="F8717" s="47">
        <v>16424</v>
      </c>
      <c r="G8717" s="47">
        <v>12854</v>
      </c>
    </row>
    <row r="8718" spans="3:7">
      <c r="C8718" s="49">
        <f t="shared" si="138"/>
        <v>12</v>
      </c>
      <c r="D8718" s="48">
        <v>42733</v>
      </c>
      <c r="E8718" s="47">
        <v>4</v>
      </c>
      <c r="F8718" s="47">
        <v>16441</v>
      </c>
      <c r="G8718" s="47">
        <v>12909</v>
      </c>
    </row>
    <row r="8719" spans="3:7">
      <c r="C8719" s="49">
        <f t="shared" si="138"/>
        <v>12</v>
      </c>
      <c r="D8719" s="48">
        <v>42733</v>
      </c>
      <c r="E8719" s="47">
        <v>5</v>
      </c>
      <c r="F8719" s="47">
        <v>16522</v>
      </c>
      <c r="G8719" s="47">
        <v>13050</v>
      </c>
    </row>
    <row r="8720" spans="3:7">
      <c r="C8720" s="49">
        <f t="shared" si="138"/>
        <v>12</v>
      </c>
      <c r="D8720" s="48">
        <v>42733</v>
      </c>
      <c r="E8720" s="47">
        <v>6</v>
      </c>
      <c r="F8720" s="47">
        <v>17276</v>
      </c>
      <c r="G8720" s="47">
        <v>13548</v>
      </c>
    </row>
    <row r="8721" spans="3:7">
      <c r="C8721" s="49">
        <f t="shared" si="138"/>
        <v>12</v>
      </c>
      <c r="D8721" s="48">
        <v>42733</v>
      </c>
      <c r="E8721" s="47">
        <v>7</v>
      </c>
      <c r="F8721" s="47">
        <v>17840</v>
      </c>
      <c r="G8721" s="47">
        <v>14352</v>
      </c>
    </row>
    <row r="8722" spans="3:7">
      <c r="C8722" s="49">
        <f t="shared" si="138"/>
        <v>12</v>
      </c>
      <c r="D8722" s="48">
        <v>42733</v>
      </c>
      <c r="E8722" s="47">
        <v>8</v>
      </c>
      <c r="F8722" s="47">
        <v>18989</v>
      </c>
      <c r="G8722" s="47">
        <v>15373</v>
      </c>
    </row>
    <row r="8723" spans="3:7">
      <c r="C8723" s="49">
        <f t="shared" si="138"/>
        <v>12</v>
      </c>
      <c r="D8723" s="48">
        <v>42733</v>
      </c>
      <c r="E8723" s="47">
        <v>9</v>
      </c>
      <c r="F8723" s="47">
        <v>19312</v>
      </c>
      <c r="G8723" s="47">
        <v>15691</v>
      </c>
    </row>
    <row r="8724" spans="3:7">
      <c r="C8724" s="49">
        <f t="shared" si="138"/>
        <v>12</v>
      </c>
      <c r="D8724" s="48">
        <v>42733</v>
      </c>
      <c r="E8724" s="47">
        <v>10</v>
      </c>
      <c r="F8724" s="47">
        <v>19571</v>
      </c>
      <c r="G8724" s="47">
        <v>16027</v>
      </c>
    </row>
    <row r="8725" spans="3:7">
      <c r="C8725" s="49">
        <f t="shared" si="138"/>
        <v>12</v>
      </c>
      <c r="D8725" s="48">
        <v>42733</v>
      </c>
      <c r="E8725" s="47">
        <v>11</v>
      </c>
      <c r="F8725" s="47">
        <v>19785</v>
      </c>
      <c r="G8725" s="47">
        <v>16261</v>
      </c>
    </row>
    <row r="8726" spans="3:7">
      <c r="C8726" s="49">
        <f t="shared" si="138"/>
        <v>12</v>
      </c>
      <c r="D8726" s="48">
        <v>42733</v>
      </c>
      <c r="E8726" s="47">
        <v>12</v>
      </c>
      <c r="F8726" s="47">
        <v>19906</v>
      </c>
      <c r="G8726" s="47">
        <v>16347</v>
      </c>
    </row>
    <row r="8727" spans="3:7">
      <c r="C8727" s="49">
        <f t="shared" si="138"/>
        <v>12</v>
      </c>
      <c r="D8727" s="48">
        <v>42733</v>
      </c>
      <c r="E8727" s="47">
        <v>13</v>
      </c>
      <c r="F8727" s="47">
        <v>19972</v>
      </c>
      <c r="G8727" s="47">
        <v>16375</v>
      </c>
    </row>
    <row r="8728" spans="3:7">
      <c r="C8728" s="49">
        <f t="shared" si="138"/>
        <v>12</v>
      </c>
      <c r="D8728" s="48">
        <v>42733</v>
      </c>
      <c r="E8728" s="47">
        <v>14</v>
      </c>
      <c r="F8728" s="47">
        <v>19672</v>
      </c>
      <c r="G8728" s="47">
        <v>16198</v>
      </c>
    </row>
    <row r="8729" spans="3:7">
      <c r="C8729" s="49">
        <f t="shared" si="138"/>
        <v>12</v>
      </c>
      <c r="D8729" s="48">
        <v>42733</v>
      </c>
      <c r="E8729" s="47">
        <v>15</v>
      </c>
      <c r="F8729" s="47">
        <v>19658</v>
      </c>
      <c r="G8729" s="47">
        <v>16079</v>
      </c>
    </row>
    <row r="8730" spans="3:7">
      <c r="C8730" s="49">
        <f t="shared" si="138"/>
        <v>12</v>
      </c>
      <c r="D8730" s="48">
        <v>42733</v>
      </c>
      <c r="E8730" s="47">
        <v>16</v>
      </c>
      <c r="F8730" s="47">
        <v>19608</v>
      </c>
      <c r="G8730" s="47">
        <v>15942</v>
      </c>
    </row>
    <row r="8731" spans="3:7">
      <c r="C8731" s="49">
        <f t="shared" si="138"/>
        <v>12</v>
      </c>
      <c r="D8731" s="48">
        <v>42733</v>
      </c>
      <c r="E8731" s="47">
        <v>17</v>
      </c>
      <c r="F8731" s="47">
        <v>20227</v>
      </c>
      <c r="G8731" s="47">
        <v>16745</v>
      </c>
    </row>
    <row r="8732" spans="3:7">
      <c r="C8732" s="49">
        <f t="shared" si="138"/>
        <v>12</v>
      </c>
      <c r="D8732" s="48">
        <v>42733</v>
      </c>
      <c r="E8732" s="47">
        <v>18</v>
      </c>
      <c r="F8732" s="47">
        <v>21026</v>
      </c>
      <c r="G8732" s="47">
        <v>17671</v>
      </c>
    </row>
    <row r="8733" spans="3:7">
      <c r="C8733" s="49">
        <f t="shared" si="138"/>
        <v>12</v>
      </c>
      <c r="D8733" s="48">
        <v>42733</v>
      </c>
      <c r="E8733" s="47">
        <v>19</v>
      </c>
      <c r="F8733" s="47">
        <v>20968</v>
      </c>
      <c r="G8733" s="47">
        <v>17603</v>
      </c>
    </row>
    <row r="8734" spans="3:7">
      <c r="C8734" s="49">
        <f t="shared" si="138"/>
        <v>12</v>
      </c>
      <c r="D8734" s="48">
        <v>42733</v>
      </c>
      <c r="E8734" s="47">
        <v>20</v>
      </c>
      <c r="F8734" s="47">
        <v>20642</v>
      </c>
      <c r="G8734" s="47">
        <v>17328</v>
      </c>
    </row>
    <row r="8735" spans="3:7">
      <c r="C8735" s="49">
        <f t="shared" si="138"/>
        <v>12</v>
      </c>
      <c r="D8735" s="48">
        <v>42733</v>
      </c>
      <c r="E8735" s="47">
        <v>21</v>
      </c>
      <c r="F8735" s="47">
        <v>20325</v>
      </c>
      <c r="G8735" s="47">
        <v>17002</v>
      </c>
    </row>
    <row r="8736" spans="3:7">
      <c r="C8736" s="49">
        <f t="shared" si="138"/>
        <v>12</v>
      </c>
      <c r="D8736" s="48">
        <v>42733</v>
      </c>
      <c r="E8736" s="47">
        <v>22</v>
      </c>
      <c r="F8736" s="47">
        <v>19824</v>
      </c>
      <c r="G8736" s="47">
        <v>16422</v>
      </c>
    </row>
    <row r="8737" spans="3:7">
      <c r="C8737" s="49">
        <f t="shared" si="138"/>
        <v>12</v>
      </c>
      <c r="D8737" s="48">
        <v>42733</v>
      </c>
      <c r="E8737" s="47">
        <v>23</v>
      </c>
      <c r="F8737" s="47">
        <v>18852</v>
      </c>
      <c r="G8737" s="47">
        <v>15421</v>
      </c>
    </row>
    <row r="8738" spans="3:7">
      <c r="C8738" s="49">
        <f t="shared" si="138"/>
        <v>12</v>
      </c>
      <c r="D8738" s="48">
        <v>42733</v>
      </c>
      <c r="E8738" s="47">
        <v>24</v>
      </c>
      <c r="F8738" s="47">
        <v>17792</v>
      </c>
      <c r="G8738" s="47">
        <v>14364</v>
      </c>
    </row>
    <row r="8739" spans="3:7">
      <c r="C8739" s="49">
        <f t="shared" si="138"/>
        <v>12</v>
      </c>
      <c r="D8739" s="48">
        <v>42734</v>
      </c>
      <c r="E8739" s="47">
        <v>1</v>
      </c>
      <c r="F8739" s="47">
        <v>17214</v>
      </c>
      <c r="G8739" s="47">
        <v>13527</v>
      </c>
    </row>
    <row r="8740" spans="3:7">
      <c r="C8740" s="49">
        <f t="shared" si="138"/>
        <v>12</v>
      </c>
      <c r="D8740" s="48">
        <v>42734</v>
      </c>
      <c r="E8740" s="47">
        <v>2</v>
      </c>
      <c r="F8740" s="47">
        <v>16621</v>
      </c>
      <c r="G8740" s="47">
        <v>13014</v>
      </c>
    </row>
    <row r="8741" spans="3:7">
      <c r="C8741" s="49">
        <f t="shared" si="138"/>
        <v>12</v>
      </c>
      <c r="D8741" s="48">
        <v>42734</v>
      </c>
      <c r="E8741" s="47">
        <v>3</v>
      </c>
      <c r="F8741" s="47">
        <v>16482</v>
      </c>
      <c r="G8741" s="47">
        <v>12780</v>
      </c>
    </row>
    <row r="8742" spans="3:7">
      <c r="C8742" s="49">
        <f t="shared" si="138"/>
        <v>12</v>
      </c>
      <c r="D8742" s="48">
        <v>42734</v>
      </c>
      <c r="E8742" s="47">
        <v>4</v>
      </c>
      <c r="F8742" s="47">
        <v>16195</v>
      </c>
      <c r="G8742" s="47">
        <v>12729</v>
      </c>
    </row>
    <row r="8743" spans="3:7">
      <c r="C8743" s="49">
        <f t="shared" si="138"/>
        <v>12</v>
      </c>
      <c r="D8743" s="48">
        <v>42734</v>
      </c>
      <c r="E8743" s="47">
        <v>5</v>
      </c>
      <c r="F8743" s="47">
        <v>16258</v>
      </c>
      <c r="G8743" s="47">
        <v>12816</v>
      </c>
    </row>
    <row r="8744" spans="3:7">
      <c r="C8744" s="49">
        <f t="shared" si="138"/>
        <v>12</v>
      </c>
      <c r="D8744" s="48">
        <v>42734</v>
      </c>
      <c r="E8744" s="47">
        <v>6</v>
      </c>
      <c r="F8744" s="47">
        <v>16728</v>
      </c>
      <c r="G8744" s="47">
        <v>13199</v>
      </c>
    </row>
    <row r="8745" spans="3:7">
      <c r="C8745" s="49">
        <f t="shared" si="138"/>
        <v>12</v>
      </c>
      <c r="D8745" s="48">
        <v>42734</v>
      </c>
      <c r="E8745" s="47">
        <v>7</v>
      </c>
      <c r="F8745" s="47">
        <v>17531</v>
      </c>
      <c r="G8745" s="47">
        <v>14021</v>
      </c>
    </row>
    <row r="8746" spans="3:7">
      <c r="C8746" s="49">
        <f t="shared" si="138"/>
        <v>12</v>
      </c>
      <c r="D8746" s="48">
        <v>42734</v>
      </c>
      <c r="E8746" s="47">
        <v>8</v>
      </c>
      <c r="F8746" s="47">
        <v>18104</v>
      </c>
      <c r="G8746" s="47">
        <v>14906</v>
      </c>
    </row>
    <row r="8747" spans="3:7">
      <c r="C8747" s="49">
        <f t="shared" si="138"/>
        <v>12</v>
      </c>
      <c r="D8747" s="48">
        <v>42734</v>
      </c>
      <c r="E8747" s="47">
        <v>9</v>
      </c>
      <c r="F8747" s="47">
        <v>18614</v>
      </c>
      <c r="G8747" s="47">
        <v>15350</v>
      </c>
    </row>
    <row r="8748" spans="3:7">
      <c r="C8748" s="49">
        <f t="shared" si="138"/>
        <v>12</v>
      </c>
      <c r="D8748" s="48">
        <v>42734</v>
      </c>
      <c r="E8748" s="47">
        <v>10</v>
      </c>
      <c r="F8748" s="47">
        <v>19051</v>
      </c>
      <c r="G8748" s="47">
        <v>15756</v>
      </c>
    </row>
    <row r="8749" spans="3:7">
      <c r="C8749" s="49">
        <f t="shared" si="138"/>
        <v>12</v>
      </c>
      <c r="D8749" s="48">
        <v>42734</v>
      </c>
      <c r="E8749" s="47">
        <v>11</v>
      </c>
      <c r="F8749" s="47">
        <v>19367</v>
      </c>
      <c r="G8749" s="47">
        <v>16025</v>
      </c>
    </row>
    <row r="8750" spans="3:7">
      <c r="C8750" s="49">
        <f t="shared" si="138"/>
        <v>12</v>
      </c>
      <c r="D8750" s="48">
        <v>42734</v>
      </c>
      <c r="E8750" s="47">
        <v>12</v>
      </c>
      <c r="F8750" s="47">
        <v>19282</v>
      </c>
      <c r="G8750" s="47">
        <v>16055</v>
      </c>
    </row>
    <row r="8751" spans="3:7">
      <c r="C8751" s="49">
        <f t="shared" si="138"/>
        <v>12</v>
      </c>
      <c r="D8751" s="48">
        <v>42734</v>
      </c>
      <c r="E8751" s="47">
        <v>13</v>
      </c>
      <c r="F8751" s="47">
        <v>19289</v>
      </c>
      <c r="G8751" s="47">
        <v>16018</v>
      </c>
    </row>
    <row r="8752" spans="3:7">
      <c r="C8752" s="49">
        <f t="shared" si="138"/>
        <v>12</v>
      </c>
      <c r="D8752" s="48">
        <v>42734</v>
      </c>
      <c r="E8752" s="47">
        <v>14</v>
      </c>
      <c r="F8752" s="47">
        <v>19110</v>
      </c>
      <c r="G8752" s="47">
        <v>15829</v>
      </c>
    </row>
    <row r="8753" spans="3:7">
      <c r="C8753" s="49">
        <f t="shared" si="138"/>
        <v>12</v>
      </c>
      <c r="D8753" s="48">
        <v>42734</v>
      </c>
      <c r="E8753" s="47">
        <v>15</v>
      </c>
      <c r="F8753" s="47">
        <v>19109</v>
      </c>
      <c r="G8753" s="47">
        <v>15837</v>
      </c>
    </row>
    <row r="8754" spans="3:7">
      <c r="C8754" s="49">
        <f t="shared" si="138"/>
        <v>12</v>
      </c>
      <c r="D8754" s="48">
        <v>42734</v>
      </c>
      <c r="E8754" s="47">
        <v>16</v>
      </c>
      <c r="F8754" s="47">
        <v>19445</v>
      </c>
      <c r="G8754" s="47">
        <v>16104</v>
      </c>
    </row>
    <row r="8755" spans="3:7">
      <c r="C8755" s="49">
        <f t="shared" si="138"/>
        <v>12</v>
      </c>
      <c r="D8755" s="48">
        <v>42734</v>
      </c>
      <c r="E8755" s="47">
        <v>17</v>
      </c>
      <c r="F8755" s="47">
        <v>20232</v>
      </c>
      <c r="G8755" s="47">
        <v>16890</v>
      </c>
    </row>
    <row r="8756" spans="3:7">
      <c r="C8756" s="49">
        <f t="shared" si="138"/>
        <v>12</v>
      </c>
      <c r="D8756" s="48">
        <v>42734</v>
      </c>
      <c r="E8756" s="47">
        <v>18</v>
      </c>
      <c r="F8756" s="47">
        <v>21182</v>
      </c>
      <c r="G8756" s="47">
        <v>17958</v>
      </c>
    </row>
    <row r="8757" spans="3:7">
      <c r="C8757" s="49">
        <f t="shared" si="138"/>
        <v>12</v>
      </c>
      <c r="D8757" s="48">
        <v>42734</v>
      </c>
      <c r="E8757" s="47">
        <v>19</v>
      </c>
      <c r="F8757" s="47">
        <v>21034</v>
      </c>
      <c r="G8757" s="47">
        <v>17807</v>
      </c>
    </row>
    <row r="8758" spans="3:7">
      <c r="C8758" s="49">
        <f t="shared" si="138"/>
        <v>12</v>
      </c>
      <c r="D8758" s="48">
        <v>42734</v>
      </c>
      <c r="E8758" s="47">
        <v>20</v>
      </c>
      <c r="F8758" s="47">
        <v>20679</v>
      </c>
      <c r="G8758" s="47">
        <v>17563</v>
      </c>
    </row>
    <row r="8759" spans="3:7">
      <c r="C8759" s="49">
        <f t="shared" si="138"/>
        <v>12</v>
      </c>
      <c r="D8759" s="48">
        <v>42734</v>
      </c>
      <c r="E8759" s="47">
        <v>21</v>
      </c>
      <c r="F8759" s="47">
        <v>20475</v>
      </c>
      <c r="G8759" s="47">
        <v>17235</v>
      </c>
    </row>
    <row r="8760" spans="3:7">
      <c r="C8760" s="49">
        <f t="shared" si="138"/>
        <v>12</v>
      </c>
      <c r="D8760" s="48">
        <v>42734</v>
      </c>
      <c r="E8760" s="47">
        <v>22</v>
      </c>
      <c r="F8760" s="47">
        <v>19840</v>
      </c>
      <c r="G8760" s="47">
        <v>16641</v>
      </c>
    </row>
    <row r="8761" spans="3:7">
      <c r="C8761" s="49">
        <f t="shared" si="138"/>
        <v>12</v>
      </c>
      <c r="D8761" s="48">
        <v>42734</v>
      </c>
      <c r="E8761" s="47">
        <v>23</v>
      </c>
      <c r="F8761" s="47">
        <v>19080</v>
      </c>
      <c r="G8761" s="47">
        <v>15829</v>
      </c>
    </row>
    <row r="8762" spans="3:7">
      <c r="C8762" s="49">
        <f t="shared" si="138"/>
        <v>12</v>
      </c>
      <c r="D8762" s="48">
        <v>42734</v>
      </c>
      <c r="E8762" s="47">
        <v>24</v>
      </c>
      <c r="F8762" s="47">
        <v>18143</v>
      </c>
      <c r="G8762" s="47">
        <v>14708</v>
      </c>
    </row>
    <row r="8763" spans="3:7">
      <c r="C8763" s="49">
        <f t="shared" si="138"/>
        <v>12</v>
      </c>
      <c r="D8763" s="48">
        <v>42735</v>
      </c>
      <c r="E8763" s="47">
        <v>1</v>
      </c>
      <c r="F8763" s="47">
        <v>17788</v>
      </c>
      <c r="G8763" s="47">
        <v>13934</v>
      </c>
    </row>
    <row r="8764" spans="3:7">
      <c r="C8764" s="49">
        <f t="shared" si="138"/>
        <v>12</v>
      </c>
      <c r="D8764" s="48">
        <v>42735</v>
      </c>
      <c r="E8764" s="47">
        <v>2</v>
      </c>
      <c r="F8764" s="47">
        <v>17235</v>
      </c>
      <c r="G8764" s="47">
        <v>13450</v>
      </c>
    </row>
    <row r="8765" spans="3:7">
      <c r="C8765" s="49">
        <f t="shared" si="138"/>
        <v>12</v>
      </c>
      <c r="D8765" s="48">
        <v>42735</v>
      </c>
      <c r="E8765" s="47">
        <v>3</v>
      </c>
      <c r="F8765" s="47">
        <v>17024</v>
      </c>
      <c r="G8765" s="47">
        <v>13105</v>
      </c>
    </row>
    <row r="8766" spans="3:7">
      <c r="C8766" s="49">
        <f t="shared" si="138"/>
        <v>12</v>
      </c>
      <c r="D8766" s="48">
        <v>42735</v>
      </c>
      <c r="E8766" s="47">
        <v>4</v>
      </c>
      <c r="F8766" s="47">
        <v>16794</v>
      </c>
      <c r="G8766" s="47">
        <v>12938</v>
      </c>
    </row>
    <row r="8767" spans="3:7">
      <c r="C8767" s="49">
        <f t="shared" si="138"/>
        <v>12</v>
      </c>
      <c r="D8767" s="48">
        <v>42735</v>
      </c>
      <c r="E8767" s="47">
        <v>5</v>
      </c>
      <c r="F8767" s="47">
        <v>16719</v>
      </c>
      <c r="G8767" s="47">
        <v>12861</v>
      </c>
    </row>
    <row r="8768" spans="3:7">
      <c r="C8768" s="49">
        <f t="shared" si="138"/>
        <v>12</v>
      </c>
      <c r="D8768" s="48">
        <v>42735</v>
      </c>
      <c r="E8768" s="47">
        <v>6</v>
      </c>
      <c r="F8768" s="47">
        <v>16825</v>
      </c>
      <c r="G8768" s="47">
        <v>12984</v>
      </c>
    </row>
    <row r="8769" spans="3:7">
      <c r="C8769" s="49">
        <f t="shared" si="138"/>
        <v>12</v>
      </c>
      <c r="D8769" s="48">
        <v>42735</v>
      </c>
      <c r="E8769" s="47">
        <v>7</v>
      </c>
      <c r="F8769" s="47">
        <v>16636</v>
      </c>
      <c r="G8769" s="47">
        <v>13321</v>
      </c>
    </row>
    <row r="8770" spans="3:7">
      <c r="C8770" s="49">
        <f t="shared" si="138"/>
        <v>12</v>
      </c>
      <c r="D8770" s="48">
        <v>42735</v>
      </c>
      <c r="E8770" s="47">
        <v>8</v>
      </c>
      <c r="F8770" s="47">
        <v>17700</v>
      </c>
      <c r="G8770" s="47">
        <v>13990</v>
      </c>
    </row>
    <row r="8771" spans="3:7">
      <c r="C8771" s="49">
        <f t="shared" si="138"/>
        <v>12</v>
      </c>
      <c r="D8771" s="48">
        <v>42735</v>
      </c>
      <c r="E8771" s="47">
        <v>9</v>
      </c>
      <c r="F8771" s="47">
        <v>18172</v>
      </c>
      <c r="G8771" s="47">
        <v>14605</v>
      </c>
    </row>
    <row r="8772" spans="3:7">
      <c r="C8772" s="49">
        <f t="shared" ref="C8772:C8786" si="139">MONTH(D8772)</f>
        <v>12</v>
      </c>
      <c r="D8772" s="48">
        <v>42735</v>
      </c>
      <c r="E8772" s="47">
        <v>10</v>
      </c>
      <c r="F8772" s="47">
        <v>18709</v>
      </c>
      <c r="G8772" s="47">
        <v>15138</v>
      </c>
    </row>
    <row r="8773" spans="3:7">
      <c r="C8773" s="49">
        <f t="shared" si="139"/>
        <v>12</v>
      </c>
      <c r="D8773" s="48">
        <v>42735</v>
      </c>
      <c r="E8773" s="47">
        <v>11</v>
      </c>
      <c r="F8773" s="47">
        <v>19072</v>
      </c>
      <c r="G8773" s="47">
        <v>15515</v>
      </c>
    </row>
    <row r="8774" spans="3:7">
      <c r="C8774" s="49">
        <f t="shared" si="139"/>
        <v>12</v>
      </c>
      <c r="D8774" s="48">
        <v>42735</v>
      </c>
      <c r="E8774" s="47">
        <v>12</v>
      </c>
      <c r="F8774" s="47">
        <v>19115</v>
      </c>
      <c r="G8774" s="47">
        <v>15738</v>
      </c>
    </row>
    <row r="8775" spans="3:7">
      <c r="C8775" s="49">
        <f t="shared" si="139"/>
        <v>12</v>
      </c>
      <c r="D8775" s="48">
        <v>42735</v>
      </c>
      <c r="E8775" s="47">
        <v>13</v>
      </c>
      <c r="F8775" s="47">
        <v>19255</v>
      </c>
      <c r="G8775" s="47">
        <v>15718</v>
      </c>
    </row>
    <row r="8776" spans="3:7">
      <c r="C8776" s="49">
        <f t="shared" si="139"/>
        <v>12</v>
      </c>
      <c r="D8776" s="48">
        <v>42735</v>
      </c>
      <c r="E8776" s="47">
        <v>14</v>
      </c>
      <c r="F8776" s="47">
        <v>19057</v>
      </c>
      <c r="G8776" s="47">
        <v>15502</v>
      </c>
    </row>
    <row r="8777" spans="3:7">
      <c r="C8777" s="49">
        <f t="shared" si="139"/>
        <v>12</v>
      </c>
      <c r="D8777" s="48">
        <v>42735</v>
      </c>
      <c r="E8777" s="47">
        <v>15</v>
      </c>
      <c r="F8777" s="47">
        <v>19008</v>
      </c>
      <c r="G8777" s="47">
        <v>15505</v>
      </c>
    </row>
    <row r="8778" spans="3:7">
      <c r="C8778" s="49">
        <f t="shared" si="139"/>
        <v>12</v>
      </c>
      <c r="D8778" s="48">
        <v>42735</v>
      </c>
      <c r="E8778" s="47">
        <v>16</v>
      </c>
      <c r="F8778" s="47">
        <v>19079</v>
      </c>
      <c r="G8778" s="47">
        <v>15629</v>
      </c>
    </row>
    <row r="8779" spans="3:7">
      <c r="C8779" s="49">
        <f t="shared" si="139"/>
        <v>12</v>
      </c>
      <c r="D8779" s="48">
        <v>42735</v>
      </c>
      <c r="E8779" s="47">
        <v>17</v>
      </c>
      <c r="F8779" s="47">
        <v>19970</v>
      </c>
      <c r="G8779" s="47">
        <v>16475</v>
      </c>
    </row>
    <row r="8780" spans="3:7">
      <c r="C8780" s="49">
        <f t="shared" si="139"/>
        <v>12</v>
      </c>
      <c r="D8780" s="48">
        <v>42735</v>
      </c>
      <c r="E8780" s="47">
        <v>18</v>
      </c>
      <c r="F8780" s="47">
        <v>20648</v>
      </c>
      <c r="G8780" s="47">
        <v>17340</v>
      </c>
    </row>
    <row r="8781" spans="3:7">
      <c r="C8781" s="49">
        <f t="shared" si="139"/>
        <v>12</v>
      </c>
      <c r="D8781" s="48">
        <v>42735</v>
      </c>
      <c r="E8781" s="47">
        <v>19</v>
      </c>
      <c r="F8781" s="47">
        <v>20309</v>
      </c>
      <c r="G8781" s="47">
        <v>16921</v>
      </c>
    </row>
    <row r="8782" spans="3:7">
      <c r="C8782" s="49">
        <f t="shared" si="139"/>
        <v>12</v>
      </c>
      <c r="D8782" s="48">
        <v>42735</v>
      </c>
      <c r="E8782" s="47">
        <v>20</v>
      </c>
      <c r="F8782" s="47">
        <v>19673</v>
      </c>
      <c r="G8782" s="47">
        <v>16260</v>
      </c>
    </row>
    <row r="8783" spans="3:7">
      <c r="C8783" s="49">
        <f t="shared" si="139"/>
        <v>12</v>
      </c>
      <c r="D8783" s="48">
        <v>42735</v>
      </c>
      <c r="E8783" s="47">
        <v>21</v>
      </c>
      <c r="F8783" s="47">
        <v>19160</v>
      </c>
      <c r="G8783" s="47">
        <v>15658</v>
      </c>
    </row>
    <row r="8784" spans="3:7">
      <c r="C8784" s="49">
        <f t="shared" si="139"/>
        <v>12</v>
      </c>
      <c r="D8784" s="48">
        <v>42735</v>
      </c>
      <c r="E8784" s="47">
        <v>22</v>
      </c>
      <c r="F8784" s="47">
        <v>18436</v>
      </c>
      <c r="G8784" s="47">
        <v>15195</v>
      </c>
    </row>
    <row r="8785" spans="3:7">
      <c r="C8785" s="49">
        <f t="shared" si="139"/>
        <v>12</v>
      </c>
      <c r="D8785" s="48">
        <v>42735</v>
      </c>
      <c r="E8785" s="47">
        <v>23</v>
      </c>
      <c r="F8785" s="47">
        <v>18045</v>
      </c>
      <c r="G8785" s="47">
        <v>14758</v>
      </c>
    </row>
    <row r="8786" spans="3:7">
      <c r="C8786" s="49">
        <f t="shared" si="139"/>
        <v>12</v>
      </c>
      <c r="D8786" s="48">
        <v>42735</v>
      </c>
      <c r="E8786" s="47">
        <v>24</v>
      </c>
      <c r="F8786" s="47">
        <v>17562</v>
      </c>
      <c r="G8786" s="47">
        <v>14153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I10"/>
  <sheetViews>
    <sheetView workbookViewId="0">
      <selection activeCell="Q35" sqref="Q35"/>
    </sheetView>
  </sheetViews>
  <sheetFormatPr defaultRowHeight="15"/>
  <cols>
    <col min="2" max="2" width="16.5703125" customWidth="1"/>
    <col min="3" max="3" width="13.28515625" customWidth="1"/>
    <col min="4" max="4" width="11.85546875" customWidth="1"/>
    <col min="5" max="5" width="12.140625" customWidth="1"/>
  </cols>
  <sheetData>
    <row r="1" spans="2:9" ht="15.75" thickBot="1"/>
    <row r="2" spans="2:9" ht="15.75" thickBot="1">
      <c r="B2" s="27" t="s">
        <v>14</v>
      </c>
      <c r="C2" s="28">
        <v>2010</v>
      </c>
      <c r="D2" s="28">
        <v>2011</v>
      </c>
      <c r="E2" s="28">
        <v>2012</v>
      </c>
      <c r="F2" s="28">
        <v>2013</v>
      </c>
      <c r="G2" s="28">
        <v>2014</v>
      </c>
      <c r="H2" s="28">
        <v>2015</v>
      </c>
      <c r="I2" s="28">
        <v>2016</v>
      </c>
    </row>
    <row r="3" spans="2:9" ht="15.75" thickBot="1">
      <c r="B3" s="29" t="s">
        <v>15</v>
      </c>
      <c r="G3" s="30">
        <v>68.78</v>
      </c>
      <c r="H3" s="30">
        <v>75.510000000000005</v>
      </c>
      <c r="I3" s="30">
        <v>82.61</v>
      </c>
    </row>
    <row r="4" spans="2:9" ht="15.75" thickBot="1">
      <c r="B4" s="29" t="s">
        <v>16</v>
      </c>
      <c r="G4" s="30">
        <v>32.67</v>
      </c>
      <c r="H4" s="30">
        <v>36.03</v>
      </c>
      <c r="I4" s="30">
        <v>37.57</v>
      </c>
    </row>
    <row r="5" spans="2:9" ht="15.75" thickBot="1">
      <c r="B5" s="29" t="s">
        <v>17</v>
      </c>
      <c r="G5" s="30">
        <v>10.25</v>
      </c>
      <c r="H5" s="30">
        <v>11.92</v>
      </c>
      <c r="I5" s="30">
        <v>12.75</v>
      </c>
    </row>
    <row r="6" spans="2:9" ht="15.75" thickBot="1">
      <c r="B6" s="29" t="s">
        <v>18</v>
      </c>
      <c r="G6" s="30">
        <v>4.5</v>
      </c>
      <c r="H6" s="30">
        <v>4.68</v>
      </c>
      <c r="I6" s="30">
        <v>4.75</v>
      </c>
    </row>
    <row r="7" spans="2:9" ht="15.75" thickBot="1">
      <c r="B7" s="29" t="s">
        <v>19</v>
      </c>
      <c r="G7" s="30">
        <v>5.25</v>
      </c>
      <c r="H7" s="30">
        <v>5.25</v>
      </c>
      <c r="I7" s="30">
        <v>0</v>
      </c>
    </row>
    <row r="8" spans="2:9" ht="15.75" thickBot="1">
      <c r="B8" s="29" t="s">
        <v>20</v>
      </c>
      <c r="G8" s="30">
        <v>15.79</v>
      </c>
      <c r="H8" s="30">
        <v>17.34</v>
      </c>
      <c r="I8" s="30">
        <v>17.899999999999999</v>
      </c>
    </row>
    <row r="9" spans="2:9" ht="15.75" thickBot="1">
      <c r="B9" s="29" t="s">
        <v>21</v>
      </c>
      <c r="G9" s="30">
        <v>-13.72</v>
      </c>
      <c r="H9" s="30">
        <v>-15.07</v>
      </c>
      <c r="I9" s="30">
        <v>0</v>
      </c>
    </row>
    <row r="10" spans="2:9" ht="15.75" thickBot="1">
      <c r="B10" s="29" t="s">
        <v>22</v>
      </c>
      <c r="C10">
        <v>104</v>
      </c>
      <c r="D10">
        <v>105</v>
      </c>
      <c r="E10">
        <v>112</v>
      </c>
      <c r="F10">
        <v>116.41</v>
      </c>
      <c r="G10" s="30">
        <v>123.51</v>
      </c>
      <c r="H10" s="30">
        <v>135.65</v>
      </c>
      <c r="I10" s="30">
        <v>155.58000000000001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Summary Biennial</vt:lpstr>
      <vt:lpstr>Cash Flow</vt:lpstr>
      <vt:lpstr>Calcs Biennial</vt:lpstr>
      <vt:lpstr>Calcs Annual</vt:lpstr>
      <vt:lpstr>Res Bill Biennial</vt:lpstr>
      <vt:lpstr>Res Bill Annual</vt:lpstr>
      <vt:lpstr>Monthly GA Stats</vt:lpstr>
      <vt:lpstr>Monthly Demand Stats</vt:lpstr>
      <vt:lpstr>Historical Data</vt:lpstr>
      <vt:lpstr>IESO HOEP-GA</vt:lpstr>
      <vt:lpstr>IESO Res Bill</vt:lpstr>
      <vt:lpstr>Nav commod adjust</vt:lpstr>
      <vt:lpstr>'Res Bill Biennial'!Print_Area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Malecki, Justin (ENERGY)</dc:creator>
  <cp:lastModifiedBy>Larissa Ho</cp:lastModifiedBy>
  <cp:lastPrinted>2017-05-01T17:54:16Z</cp:lastPrinted>
  <dcterms:created xsi:type="dcterms:W3CDTF">2017-01-03T15:59:43Z</dcterms:created>
  <dcterms:modified xsi:type="dcterms:W3CDTF">2017-08-08T19:30:10Z</dcterms:modified>
</cp:coreProperties>
</file>